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codeName="ThisWorkbook" defaultThemeVersion="124226"/>
  <mc:AlternateContent xmlns:mc="http://schemas.openxmlformats.org/markup-compatibility/2006">
    <mc:Choice Requires="x15">
      <x15ac:absPath xmlns:x15ac="http://schemas.microsoft.com/office/spreadsheetml/2010/11/ac" url="https://irsgov.sharepoint.com/sites/d7g9k8e5h4/ITT/Methodology (SCSEMs and Nessus)/SCSEMS/Draft/(DRAFT) SCSEM Package 09-30-2023/Database/"/>
    </mc:Choice>
  </mc:AlternateContent>
  <xr:revisionPtr revIDLastSave="3" documentId="13_ncr:1_{AC3F1489-989B-4BE2-8002-9F26C798CE78}" xr6:coauthVersionLast="47" xr6:coauthVersionMax="47" xr10:uidLastSave="{9CD96F7F-CCE1-4762-8490-53E3AC5F1B73}"/>
  <bookViews>
    <workbookView xWindow="28680" yWindow="-120" windowWidth="29040" windowHeight="15840" tabRatio="726" xr2:uid="{00000000-000D-0000-FFFF-FFFF00000000}"/>
  </bookViews>
  <sheets>
    <sheet name="Dashboard" sheetId="1" r:id="rId1"/>
    <sheet name="Results" sheetId="8" r:id="rId2"/>
    <sheet name="Instructions" sheetId="9" r:id="rId3"/>
    <sheet name="Test Cases" sheetId="4" r:id="rId4"/>
    <sheet name="Change Log" sheetId="11" r:id="rId5"/>
    <sheet name="New Release Changes" sheetId="13" r:id="rId6"/>
    <sheet name="Issue Code Table" sheetId="12" r:id="rId7"/>
  </sheets>
  <definedNames>
    <definedName name="_xlnm._FilterDatabase" localSheetId="3" hidden="1">'Test Cases'!$A$2:$AA$29</definedName>
    <definedName name="_xlnm.Print_Area" localSheetId="4">'Change Log'!$A$1:$D$9</definedName>
    <definedName name="_xlnm.Print_Area" localSheetId="0">Dashboard!$A$1:$C$45</definedName>
    <definedName name="_xlnm.Print_Area" localSheetId="2">Instructions!$A$1:$N$35</definedName>
    <definedName name="_xlnm.Print_Area" localSheetId="5">'New Release Changes'!$A$1:$D$3</definedName>
    <definedName name="_xlnm.Print_Area" localSheetId="1">Results!$A$1:$N$23</definedName>
    <definedName name="_xlnm.Print_Area" localSheetId="3">'Test Cases'!$A$1:$J$29</definedName>
    <definedName name="_xlnm.Print_Titles" localSheetId="3">'Test Cases'!$2:$2</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M12" i="8" l="1"/>
  <c r="AA4" i="4"/>
  <c r="AA5" i="4"/>
  <c r="AA6" i="4"/>
  <c r="AA7" i="4"/>
  <c r="AA8" i="4"/>
  <c r="AA9" i="4"/>
  <c r="AA10" i="4"/>
  <c r="AA11" i="4"/>
  <c r="AA12" i="4"/>
  <c r="AA13" i="4"/>
  <c r="AA14" i="4"/>
  <c r="AA15" i="4"/>
  <c r="AA16" i="4"/>
  <c r="AA17" i="4"/>
  <c r="AA18" i="4"/>
  <c r="AA19" i="4"/>
  <c r="AA20" i="4"/>
  <c r="AA21" i="4"/>
  <c r="AA22" i="4"/>
  <c r="AA23" i="4"/>
  <c r="AA24" i="4"/>
  <c r="AA25" i="4"/>
  <c r="AA26" i="4"/>
  <c r="AA27" i="4"/>
  <c r="AA28" i="4"/>
  <c r="AA29" i="4"/>
  <c r="O12" i="8"/>
  <c r="AA3" i="4"/>
  <c r="E12" i="8"/>
  <c r="D12" i="8"/>
  <c r="C12" i="8"/>
  <c r="B12" i="8"/>
  <c r="N12" i="8" l="1"/>
  <c r="A27" i="8" s="1"/>
  <c r="E20" i="8"/>
  <c r="E22" i="8"/>
  <c r="D16" i="8"/>
  <c r="I16" i="8" s="1"/>
  <c r="D23" i="8"/>
  <c r="I23" i="8" s="1"/>
  <c r="F20" i="8"/>
  <c r="E17" i="8"/>
  <c r="C22" i="8"/>
  <c r="E19" i="8"/>
  <c r="D20" i="8"/>
  <c r="I20" i="8" s="1"/>
  <c r="F12" i="8"/>
  <c r="F19" i="8"/>
  <c r="C17" i="8"/>
  <c r="C23" i="8"/>
  <c r="F17" i="8"/>
  <c r="A29" i="8"/>
  <c r="E23" i="8"/>
  <c r="C21" i="8"/>
  <c r="C16" i="8"/>
  <c r="E21" i="8"/>
  <c r="F21" i="8"/>
  <c r="F18" i="8"/>
  <c r="F16" i="8"/>
  <c r="D21" i="8"/>
  <c r="I21" i="8" s="1"/>
  <c r="E16" i="8"/>
  <c r="D22" i="8"/>
  <c r="I22" i="8" s="1"/>
  <c r="D19" i="8"/>
  <c r="I19" i="8" s="1"/>
  <c r="C20" i="8"/>
  <c r="H20" i="8" s="1"/>
  <c r="D18" i="8"/>
  <c r="I18" i="8" s="1"/>
  <c r="C19" i="8"/>
  <c r="D17" i="8"/>
  <c r="I17" i="8" s="1"/>
  <c r="E18" i="8"/>
  <c r="F22" i="8"/>
  <c r="H22" i="8" s="1"/>
  <c r="F23" i="8"/>
  <c r="C18" i="8"/>
  <c r="H19" i="8" l="1"/>
  <c r="H18" i="8"/>
  <c r="H17" i="8"/>
  <c r="H16" i="8"/>
  <c r="H21" i="8"/>
  <c r="H23" i="8"/>
  <c r="D24" i="8" l="1"/>
  <c r="G12" i="8" s="1"/>
</calcChain>
</file>

<file path=xl/sharedStrings.xml><?xml version="1.0" encoding="utf-8"?>
<sst xmlns="http://schemas.openxmlformats.org/spreadsheetml/2006/main" count="1559" uniqueCount="1423">
  <si>
    <t>Internal Revenue Service</t>
  </si>
  <si>
    <t>Office of Safeguards</t>
  </si>
  <si>
    <t xml:space="preserve"> ▪ SCSEM Subject: Generic Database</t>
  </si>
  <si>
    <t>NOTICE:</t>
  </si>
  <si>
    <t>The IRS strongly recommends agencies test all Safeguard Computer Security Evaluation Matrix (SCSEM) settings in a development or test</t>
  </si>
  <si>
    <t>environment prior to deployment in production.   In some cases a security setting may impact a system’s functionality and usability. Consequently,</t>
  </si>
  <si>
    <t>it is important to perform testing to determine the impact on system security, functionality, and usability. Ideally, the test system configuration</t>
  </si>
  <si>
    <t>should match the production system configuration.  Prior to making changes to the production system, agencies should back up all critical data</t>
  </si>
  <si>
    <t>files on the system and if possible, make a full backup of the system to ensure it can be restored to its pre-SCSEM state if necessary.</t>
  </si>
  <si>
    <t>General Testing Information</t>
  </si>
  <si>
    <t>Agency Name:</t>
  </si>
  <si>
    <t>Agency Code:</t>
  </si>
  <si>
    <t>Test Location:</t>
  </si>
  <si>
    <t>Test Date:</t>
  </si>
  <si>
    <t>Closing Date:</t>
  </si>
  <si>
    <t>Shared Agencies:</t>
  </si>
  <si>
    <t>Name of Tester:</t>
  </si>
  <si>
    <t>Device Name:</t>
  </si>
  <si>
    <t>DB Version:</t>
  </si>
  <si>
    <t>Network Location:</t>
  </si>
  <si>
    <t xml:space="preserve">Device Function: </t>
  </si>
  <si>
    <t>Agency Representatives and Contact Information</t>
  </si>
  <si>
    <t>Name:</t>
  </si>
  <si>
    <t>Org:</t>
  </si>
  <si>
    <t>Title:</t>
  </si>
  <si>
    <t>Phone:</t>
  </si>
  <si>
    <t>E-mail:</t>
  </si>
  <si>
    <t>This SCSEM was designed to comply with Section 508 of the Rehabilitation Act</t>
  </si>
  <si>
    <t>Please submit SCSEM feedback and suggestions to SafeguardReports@IRS.gov</t>
  </si>
  <si>
    <t>Obtain SCSEM updates online at http://www.irs.gov/uac/Safeguards-Program</t>
  </si>
  <si>
    <t>Internal</t>
  </si>
  <si>
    <t>External</t>
  </si>
  <si>
    <t>Stand-alone</t>
  </si>
  <si>
    <t>Testing Results</t>
  </si>
  <si>
    <t>INSTRUCTIONS:</t>
  </si>
  <si>
    <t>Sections below are automatically calculated.</t>
  </si>
  <si>
    <t>The 'Info' status is provided for use by the tester during test execution to indicate more information is needed to complete the test.</t>
  </si>
  <si>
    <t>It is not an acceptable final test status, all test cases should be Pass, Fail or N/A at the conclusion of testing.</t>
  </si>
  <si>
    <t>All SCSEM Test Results</t>
  </si>
  <si>
    <t xml:space="preserve">       </t>
  </si>
  <si>
    <r>
      <t xml:space="preserve">Final Test Results </t>
    </r>
    <r>
      <rPr>
        <sz val="10"/>
        <rFont val="Arial"/>
        <family val="2"/>
      </rPr>
      <t>(This table calculates all tests in the Test Cases tab)</t>
    </r>
  </si>
  <si>
    <t>Overall SCSEM Statistics</t>
  </si>
  <si>
    <t>Passed</t>
  </si>
  <si>
    <t>Failed</t>
  </si>
  <si>
    <t>Additional Information Requested</t>
  </si>
  <si>
    <t>N/A</t>
  </si>
  <si>
    <t>Total Number of Tests Performed</t>
  </si>
  <si>
    <t>Weighted Pass Rate</t>
  </si>
  <si>
    <t>All SCSEM Tests</t>
  </si>
  <si>
    <t>Complete</t>
  </si>
  <si>
    <t>Blank</t>
  </si>
  <si>
    <t>Available</t>
  </si>
  <si>
    <t>Totals</t>
  </si>
  <si>
    <t>Weighted Score</t>
  </si>
  <si>
    <t>Risk Rating</t>
  </si>
  <si>
    <t>Test Cases</t>
  </si>
  <si>
    <t>Pass</t>
  </si>
  <si>
    <t>Fail</t>
  </si>
  <si>
    <t>Weight</t>
  </si>
  <si>
    <t>Possible</t>
  </si>
  <si>
    <t>Actual</t>
  </si>
  <si>
    <t>Device Weighted Score:</t>
  </si>
  <si>
    <t>Instructions</t>
  </si>
  <si>
    <t>Introduction and Purpose:</t>
  </si>
  <si>
    <t>Test Cases Legend:</t>
  </si>
  <si>
    <t>▪ Test ID</t>
  </si>
  <si>
    <t xml:space="preserve">Pre-populated number to uniquely identify SCSEM test cases.  The ID format  includes the platform, platform version </t>
  </si>
  <si>
    <t>and a unique number (01-XX) and can therefore be easily identified after the test has been executed.</t>
  </si>
  <si>
    <t>▪ NIST ID</t>
  </si>
  <si>
    <t>Mapping of test case requirements to one or more NIST SP 800-53 control identifiers for reporting purposes.</t>
  </si>
  <si>
    <t>▪ NIST Control Name</t>
  </si>
  <si>
    <t>Full name which describes the NIST ID.</t>
  </si>
  <si>
    <t>▪ Test Method:</t>
  </si>
  <si>
    <t xml:space="preserve">The test case is executed by Interview, Examine or Test methods in accordance with the test methodology specified </t>
  </si>
  <si>
    <t xml:space="preserve">in NIST SP 800-53A.  In test plans where SCAP testing is available, Automated and Manual indicators are added to </t>
  </si>
  <si>
    <t>the Test method to indicate whether the test can be accomplished through the SCAP tool.</t>
  </si>
  <si>
    <t>▪ Platform</t>
  </si>
  <si>
    <t>If the SCSEM covers multiple platforms, this field will indicate applicability to all platforms or a specific platform.</t>
  </si>
  <si>
    <t>If the test applies only to a specific platform, other platforms should result in a test status of "N/A".</t>
  </si>
  <si>
    <t>▪ Test Objective</t>
  </si>
  <si>
    <t xml:space="preserve">Description of specifically what the test is designed to accomplish.  The objective should be a summary of the </t>
  </si>
  <si>
    <t>test case and expected results.</t>
  </si>
  <si>
    <t>▪ Test Procedures</t>
  </si>
  <si>
    <t xml:space="preserve">A detailed description of the step-by-step instructions to be followed by the tester.  The test procedures should be </t>
  </si>
  <si>
    <t>executed using the applicable NIST 800-53A test method (Interview, Examine, Test).</t>
  </si>
  <si>
    <t>▪ Expected Results</t>
  </si>
  <si>
    <t>Provides a description of the acceptable conditions allowed as a result of the test procedure execution.</t>
  </si>
  <si>
    <t>▪ Actual Results</t>
  </si>
  <si>
    <t>The tester shall provide appropriate detail describing the outcome of the test.  The tester is responsible for identifying</t>
  </si>
  <si>
    <t>Interviewees and Evidence to validate the results in this field or the separate Notes/Evidence field.</t>
  </si>
  <si>
    <t>▪ Status</t>
  </si>
  <si>
    <t xml:space="preserve">The tester indicates the status for the test results (Pass, Fail, Info, N/A).  "Pass" indicates that the expected results </t>
  </si>
  <si>
    <t>were met.  "Fail" indicates the expected results were not met.  "Info" is temporary and indicates that the test execution</t>
  </si>
  <si>
    <t xml:space="preserve">is not completed and additional information is required to determine a Pass/Fail status. "N/A" indicates that the </t>
  </si>
  <si>
    <t xml:space="preserve">test subject is not capable of implementing the expected results and doing so does not impact security.  The tester </t>
  </si>
  <si>
    <t>must determine the appropriateness of the "N/A" status.</t>
  </si>
  <si>
    <t>▪ Notes/Evidence</t>
  </si>
  <si>
    <t xml:space="preserve">As determined appropriate to the tester or as required by the test method, procedures or expected results, the tester </t>
  </si>
  <si>
    <t>may need to provide additional information pertaining to the test execution (Interviewee, Documentation, etc.)</t>
  </si>
  <si>
    <t>▪ Criticality</t>
  </si>
  <si>
    <t>The risk category has been pre-populated next to each control based on Safeguard’s definition of control criticality and to assist agencies in establishing priorities for corrective action.  The reviewer may recommend a change to the prioritization to the SRT Chief in order to accurately reflect the risk and the overall security posture based on environment specific testing.</t>
  </si>
  <si>
    <t>▪ Issue Codes</t>
  </si>
  <si>
    <t>A single issue code must be selected for each test case to calculate the weighted risk score.  The tester must perform this activity when executing each test.</t>
  </si>
  <si>
    <t>Test ID</t>
  </si>
  <si>
    <t>NIST ID</t>
  </si>
  <si>
    <t>NIST Control Name</t>
  </si>
  <si>
    <t>Test Method</t>
  </si>
  <si>
    <t>Test Objective</t>
  </si>
  <si>
    <t>Test Procedures</t>
  </si>
  <si>
    <t>Expected Results</t>
  </si>
  <si>
    <t>Actual Results</t>
  </si>
  <si>
    <t>Status</t>
  </si>
  <si>
    <t>Notes/Evidence</t>
  </si>
  <si>
    <t>Criticality</t>
  </si>
  <si>
    <t>Issue Code</t>
  </si>
  <si>
    <r>
      <t xml:space="preserve">Issue Code Mapping (Select </t>
    </r>
    <r>
      <rPr>
        <b/>
        <u/>
        <sz val="10"/>
        <rFont val="Arial"/>
        <family val="2"/>
      </rPr>
      <t>one</t>
    </r>
    <r>
      <rPr>
        <b/>
        <sz val="10"/>
        <rFont val="Arial"/>
        <family val="2"/>
      </rPr>
      <t xml:space="preserve"> to enter in column L)</t>
    </r>
  </si>
  <si>
    <t>Risk Rating (Do Not Edit)</t>
  </si>
  <si>
    <t>DB-01</t>
  </si>
  <si>
    <t>SA-22</t>
  </si>
  <si>
    <t>Unsupported System Components</t>
  </si>
  <si>
    <t>Interview
Examine</t>
  </si>
  <si>
    <t xml:space="preserve">Verify that the Database is under vendor support.
Each organization responsible for the management of a database shall ensure that unsupported DBMS software is removed or upgraded to a supported version prior to a vendor dropping support.
</t>
  </si>
  <si>
    <t xml:space="preserve">1. Determine if the database version is a supported release.  Refer to the vendors support website to verify that support for it has not expired.  
</t>
  </si>
  <si>
    <t xml:space="preserve">1. Support for the installed version has not expired.  Security updates or hot fixes are available to address any security flaws discovered.  </t>
  </si>
  <si>
    <t>Critical</t>
  </si>
  <si>
    <t>HSA7
HSA10
HSA11</t>
  </si>
  <si>
    <t>HSA7: The external facing system is no longer supported by the vendor
HSA10: The internally hosted software's major release is no longer supported by the vendor
HSA11: The internally hosted software's minor release is no longer supported by the vendor</t>
  </si>
  <si>
    <t>DB-02</t>
  </si>
  <si>
    <t>SI-2</t>
  </si>
  <si>
    <t>Flaw Remediation</t>
  </si>
  <si>
    <t>Verify that all installed Database products have up-to-date patch levels.
Each organization responsible for the management of a database shall ensure that the DBMS version has all appropriate patches applied. But Fix Patches should be applied as needed.</t>
  </si>
  <si>
    <t>1. Determine patch level(s) of installed Database product(s).  Refer to the vendors support website to validate the current patch level of the database.  Consider the agency's change control process for identifying, testing and implementing patches and software updates.</t>
  </si>
  <si>
    <t>1. The latest security patches are installed.</t>
  </si>
  <si>
    <t>Significant</t>
  </si>
  <si>
    <t>HSI27
HSI2</t>
  </si>
  <si>
    <t>HSI27: Critical security patches have not been applied
HSI2: System patch level is insufficient</t>
  </si>
  <si>
    <t>DB-03</t>
  </si>
  <si>
    <t>SI-10</t>
  </si>
  <si>
    <t>Information Input Validation</t>
  </si>
  <si>
    <t>Determine mechanisms are in place to check the data input.</t>
  </si>
  <si>
    <t>1. Determine the mechanism(s) used to check data input to the database environment for completeness, accuracy and validity.</t>
  </si>
  <si>
    <t xml:space="preserve">1. Rules for checking the valid syntax of information system inputs (e.g., character set, length, numerical range, acceptable values) are in place to verify that inputs match specified definitions for format and content.  
2. Data that does not match the required format and content are rejected.
</t>
  </si>
  <si>
    <t>Limited</t>
  </si>
  <si>
    <t>HSI19</t>
  </si>
  <si>
    <t>HSI19: Data inputs are not being validated</t>
  </si>
  <si>
    <t>DB-04</t>
  </si>
  <si>
    <t>AC-2</t>
  </si>
  <si>
    <t>Account Management</t>
  </si>
  <si>
    <t xml:space="preserve">Verify the agency has implemented an account management process for the Database.
</t>
  </si>
  <si>
    <t xml:space="preserve">Interview the DBA (Database Administrator) to verify account management processes exist and are implemented for user and system account creation, termination, and expiration.
</t>
  </si>
  <si>
    <t xml:space="preserve">An account management process exists and has been implemented for approving account access to the database under the agency defined authentication method. </t>
  </si>
  <si>
    <t>HAC37</t>
  </si>
  <si>
    <t>HAC37: Account management procedures are not implemented</t>
  </si>
  <si>
    <t>DB-05</t>
  </si>
  <si>
    <t>SC-4</t>
  </si>
  <si>
    <t>Information in Shared System Resources</t>
  </si>
  <si>
    <t>Interview</t>
  </si>
  <si>
    <t>Verify original FTI is secured after loading into database.</t>
  </si>
  <si>
    <t>Interview the administrator and/or network personnel and determine what happens to the original FTI extract after it has been loaded into the database.
Documented procedures exist for the removal or backing up of the original FTI extract.</t>
  </si>
  <si>
    <t>Original FTI is securely stored after loading into the database.
The agency has documented procedures in place for the removal or backing up of the original FTI extract, after it has been loaded into the database.</t>
  </si>
  <si>
    <t>Moderate</t>
  </si>
  <si>
    <t>HSC12</t>
  </si>
  <si>
    <t>HSC12: Original FTI extracts are not protected after ETL process</t>
  </si>
  <si>
    <t>DB-06</t>
  </si>
  <si>
    <t>IA-2</t>
  </si>
  <si>
    <t>Identification and Authentication</t>
  </si>
  <si>
    <t>Ensure identification and authentication controls are implemented.</t>
  </si>
  <si>
    <t xml:space="preserve">1. Determine if access attempts to the database environment require the user to be identified and authenticated prior to access being granted.
Note: There are various ways to access the database environment.  Ensure identification and authentication controls are implemented for the following access mechanisms:
a) Direct access to the backend database management system and data dictionary;  
b) Operating system access to the platform where the database resides; 
c) Access to the application used to query the database environment and produce reports.
2. Determine if there are any automated processes that access the database for data retrieval and verify the identification and authentication mechanism in place for these processes. 
</t>
  </si>
  <si>
    <t>1. Identification and authentication is required at the operating system, database and application level within the database environment.
2. Automated processes that access the database are identified and authenticated using process account credentials.</t>
  </si>
  <si>
    <t>HAC29</t>
  </si>
  <si>
    <t>HAC29: Access to system functionality without identification and authentication</t>
  </si>
  <si>
    <t>DB-07</t>
  </si>
  <si>
    <t>IA-4</t>
  </si>
  <si>
    <t>Identifier Management</t>
  </si>
  <si>
    <t>Verify all usernames are unique and administrators are valid.</t>
  </si>
  <si>
    <t>1. Work with the DBA to view a list of all users of the system.</t>
  </si>
  <si>
    <t>1. All usernames are unique.
2. All administrative accounts are valid and all users have a need for access.</t>
  </si>
  <si>
    <t>HAC20
HAC11</t>
  </si>
  <si>
    <t>HAC20: Agency duplicates usernames
HAC11: User access was not established with concept of least privilege</t>
  </si>
  <si>
    <t>DB-08</t>
  </si>
  <si>
    <t>IA-5</t>
  </si>
  <si>
    <t>Authenticator Management</t>
  </si>
  <si>
    <t>Verify password minimum character length requirements.</t>
  </si>
  <si>
    <t>1.  Determine if password configurations meet IRS requirements for minimum length of 14 characters.</t>
  </si>
  <si>
    <t>1. Passwords are required to be a minimum of 14 characters in length.</t>
  </si>
  <si>
    <t>Change password length from 8 to 14 to comply with IRS new pub.</t>
  </si>
  <si>
    <t>HPW3</t>
  </si>
  <si>
    <t>HPW3: Minimum password length is too short</t>
  </si>
  <si>
    <t>DB-09</t>
  </si>
  <si>
    <t>Verify password complexity is enforced.</t>
  </si>
  <si>
    <t>1.  Determine if password configurations meet IRS requirements for password complexity:
 - At least one numeric and at least one special character
 - A mixture of at least one uppercase and at least one lowercase letter</t>
  </si>
  <si>
    <t xml:space="preserve">1. Passwords have a minimum of one (1) alpha, and one (1) numeric or special character.  Lastly, the password must have at least one uppercase and at least one lowercase letter.  </t>
  </si>
  <si>
    <t>HPW12</t>
  </si>
  <si>
    <t>HPW12: Passwords do not meet complexity requirements</t>
  </si>
  <si>
    <t>DB-10</t>
  </si>
  <si>
    <t>Verify password change requirements.</t>
  </si>
  <si>
    <t>1. Determine if password configurations meet IRS requirements for password expiration. Ask the administrator if users and privileged users are forced to change passwords at a maximum of 90 days, and every 366 days for service accounts or when events such as loss, theft or compromise occur.</t>
  </si>
  <si>
    <t>Passwords are required to be changed every 90 days all user accounts and every 366 days for service accounts or when events such as loss, theft or compromise occur.</t>
  </si>
  <si>
    <t>Change password expiration time for admin, and added the service accounts.</t>
  </si>
  <si>
    <t>HPW2</t>
  </si>
  <si>
    <t>HPW2: Password does not expire timely</t>
  </si>
  <si>
    <t>DB-11</t>
  </si>
  <si>
    <t>Verify password reuse requirements.</t>
  </si>
  <si>
    <t xml:space="preserve">1. Determine if password configurations meet IRS requirements for password history. Ask the administrator if users are prohibited from using their last 24 passwords. </t>
  </si>
  <si>
    <t>1. Users are prohibited from using their last 24 passwords.</t>
  </si>
  <si>
    <t>HPW6</t>
  </si>
  <si>
    <t>HPW6: Password history is insufficient</t>
  </si>
  <si>
    <t>DB-12</t>
  </si>
  <si>
    <t>AC-7</t>
  </si>
  <si>
    <t>Unsuccessful Logon Attempts</t>
  </si>
  <si>
    <t>Examine</t>
  </si>
  <si>
    <t xml:space="preserve">The RDBMS enforces user account lockout.
The system locks user/administrator accounts after no more than three unsuccessful attempts to logon with an invalid password. </t>
  </si>
  <si>
    <t>Examine user account settings and determine if all accounts are locked from the device after no more than three unsuccessful consecutive attempts.</t>
  </si>
  <si>
    <t>System accounts are locked after three consecutive incorrect attempts.</t>
  </si>
  <si>
    <t>HAC15</t>
  </si>
  <si>
    <t>HAC15: User accounts not locked out after 3 unsuccessful login attempts</t>
  </si>
  <si>
    <t>DB-13</t>
  </si>
  <si>
    <t>AC-3</t>
  </si>
  <si>
    <t>Access Enforcement</t>
  </si>
  <si>
    <t>Verify access restrictions are in place for database connections.</t>
  </si>
  <si>
    <t xml:space="preserve">1. Determine who has access to the database environment from all possible connection points including:
a) Direct access to the backend database management system and data dictionary;  
b) Operating system access to the platform where the database resides; 
c) Access to the application used to query the database environment and produce reports.
</t>
  </si>
  <si>
    <t xml:space="preserve">1. Access is restricted to authorized application end users, operating system administrators and database administrators.
2. Personnel who no longer require access to the database environment are promptly removed from the access list.
</t>
  </si>
  <si>
    <t>HAC11
HAC41</t>
  </si>
  <si>
    <t>HAC11: User access was not established with the concept of least privilege
HAC41: Accounts are not removed or suspended when no longer necessary</t>
  </si>
  <si>
    <t>DB-14</t>
  </si>
  <si>
    <t>Verify account access is documented.</t>
  </si>
  <si>
    <t>1.  Review account approval procedures to determine who approves access to the database.</t>
  </si>
  <si>
    <t xml:space="preserve">1. All account access has a documented approval.  All personnel who have access are approved and have a need for access.
</t>
  </si>
  <si>
    <t xml:space="preserve">HAC8
HAC10
HAC41
</t>
  </si>
  <si>
    <t>HAC8: Accounts are not reviewed periodically for privileges
HAC10: Accounts do not expire after the correct period of inactivity
HAC41: Accounts are not removed or suspended when no longer necessary</t>
  </si>
  <si>
    <t>DB-15</t>
  </si>
  <si>
    <t>Verify appropriate roles have been assigned to users.</t>
  </si>
  <si>
    <t>1.  Determine if appropriate roles have been assigned.</t>
  </si>
  <si>
    <t>1.  Varying level of roles have been established for access with no user having too high of privileges than necessary.</t>
  </si>
  <si>
    <t>HAC9
HAC11</t>
  </si>
  <si>
    <t>HAC9: Accounts have not been created using user roles
HAC11: User access was not established with concept of least privilege</t>
  </si>
  <si>
    <t>DB-16</t>
  </si>
  <si>
    <t>MP-3</t>
  </si>
  <si>
    <t>Media Marking</t>
  </si>
  <si>
    <t>FTI shall be labeled in a database environment.  Implementing specific labeling requirements allows for agency management, law enforcement and the IRS to investigate audit logs in the event of a potential unauthorized disclosure of FTI.</t>
  </si>
  <si>
    <t>Interview the DBA and verify how the database is designed to identify where FTI resides.  
1. Determine which data tables within the database contain FTI.  Ensure the data tables are clearly identified.
2. Determine if FTI is comingled with non-FTI data.
Note: The database schema may be examined to confirm the FTI labeling requirement.</t>
  </si>
  <si>
    <t xml:space="preserve">1. The database design supports the requirement to label FTI so that specific FTI data elements are recognizable (ex. Tax, IRS, Fed, etc.)
The results of this test will differ based on the specific database implementation.
2. If an agency has a database that is composed entirely of FTI, labeling at the database level would be sufficient.  However, if an agency has FTI commingled with other information in a database, FTI has to be labeled at the level that separates from non-FTI data (i.e. data table, data element).  
</t>
  </si>
  <si>
    <t>Note: Collaborate with the DES to ensure proper labeling is enforced on the front-end application.</t>
  </si>
  <si>
    <t>HAC4
HCM2</t>
  </si>
  <si>
    <t>HAC4: FTI is not labeled and is commingled with non-FTI
HCM2: FTI is not labeled on-screen</t>
  </si>
  <si>
    <t>DB-17</t>
  </si>
  <si>
    <t>AU-2</t>
  </si>
  <si>
    <t>Audit Events</t>
  </si>
  <si>
    <t>Verify the database captures all changes made to data, including: additions, modifications, or deletions.  In addition the logs must capture the source of the
event, the outcome of the event, and the identity of any individuals or subjects associated with the event.</t>
  </si>
  <si>
    <t xml:space="preserve">1. Determine the security relevant events that are captured in the audit logs within the database environment.  </t>
  </si>
  <si>
    <t xml:space="preserve">1. The database captures all changes made to data, including: additions, modifications, or deletions.  In addition the DB captures the source of the
event, the outcome of the event, and the identity of any individuals or subjects associated with the event.
If a query is submitted, the audit log must identify the actual query being performed, the originator of the query, and relevant time/stamp information.
Note: All users, including administrators, are subject to auditing.
</t>
  </si>
  <si>
    <t>HAU2
HAU5
HAU17</t>
  </si>
  <si>
    <t>HAU2: No auditing is being performed on the system
HAU5: Auditing is not performed on all data tables containing FTI
HAU17: Audit logs do not capture sufficient auditable events</t>
  </si>
  <si>
    <t>DB-18</t>
  </si>
  <si>
    <t>AU-6</t>
  </si>
  <si>
    <t>Audit Review, Analysis, and Reporting</t>
  </si>
  <si>
    <t>Verify that audit trails are reviewed at a minimum weekly for anomalies (i.e. standard operations, unauthorized access attempts, etc.).
Exceptions and violations are properly analyzed and appropriate actions are taken.</t>
  </si>
  <si>
    <t xml:space="preserve">1. Interview DBA and ask for the system documentation that states how often audit logs are reviewed. Also, determine when the last audit logs were reviewed.  
2. Examine reports that demonstrate monitoring of security violations, such as unauthorized user access. </t>
  </si>
  <si>
    <t xml:space="preserve">1. The DB Administrator can provide system documentation identifying how often the auditing logs are reviewed.  
2. The audit trail is reviewed weekly or more frequently at the discretion of the information system owner for indications of unusual activity related to potential unauthorized FTI access.
</t>
  </si>
  <si>
    <t>HAU3
HAU18</t>
  </si>
  <si>
    <t>HAU3: Audit logs are not being reviewed
HAU18: Audit logs are reviewed, but not per Pub 1075 requirements</t>
  </si>
  <si>
    <t>DB-19</t>
  </si>
  <si>
    <t>AU-8</t>
  </si>
  <si>
    <t>Time Stamps</t>
  </si>
  <si>
    <t>Checks to ensure system time is synchronized with an authoritative time server (e.g.. NIST, Naval Observatory, State time server)</t>
  </si>
  <si>
    <t>1. Interview the DBA to demonstrate the application provides time and date of the last change in data content. This may be demonstrated in application logs, audit logs, or database tables and logs.
2. Examine sample audit records (to be displayed by the DBA).</t>
  </si>
  <si>
    <t>1. An authoritative (U.S. IRS approved source) time-server is used. Approved sources include the US Naval Observatory NTP servers, NIST Internet Time Service or State time servers.
2. The audit logs contain time and date of auditable events using the internal system clock.</t>
  </si>
  <si>
    <t>HAU12
HAU11</t>
  </si>
  <si>
    <t>HAU12: Audit records are not time stamped
HAU11: NTP is not properly implemented</t>
  </si>
  <si>
    <t>DB-20</t>
  </si>
  <si>
    <t>AU-9</t>
  </si>
  <si>
    <t>Protection of Audit Information</t>
  </si>
  <si>
    <t>Audit trails cannot be read or modified by non-administrator users.</t>
  </si>
  <si>
    <t>1. Interview the DBA to determine the application audit log location.  Examine the permission settings of the log files.  
2. Examine permissions on the specific log files and ensure they are properly restricted to appropriate individuals.</t>
  </si>
  <si>
    <t>Log files have appropriate permissions assigned and permissions are not excessive.</t>
  </si>
  <si>
    <t>HAU10</t>
  </si>
  <si>
    <t>HAU10: Audit logs are not properly protected</t>
  </si>
  <si>
    <t>DB-21</t>
  </si>
  <si>
    <t>Test (Manual)</t>
  </si>
  <si>
    <t>Verify that audit data is archived and maintained.
IRS practice has been to retain archived audit logs/trails for the remainder of the year they were made plus six years. (Total of 7 Years)</t>
  </si>
  <si>
    <t>Interview the DBA to determine if audit data is captured, backed up, and maintained. IRS practice has been to retain archived audit logs/trails for the remainder of the year they were made plus six years.</t>
  </si>
  <si>
    <t>Audit data is captured, backed up, and maintained. IRS practice has been to retain archived audit logs/trails for the remainder of the year they were made plus six years.  (Total of 7 Years)</t>
  </si>
  <si>
    <t>HAU7</t>
  </si>
  <si>
    <t>HAU7: Audit records are not retained per Pub 1075</t>
  </si>
  <si>
    <t>DB-22</t>
  </si>
  <si>
    <t>AC-5</t>
  </si>
  <si>
    <t>Separation of Duties</t>
  </si>
  <si>
    <t>Verify that the DB system enforces a separation of duties for sensitive administrator roles.
There is an effective segregation of duties between the administration functions and the auditing functions of the DB system.</t>
  </si>
  <si>
    <t>1. Interview the DBA to identify the following:
- Personnel that review and clear audit logs.
- Personnel that perform non-audit administration such as create, modify, and delete access control rules; DB user access management.</t>
  </si>
  <si>
    <t xml:space="preserve">1. Personnel who review and clear audit logs are separate from personnel that perform non-audit administration.
</t>
  </si>
  <si>
    <t>HAC12</t>
  </si>
  <si>
    <t>HAC12: Separation of duties is not in place</t>
  </si>
  <si>
    <t>DB-23</t>
  </si>
  <si>
    <t>CM-7</t>
  </si>
  <si>
    <t>Least Functionality</t>
  </si>
  <si>
    <t>Verify that unneeded services have been removed or disabled.</t>
  </si>
  <si>
    <t xml:space="preserve">1. Interview the DBA to determine what functionality is installed and enabled by default for the application.
2. Examine the configuration of the server the DB runs on.  Determine what software is installed on the servers.  Determine which services are needed for the DB by examining the system documentation and interviewing the Application Administrator.
</t>
  </si>
  <si>
    <t>1. The DB does not install with functionality which is unnecessary and enabled by default.  Any functions installed by default that are not required by the application are disabled.
2. Services or software which are not needed are not present or disabled on the server.</t>
  </si>
  <si>
    <t>HCM10</t>
  </si>
  <si>
    <t>HCM10: System has unneeded functionality installed</t>
  </si>
  <si>
    <t>DB-24</t>
  </si>
  <si>
    <t>AC-8</t>
  </si>
  <si>
    <t>System Use Notification</t>
  </si>
  <si>
    <t xml:space="preserve">Verify that an IRS approved login banner is being displayed before login. </t>
  </si>
  <si>
    <t>1. Login banners will be configured for all services that allow login access to the system.  
Verify that the warning banner displayed is in compliance with IRS requirements.  The user must accept the warning banner message before moving forward.</t>
  </si>
  <si>
    <t xml:space="preserve">1. Expected Results:
The warning banner is compliant with IRS guidelines and contains the following 4 elements:
-  the system contains US government information
-  users actions are monitored and audited
-  unauthorized use of the system is prohibited 
-  unauthorized use of the system is subject to criminal and civil penalties
</t>
  </si>
  <si>
    <t>HAC14
HAC38</t>
  </si>
  <si>
    <t>HAC14: Warning banner is insufficient
HAC38: Warning banner does not exist</t>
  </si>
  <si>
    <t>DB-25</t>
  </si>
  <si>
    <t>SC-13</t>
  </si>
  <si>
    <t>Cryptographic Protection</t>
  </si>
  <si>
    <t>Verifies all encryption modules meet Federal requirements</t>
  </si>
  <si>
    <t xml:space="preserve">1. All encryption modules use the latest FIPS validated modules for transmission of FTI. </t>
  </si>
  <si>
    <t>HSC42</t>
  </si>
  <si>
    <t>HSC42: Encryption capabilities do not meet the latest FIPS 140 requirements</t>
  </si>
  <si>
    <t>DB-26</t>
  </si>
  <si>
    <t>AC-12</t>
  </si>
  <si>
    <t>Session Termination</t>
  </si>
  <si>
    <t>Verify that session termination is properly configured.</t>
  </si>
  <si>
    <t>1. Interview the DBA and review DB configurations to determine if there is a session termination after no more than 30 minutes of inactivity.</t>
  </si>
  <si>
    <t>1. The DB system terminates a session if there is a period of inactivity of no more than 30 minutes.</t>
  </si>
  <si>
    <t>HRM5</t>
  </si>
  <si>
    <t>HRM5: User sessions do not terminate after the Publication 1075 period of inactivity</t>
  </si>
  <si>
    <t>DB-27</t>
  </si>
  <si>
    <t>AC-23</t>
  </si>
  <si>
    <t>Data Mining Protection</t>
  </si>
  <si>
    <t>Employ agency-defined data mining prevention and detection techniques for agency-defined data storage objects to detect and protect against unauthorized data mining.</t>
  </si>
  <si>
    <t xml:space="preserve">1. The agency is limiting the number and frequency of database queries to increase the work factor needed to determine the contents of databases, limiting types of responses provided to database queries, applying differential privacy techniques or homomorphic encryption, and notifying personnel when atypical database queries or accesses occur. </t>
  </si>
  <si>
    <t>HAC100</t>
  </si>
  <si>
    <t>Other</t>
  </si>
  <si>
    <t>Do not edit below</t>
  </si>
  <si>
    <t>Info</t>
  </si>
  <si>
    <t>Test (Automated)</t>
  </si>
  <si>
    <t>Criticality Ratings</t>
  </si>
  <si>
    <t>Change Log</t>
  </si>
  <si>
    <t>Version</t>
  </si>
  <si>
    <t>Date</t>
  </si>
  <si>
    <t>Description of Changes</t>
  </si>
  <si>
    <t>Author</t>
  </si>
  <si>
    <t xml:space="preserve">First Release.  Based on NIST 800-53 rev 4 release, and IRS Publication 1075 </t>
  </si>
  <si>
    <t xml:space="preserve">Added baseline Criticality Score and Issue Codes, weighted test cases based on criticality, and updated Results Tab.  Removed Test ID's DB-06 and DB-23 (Do not meet updated IRS Requirements) </t>
  </si>
  <si>
    <t>Added AC-8 to the Test Cases Tab</t>
  </si>
  <si>
    <t>Updated Test Procedure - DB-05</t>
  </si>
  <si>
    <t>Removed duplicative test cases, added test cases per latest Publication 1075, re-assigned issue codes and revised weighted risk formulas</t>
  </si>
  <si>
    <t>Session terminations set to 30 minutes, Issue code changes</t>
  </si>
  <si>
    <t>Deleted lagging spaces from HAC40 and HSA14 in IC Table</t>
  </si>
  <si>
    <t>Updated issue code table</t>
  </si>
  <si>
    <t>Updated issue code table.</t>
  </si>
  <si>
    <t>Added lockout test case</t>
  </si>
  <si>
    <t xml:space="preserve">Internal Updates and updated issue code table </t>
  </si>
  <si>
    <t>Description</t>
  </si>
  <si>
    <t>HAC1</t>
  </si>
  <si>
    <t>Contractors with unauthorized access to FTI</t>
  </si>
  <si>
    <t>HAC2</t>
  </si>
  <si>
    <t>User sessions do not lock after the Publication 1075 required timeframe</t>
  </si>
  <si>
    <t>HAC3</t>
  </si>
  <si>
    <t>Agency processes FTI at a contractor-run consolidated data center</t>
  </si>
  <si>
    <t>HAC4</t>
  </si>
  <si>
    <t>FTI is not labeled and is commingled with non-FTI</t>
  </si>
  <si>
    <t>HAC5</t>
  </si>
  <si>
    <t>FTI is commingled with non-FTI data in the data warehouse</t>
  </si>
  <si>
    <t>HAC6</t>
  </si>
  <si>
    <t>Cannot determine who has access to FTI</t>
  </si>
  <si>
    <t>HAC7</t>
  </si>
  <si>
    <t>Account management procedures are not in place</t>
  </si>
  <si>
    <t>HAC8</t>
  </si>
  <si>
    <t>Accounts are not reviewed periodically for proper privileges</t>
  </si>
  <si>
    <t>HAC9</t>
  </si>
  <si>
    <t>Accounts have not been created using user roles</t>
  </si>
  <si>
    <t>HAC10</t>
  </si>
  <si>
    <t>Accounts do not expire after the correct period of inactivity</t>
  </si>
  <si>
    <t>HAC11</t>
  </si>
  <si>
    <t>User access was not established with concept of least privilege</t>
  </si>
  <si>
    <t>Separation of duties is not in place</t>
  </si>
  <si>
    <t>HAC13</t>
  </si>
  <si>
    <t>Operating system configuration files have incorrect permissions</t>
  </si>
  <si>
    <t>HAC14</t>
  </si>
  <si>
    <t>Warning banner is insufficient</t>
  </si>
  <si>
    <t>User accounts not locked out after 3 unsuccessful login attempts</t>
  </si>
  <si>
    <t>HAC16</t>
  </si>
  <si>
    <t xml:space="preserve">Network device allows telnet connections </t>
  </si>
  <si>
    <t>HAC17</t>
  </si>
  <si>
    <t>Account lockouts do not require administrator action</t>
  </si>
  <si>
    <t>HAC18</t>
  </si>
  <si>
    <t>Network device has modems installed</t>
  </si>
  <si>
    <t>HAC19</t>
  </si>
  <si>
    <t>Out of Band Management is not utilized in all instances</t>
  </si>
  <si>
    <t>HAC20</t>
  </si>
  <si>
    <t>Agency duplicates usernames</t>
  </si>
  <si>
    <t>HAC21</t>
  </si>
  <si>
    <t>Agency shares administrative account inappropriately</t>
  </si>
  <si>
    <t>HAC22</t>
  </si>
  <si>
    <t>Administrators do not use su or sudo command to access root privileges</t>
  </si>
  <si>
    <t>HAC23</t>
  </si>
  <si>
    <t>Unauthorized disclosure to other agencies</t>
  </si>
  <si>
    <t>HAC24</t>
  </si>
  <si>
    <t>User roles do not exist within the data warehouse environment</t>
  </si>
  <si>
    <t>HAC25</t>
  </si>
  <si>
    <t>Agency employees with inappropriate access to FTI</t>
  </si>
  <si>
    <t>HAC26</t>
  </si>
  <si>
    <t>Inappropriate access to FTI from mobile devices</t>
  </si>
  <si>
    <t>HAC27</t>
  </si>
  <si>
    <t>Default accounts have not been disabled or renamed</t>
  </si>
  <si>
    <t>HAC28</t>
  </si>
  <si>
    <t>Database trace files are not properly protected</t>
  </si>
  <si>
    <t>Access to system functionality without identification and authentication</t>
  </si>
  <si>
    <t>HAC30</t>
  </si>
  <si>
    <t>RACF access controls not properly implemented</t>
  </si>
  <si>
    <t>HAC31</t>
  </si>
  <si>
    <t>The database public users has improper access to data and/or resources</t>
  </si>
  <si>
    <t>HAC32</t>
  </si>
  <si>
    <t>Mainframe access control function does not control access to FTI data</t>
  </si>
  <si>
    <t>HAC33</t>
  </si>
  <si>
    <t>FTI is accessible to third parties</t>
  </si>
  <si>
    <t>HAC34</t>
  </si>
  <si>
    <t>Improper access to DBMS by non-DBAs</t>
  </si>
  <si>
    <t>HAC35</t>
  </si>
  <si>
    <t>Inappropriate public access to FTI</t>
  </si>
  <si>
    <t>HAC36</t>
  </si>
  <si>
    <t>Agency allows FTI access from unsecured wireless network</t>
  </si>
  <si>
    <t>Account management procedures are not implemented</t>
  </si>
  <si>
    <t>HAC38</t>
  </si>
  <si>
    <t>Warning banner does not exist</t>
  </si>
  <si>
    <t>HAC39</t>
  </si>
  <si>
    <t>Access to wireless network exceeds acceptable range</t>
  </si>
  <si>
    <t>HAC40</t>
  </si>
  <si>
    <t>The system does not effectively utilize whitelists or ACLs</t>
  </si>
  <si>
    <t>HAC41</t>
  </si>
  <si>
    <t>Accounts are not removed or suspended when no longer necessary</t>
  </si>
  <si>
    <t>HAC42</t>
  </si>
  <si>
    <t>System configuration files are not stored securely</t>
  </si>
  <si>
    <t>HAC43</t>
  </si>
  <si>
    <t>Management sessions are not properly restricted by ACL</t>
  </si>
  <si>
    <t>HAC44</t>
  </si>
  <si>
    <t>System does not have a manual log off feature</t>
  </si>
  <si>
    <t>HAC45</t>
  </si>
  <si>
    <t>Split tunneling is enabled</t>
  </si>
  <si>
    <t>HAC46</t>
  </si>
  <si>
    <t>Access to mainframe product libraries is not adequately controlled</t>
  </si>
  <si>
    <t>HAC47</t>
  </si>
  <si>
    <t xml:space="preserve">Files containing authentication information are not adequately protected </t>
  </si>
  <si>
    <t>HAC48</t>
  </si>
  <si>
    <t>Usernames are not archived and may be re-issued to different users</t>
  </si>
  <si>
    <t>HAC49</t>
  </si>
  <si>
    <t>Use of emergency userIDs is not properly controlled</t>
  </si>
  <si>
    <t>HAC50</t>
  </si>
  <si>
    <t xml:space="preserve">Print spoolers do not adequately restrict jobs </t>
  </si>
  <si>
    <t>HAC51</t>
  </si>
  <si>
    <t xml:space="preserve">Unauthorized access to FTI </t>
  </si>
  <si>
    <t>HAC52</t>
  </si>
  <si>
    <t>Wireless usage policies are not sufficient</t>
  </si>
  <si>
    <t>HAC53</t>
  </si>
  <si>
    <t>Mobile device policies are not sufficient</t>
  </si>
  <si>
    <t>HAC54</t>
  </si>
  <si>
    <t>FTI is not properly labeled in the cloud environment</t>
  </si>
  <si>
    <t>HAC55</t>
  </si>
  <si>
    <t>FTI is not properly isolated in the cloud environment</t>
  </si>
  <si>
    <t>HAC56</t>
  </si>
  <si>
    <t>Mobile device does not wipe after the required threshold of passcode failures</t>
  </si>
  <si>
    <t>HAC57</t>
  </si>
  <si>
    <t>Mobile devices policies governing access to FTI are not sufficient</t>
  </si>
  <si>
    <t>HAC58</t>
  </si>
  <si>
    <t xml:space="preserve">Access control parameter thresholds are reset </t>
  </si>
  <si>
    <t>HAC59</t>
  </si>
  <si>
    <t>The guest account has improper access to data and/or resources</t>
  </si>
  <si>
    <t>HAC60</t>
  </si>
  <si>
    <t xml:space="preserve">Agency does not centrally manage access to third party environments </t>
  </si>
  <si>
    <t>HAC61</t>
  </si>
  <si>
    <t>User rights and permissions are not adequately configured</t>
  </si>
  <si>
    <t>HAC62</t>
  </si>
  <si>
    <t>Host-based firewall is not configured according to industry standard best practice</t>
  </si>
  <si>
    <t>HAC63</t>
  </si>
  <si>
    <t>Security profiles have not been established</t>
  </si>
  <si>
    <t>HAC64</t>
  </si>
  <si>
    <t>Multi-factor authentication is not required for internal privileged and non-privileged access</t>
  </si>
  <si>
    <t>HAC65</t>
  </si>
  <si>
    <t>Multi-factor authentication is not required for internal privileged access</t>
  </si>
  <si>
    <t>HAC66</t>
  </si>
  <si>
    <t>Multi-factor authentication is not required for internal non-privileged access</t>
  </si>
  <si>
    <t>HAT1</t>
  </si>
  <si>
    <t>Agency does not train employees with FTI access</t>
  </si>
  <si>
    <t>HAT100</t>
  </si>
  <si>
    <t>HAT2</t>
  </si>
  <si>
    <t>Agency does not train contractors with FTI access</t>
  </si>
  <si>
    <t>HAT3</t>
  </si>
  <si>
    <t>Agency does not maintain training records</t>
  </si>
  <si>
    <t>HAT4</t>
  </si>
  <si>
    <t>Agency does not provide security-specific training</t>
  </si>
  <si>
    <t>HIA1</t>
  </si>
  <si>
    <t>Adequate device identification and authentication is not employed</t>
  </si>
  <si>
    <t>HIA2</t>
  </si>
  <si>
    <t>Standardized naming convention is not enforced</t>
  </si>
  <si>
    <t>HIA3</t>
  </si>
  <si>
    <t>Authentication server is not used for end user authentication</t>
  </si>
  <si>
    <t>HIA4</t>
  </si>
  <si>
    <t>Authentication server is not used for device administration</t>
  </si>
  <si>
    <t>HIA5</t>
  </si>
  <si>
    <t>System does not properly control authentication process</t>
  </si>
  <si>
    <t>HAU1</t>
  </si>
  <si>
    <t>No auditing is being performed at the agency</t>
  </si>
  <si>
    <t>HAU2</t>
  </si>
  <si>
    <t>No auditing is being performed on the system</t>
  </si>
  <si>
    <t>HAU3</t>
  </si>
  <si>
    <t>Audit logs are not being reviewed</t>
  </si>
  <si>
    <t>HAU4</t>
  </si>
  <si>
    <t>System does not audit failed attempts to gain access</t>
  </si>
  <si>
    <t>HAU5</t>
  </si>
  <si>
    <t>Auditing is not performed on all data tables containing FTI</t>
  </si>
  <si>
    <t>HAU6</t>
  </si>
  <si>
    <t>System does not audit changes to access control settings</t>
  </si>
  <si>
    <t>Audit records are not retained per Pub 1075</t>
  </si>
  <si>
    <t>HAU8</t>
  </si>
  <si>
    <t>Logs are not maintained on a centralized log server</t>
  </si>
  <si>
    <t>HAU9</t>
  </si>
  <si>
    <t>No log reduction system exists</t>
  </si>
  <si>
    <t>Audit logs are not properly protected</t>
  </si>
  <si>
    <t>HAU100</t>
  </si>
  <si>
    <t>HAU11</t>
  </si>
  <si>
    <t>NTP is not properly implemented</t>
  </si>
  <si>
    <t>HAU12</t>
  </si>
  <si>
    <t>Audit records are not timestamped</t>
  </si>
  <si>
    <t>HAU13</t>
  </si>
  <si>
    <t>Audit records are not archived during VM rollback</t>
  </si>
  <si>
    <t>HAU14</t>
  </si>
  <si>
    <t>Remote access is not logged</t>
  </si>
  <si>
    <t>HAU15</t>
  </si>
  <si>
    <t>Verbose logging is not being performed on perimeter devices</t>
  </si>
  <si>
    <t>HAU16</t>
  </si>
  <si>
    <t>A centralized automated audit log analysis solution is not implemented</t>
  </si>
  <si>
    <t>HAU17</t>
  </si>
  <si>
    <t>Audit logs do not capture sufficient auditable events</t>
  </si>
  <si>
    <t>HAU18</t>
  </si>
  <si>
    <t>Audit logs are reviewed, but not per Pub 1075 requirements</t>
  </si>
  <si>
    <t>HAU19</t>
  </si>
  <si>
    <t>Audit log anomalies or findings are not reported and tracked</t>
  </si>
  <si>
    <t>HAU20</t>
  </si>
  <si>
    <t>Audit log data not sent from a consistently identified source</t>
  </si>
  <si>
    <t>HAU21</t>
  </si>
  <si>
    <t xml:space="preserve">System does not audit all attempts to gain access </t>
  </si>
  <si>
    <t>HAU22</t>
  </si>
  <si>
    <t>Content of audit records is not sufficient</t>
  </si>
  <si>
    <t>HAU23</t>
  </si>
  <si>
    <t>Audit storage capacity threshold has not been defined</t>
  </si>
  <si>
    <t>HAU24</t>
  </si>
  <si>
    <t>Administrators are not notified when audit storage threshold is reached</t>
  </si>
  <si>
    <t>HAU25</t>
  </si>
  <si>
    <t>Audit processing failures are not properly reported and responded to</t>
  </si>
  <si>
    <t>HAU26</t>
  </si>
  <si>
    <t xml:space="preserve">System/service provider is not held accountable to protect and share audit records with the agency </t>
  </si>
  <si>
    <t>HAU27</t>
  </si>
  <si>
    <t>Audit trail does not include access to FTI in pre-production</t>
  </si>
  <si>
    <t>HCA1</t>
  </si>
  <si>
    <t>Systems are not formally certified by management to process FTI</t>
  </si>
  <si>
    <t>HCA100</t>
  </si>
  <si>
    <t>HCA2</t>
  </si>
  <si>
    <t>Undocumented system interconnections exist</t>
  </si>
  <si>
    <t>HCA3</t>
  </si>
  <si>
    <t>Agency does not conduct routine assessments of security controls</t>
  </si>
  <si>
    <t>HCA4</t>
  </si>
  <si>
    <t>No third party verification of security assessments</t>
  </si>
  <si>
    <t>HCA5</t>
  </si>
  <si>
    <t>POA&amp;Ms are not used to track and mitigate potential weaknesses</t>
  </si>
  <si>
    <t>HCA6</t>
  </si>
  <si>
    <t>The agency's SSR does not address the current FTI environment</t>
  </si>
  <si>
    <t>HCA7</t>
  </si>
  <si>
    <t>SSR is not current with Pub 1075 reporting requirements</t>
  </si>
  <si>
    <t>HCA8</t>
  </si>
  <si>
    <t>Rules of behavior does not exist</t>
  </si>
  <si>
    <t>HCA9</t>
  </si>
  <si>
    <t>Rules of behavior is not sufficient</t>
  </si>
  <si>
    <t>HCA10</t>
  </si>
  <si>
    <t>Assessment results are not shared with designated agency officials</t>
  </si>
  <si>
    <t>HCA11</t>
  </si>
  <si>
    <t>Interconnection Security Agreements are not sufficient</t>
  </si>
  <si>
    <t>HCA12</t>
  </si>
  <si>
    <t>POA&amp;Ms are not reviewed in accordance with Pub 1075</t>
  </si>
  <si>
    <t>HCA13</t>
  </si>
  <si>
    <t xml:space="preserve">System authorizations are not updated in accordance with Pub 1075 </t>
  </si>
  <si>
    <t>HCA14</t>
  </si>
  <si>
    <t>A continuous monitoring program has not been established</t>
  </si>
  <si>
    <t>HCA15</t>
  </si>
  <si>
    <t xml:space="preserve">The continuous monitoring program is not sufficient </t>
  </si>
  <si>
    <t>HCA16</t>
  </si>
  <si>
    <t>Independent control assessments are not conducted at least annually</t>
  </si>
  <si>
    <t>HCA17</t>
  </si>
  <si>
    <t>Penetration testing assessments are not performed</t>
  </si>
  <si>
    <t>HCA18</t>
  </si>
  <si>
    <t>Penetration testing assessments do not generate corrective action plans</t>
  </si>
  <si>
    <t>HCA19</t>
  </si>
  <si>
    <t>Penetration testing assessments are not performed as frequently as required per Publication 1075</t>
  </si>
  <si>
    <t>HCA20</t>
  </si>
  <si>
    <t>Scope of penetration testing assessment is not sufficient</t>
  </si>
  <si>
    <t>HCM1</t>
  </si>
  <si>
    <t>Information system baseline is insufficient</t>
  </si>
  <si>
    <t>System has unneeded functionality installed</t>
  </si>
  <si>
    <t>HCM100</t>
  </si>
  <si>
    <t>HCM11</t>
  </si>
  <si>
    <t>SNMP is not implemented correctly</t>
  </si>
  <si>
    <t>HCM12</t>
  </si>
  <si>
    <t>Offline system configurations are not kept up-to-date</t>
  </si>
  <si>
    <t>HCM13</t>
  </si>
  <si>
    <t>System component inventories do not exist</t>
  </si>
  <si>
    <t>HCM14</t>
  </si>
  <si>
    <t>System component inventories are outdated</t>
  </si>
  <si>
    <t>HCM15</t>
  </si>
  <si>
    <t>Hardware asset inventory is not sufficient</t>
  </si>
  <si>
    <t>HCM16</t>
  </si>
  <si>
    <t>Software asset inventory is not sufficient</t>
  </si>
  <si>
    <t>HCM17</t>
  </si>
  <si>
    <t>Hardware asset inventory does not exist</t>
  </si>
  <si>
    <t>HCM18</t>
  </si>
  <si>
    <t>Software asset inventory does not exist</t>
  </si>
  <si>
    <t>HCM19</t>
  </si>
  <si>
    <t xml:space="preserve">Firewall rules are not reviewed or removed when no longer necessary </t>
  </si>
  <si>
    <t>HCM2</t>
  </si>
  <si>
    <t>FTI is not properly labeled on-screen</t>
  </si>
  <si>
    <t>HCM20</t>
  </si>
  <si>
    <t>Application interfaces are not separated from management functionality</t>
  </si>
  <si>
    <t>HCM21</t>
  </si>
  <si>
    <t>Permitted services have not been documented and approved</t>
  </si>
  <si>
    <t>HCM22</t>
  </si>
  <si>
    <t>Application code is not adequately separated from data sets</t>
  </si>
  <si>
    <t>HCM23</t>
  </si>
  <si>
    <t>System is not monitored for changes from baseline</t>
  </si>
  <si>
    <t>HCM24</t>
  </si>
  <si>
    <t>Agency network diagram is not complete</t>
  </si>
  <si>
    <t>HCM25</t>
  </si>
  <si>
    <t>Zoning has not been configured appropriately</t>
  </si>
  <si>
    <t>HCM26</t>
  </si>
  <si>
    <t>Static IP addresses are not used when needed</t>
  </si>
  <si>
    <t>HCM27</t>
  </si>
  <si>
    <t xml:space="preserve">Information system baseline does not exist </t>
  </si>
  <si>
    <t>HCM28</t>
  </si>
  <si>
    <t>Boundary devices are not scanned for open ports and services</t>
  </si>
  <si>
    <t>HCM29</t>
  </si>
  <si>
    <t>Application architecture does not properly separate user interface from data repository</t>
  </si>
  <si>
    <t>HCM3</t>
  </si>
  <si>
    <t>Operating system does not have vendor support</t>
  </si>
  <si>
    <t>HCM30</t>
  </si>
  <si>
    <t xml:space="preserve">System reset function leaves device in unsecure state </t>
  </si>
  <si>
    <t>HCM31</t>
  </si>
  <si>
    <t>Default SSID has not been changed</t>
  </si>
  <si>
    <t>HCM32</t>
  </si>
  <si>
    <t>The device is inappropriately used to serve multiple functions</t>
  </si>
  <si>
    <t>HCM33</t>
  </si>
  <si>
    <t>Significant changes are not reviewed for security impacts before being implemented</t>
  </si>
  <si>
    <t>HCM34</t>
  </si>
  <si>
    <t>Agency does not control significant changes to systems via an approval process</t>
  </si>
  <si>
    <t>HCM35</t>
  </si>
  <si>
    <t>Services are not configured to use the default/standard ports</t>
  </si>
  <si>
    <t>HCM36</t>
  </si>
  <si>
    <t xml:space="preserve">The required benchmark has not been applied </t>
  </si>
  <si>
    <t>HCM37</t>
  </si>
  <si>
    <t xml:space="preserve">Configuration settings and benchmarks have not been defined </t>
  </si>
  <si>
    <t>HCM38</t>
  </si>
  <si>
    <t>Agency does not adequately govern or control software usage</t>
  </si>
  <si>
    <t>HCM39</t>
  </si>
  <si>
    <t xml:space="preserve">RACF security settings are not properly configured </t>
  </si>
  <si>
    <t>HCM4</t>
  </si>
  <si>
    <t>Routine operational changes are not reviewed for security impacts before being implemented</t>
  </si>
  <si>
    <t>HCM40</t>
  </si>
  <si>
    <t>ACF security settings are not properly configured</t>
  </si>
  <si>
    <t>HCM41</t>
  </si>
  <si>
    <t>Top Secret security settings are not properly configured</t>
  </si>
  <si>
    <t>HCM42</t>
  </si>
  <si>
    <t>UNISYS security settings are not properly configured</t>
  </si>
  <si>
    <t>HCM43</t>
  </si>
  <si>
    <t>IBMi security settings are not properly configured</t>
  </si>
  <si>
    <t>HCM44</t>
  </si>
  <si>
    <t>Agency does not properly test changes prior to implementation</t>
  </si>
  <si>
    <t>HCM45</t>
  </si>
  <si>
    <t>System configuration provides additional attack surface</t>
  </si>
  <si>
    <t>HCM46</t>
  </si>
  <si>
    <t>Agency does not centrally manage mobile device configuration</t>
  </si>
  <si>
    <t>HCM47</t>
  </si>
  <si>
    <t>System error messages display system configuration information</t>
  </si>
  <si>
    <t>HCM48</t>
  </si>
  <si>
    <t>Low-risk operating system settings are not configured securely</t>
  </si>
  <si>
    <t>HCM5</t>
  </si>
  <si>
    <t>Web portal with FTI does not have three-tier architecture</t>
  </si>
  <si>
    <t>HCM6</t>
  </si>
  <si>
    <t>Agency does not control routine operational changes to systems via an approval process</t>
  </si>
  <si>
    <t>HCM7</t>
  </si>
  <si>
    <t>Configuration management procedures do not exist</t>
  </si>
  <si>
    <t>HCM8</t>
  </si>
  <si>
    <t>The ability to make changes is not properly limited</t>
  </si>
  <si>
    <t>HCM9</t>
  </si>
  <si>
    <t>Systems are not deployed using the concept of least privilege</t>
  </si>
  <si>
    <t>HCP1</t>
  </si>
  <si>
    <t>No contingency plan exists for FTI data</t>
  </si>
  <si>
    <t>HCP100</t>
  </si>
  <si>
    <t>HCP2</t>
  </si>
  <si>
    <t>Contingency plans are not tested annually</t>
  </si>
  <si>
    <t>HCP3</t>
  </si>
  <si>
    <t>Contingency plan does not exist for consolidated data center</t>
  </si>
  <si>
    <t>HCP4</t>
  </si>
  <si>
    <t>FTI is not encrypted in transit to the DR site</t>
  </si>
  <si>
    <t>HCP5</t>
  </si>
  <si>
    <t>Backup data is not adequately protected</t>
  </si>
  <si>
    <t>HCP6</t>
  </si>
  <si>
    <t>Contingency plan is not updated annually</t>
  </si>
  <si>
    <t>HCP7</t>
  </si>
  <si>
    <t>Contingency plan is not sufficient</t>
  </si>
  <si>
    <t>HCP8</t>
  </si>
  <si>
    <t>Contingency training is not conducted</t>
  </si>
  <si>
    <t>HCP9</t>
  </si>
  <si>
    <t xml:space="preserve">Contingency training is not sufficient </t>
  </si>
  <si>
    <t>HCP10</t>
  </si>
  <si>
    <t>Backup data is located on production systems</t>
  </si>
  <si>
    <t>HIR1</t>
  </si>
  <si>
    <t>Incident response program does not exist</t>
  </si>
  <si>
    <t>HIR100</t>
  </si>
  <si>
    <t>HIR2</t>
  </si>
  <si>
    <t>Incident response plan is not sufficient</t>
  </si>
  <si>
    <t>HIR3</t>
  </si>
  <si>
    <t>Agency does not perform incident response exercises in accordance with Pub 1075</t>
  </si>
  <si>
    <t>HIR4</t>
  </si>
  <si>
    <t>Agency does not provide support resource for assistance in handling and reporting security incidents</t>
  </si>
  <si>
    <t>HIR5</t>
  </si>
  <si>
    <t>Incident response plan does not exist</t>
  </si>
  <si>
    <t>HMA1</t>
  </si>
  <si>
    <t>External maintenance providers not escorted in the data center</t>
  </si>
  <si>
    <t>HMA100</t>
  </si>
  <si>
    <t>HMA2</t>
  </si>
  <si>
    <t>Maintenance not restricted to local access</t>
  </si>
  <si>
    <t>HMA3</t>
  </si>
  <si>
    <t>Maintenance tools are not approved / controlled</t>
  </si>
  <si>
    <t>HMA4</t>
  </si>
  <si>
    <t>Maintenance records are not sufficient</t>
  </si>
  <si>
    <t>HMA5</t>
  </si>
  <si>
    <t>Non local maintenance is not implemented securely</t>
  </si>
  <si>
    <t>HMT1</t>
  </si>
  <si>
    <t>Risk Assessment controls are not implemented properly</t>
  </si>
  <si>
    <t>HMT2</t>
  </si>
  <si>
    <t>Planning controls are not implemented properly</t>
  </si>
  <si>
    <t>HMT3</t>
  </si>
  <si>
    <t>Program management controls are not implemented properly</t>
  </si>
  <si>
    <t>HMT4</t>
  </si>
  <si>
    <t>System acquisition controls are not implemented properly</t>
  </si>
  <si>
    <t>HMT5</t>
  </si>
  <si>
    <t>SA&amp;A controls are not implemented properly</t>
  </si>
  <si>
    <t>HMT6</t>
  </si>
  <si>
    <t>Contingency planning controls are not implemented properly</t>
  </si>
  <si>
    <t>HMT7</t>
  </si>
  <si>
    <t>Configuration management controls are not implemented properly</t>
  </si>
  <si>
    <t>HMT8</t>
  </si>
  <si>
    <t>Maintenance controls are not implemented properly</t>
  </si>
  <si>
    <t>HMT9</t>
  </si>
  <si>
    <t>System and information integrity controls are not implemented properly</t>
  </si>
  <si>
    <t>HMT10</t>
  </si>
  <si>
    <t>Incident response controls are not implemented properly</t>
  </si>
  <si>
    <t>HMT100</t>
  </si>
  <si>
    <t>HMT11</t>
  </si>
  <si>
    <t>Awareness and training controls are not implemented properly</t>
  </si>
  <si>
    <t>HMT12</t>
  </si>
  <si>
    <t>Identification and authentication controls are not implemented properly</t>
  </si>
  <si>
    <t>HMT13</t>
  </si>
  <si>
    <t>Access controls are not implemented properly</t>
  </si>
  <si>
    <t>HMT14</t>
  </si>
  <si>
    <t>Audit and accountability are not implemented properly</t>
  </si>
  <si>
    <t>HMT15</t>
  </si>
  <si>
    <t>System and communications protection controls are not implemented properly</t>
  </si>
  <si>
    <t>HMT16</t>
  </si>
  <si>
    <t>Documentation does not exist</t>
  </si>
  <si>
    <t>HMT17</t>
  </si>
  <si>
    <t>Documentation is sufficient but outdated</t>
  </si>
  <si>
    <t>HMT18</t>
  </si>
  <si>
    <t>Documentation exists but is not sufficient</t>
  </si>
  <si>
    <t>HMT19</t>
  </si>
  <si>
    <t>Management Operational and Technical controls are not implemented properly</t>
  </si>
  <si>
    <t>HPW1</t>
  </si>
  <si>
    <t>No password is required to access an FTI system</t>
  </si>
  <si>
    <t>Password does not expire timely</t>
  </si>
  <si>
    <t>Minimum password length is too short</t>
  </si>
  <si>
    <t>HPW4</t>
  </si>
  <si>
    <t>Minimum password age does not exist</t>
  </si>
  <si>
    <t>HPW5</t>
  </si>
  <si>
    <t>Passwords are generated and distributed automatically</t>
  </si>
  <si>
    <t>Password history is insufficient</t>
  </si>
  <si>
    <t>HPW7</t>
  </si>
  <si>
    <t>Password change notification is not sufficient</t>
  </si>
  <si>
    <t>HPW8</t>
  </si>
  <si>
    <t>Passwords are displayed on screen when entered</t>
  </si>
  <si>
    <t>HPW9</t>
  </si>
  <si>
    <t>Password management processes are not documented</t>
  </si>
  <si>
    <t>HPW10</t>
  </si>
  <si>
    <t>Passwords are allowed to be stored</t>
  </si>
  <si>
    <t>HPW100</t>
  </si>
  <si>
    <t>HPW11</t>
  </si>
  <si>
    <t>Password transmission does not use strong cryptography</t>
  </si>
  <si>
    <t>Passwords do not meet complexity requirements</t>
  </si>
  <si>
    <t>HPW13</t>
  </si>
  <si>
    <t>Enabled secret passwords are not implemented correctly</t>
  </si>
  <si>
    <t>HPW14</t>
  </si>
  <si>
    <t>Authenticator feedback is labeled inappropriately</t>
  </si>
  <si>
    <t>HPW15</t>
  </si>
  <si>
    <t>Passwords are shared inappropriately</t>
  </si>
  <si>
    <t>HPW16</t>
  </si>
  <si>
    <t>Swipe-based passwords are allowed on mobile devices</t>
  </si>
  <si>
    <t>HPW17</t>
  </si>
  <si>
    <t>Default passwords have not been changed</t>
  </si>
  <si>
    <t>HPW18</t>
  </si>
  <si>
    <t xml:space="preserve">No password is required to remotely access an FTI system </t>
  </si>
  <si>
    <t>HPW19</t>
  </si>
  <si>
    <t>More than one Publication 1075 password requirement is not met</t>
  </si>
  <si>
    <t>HPW20</t>
  </si>
  <si>
    <t>User is not required to change password upon first use</t>
  </si>
  <si>
    <t>HPW21</t>
  </si>
  <si>
    <t>Passwords are allowed to be stored unencrypted in config files</t>
  </si>
  <si>
    <t>HPW22</t>
  </si>
  <si>
    <t>Administrators cannot override minimum password age for users, when required</t>
  </si>
  <si>
    <t>HPW23</t>
  </si>
  <si>
    <t>Passwords cannot be changed by users</t>
  </si>
  <si>
    <t>HRA1</t>
  </si>
  <si>
    <t>Risk assessments are not performed</t>
  </si>
  <si>
    <t>HRA100</t>
  </si>
  <si>
    <t>HRA2</t>
  </si>
  <si>
    <t>Vulnerability assessments are not performed</t>
  </si>
  <si>
    <t>HRA3</t>
  </si>
  <si>
    <t>Vulnerability assessments do not generate corrective action plans</t>
  </si>
  <si>
    <t>HRA4</t>
  </si>
  <si>
    <t>Vulnerability assessments are not performed as frequently as required per Publication 1075</t>
  </si>
  <si>
    <t>HRA5</t>
  </si>
  <si>
    <t>Vulnerabilities are not remediated in a timely manner</t>
  </si>
  <si>
    <t>HRA6</t>
  </si>
  <si>
    <t>Scope of vulnerability scanning is not sufficient</t>
  </si>
  <si>
    <t>HRA7</t>
  </si>
  <si>
    <t>Risk assessments are performed but not in accordance with Pub 1075 parameters</t>
  </si>
  <si>
    <t>HRA8</t>
  </si>
  <si>
    <t>Penetration test results are not included in agency POA&amp;Ms</t>
  </si>
  <si>
    <t>HRA9</t>
  </si>
  <si>
    <t>Application source code is not assessed for static vulnerabilities</t>
  </si>
  <si>
    <t>HRM1</t>
  </si>
  <si>
    <t>Multi-factor authentication is not required for external or remote access</t>
  </si>
  <si>
    <t>HRM10</t>
  </si>
  <si>
    <t>Client side cache cleaning utility has not been implemented</t>
  </si>
  <si>
    <t>HRM100</t>
  </si>
  <si>
    <t>HRM11</t>
  </si>
  <si>
    <t>Site to site connection does not terminate outside the firewall</t>
  </si>
  <si>
    <t>HRM12</t>
  </si>
  <si>
    <t>An FTI system is directly routable to the internet via unencrypted protocols</t>
  </si>
  <si>
    <t>HRM13</t>
  </si>
  <si>
    <t xml:space="preserve">The agency does not blacklist known malicious IPs </t>
  </si>
  <si>
    <t>HRM14</t>
  </si>
  <si>
    <t>The agency does not update blacklists of known malicious IPs</t>
  </si>
  <si>
    <t>HRM15</t>
  </si>
  <si>
    <t xml:space="preserve">Multi-factor authentication is not enforced for local device management </t>
  </si>
  <si>
    <t>HRM16</t>
  </si>
  <si>
    <t>VPN access points have not been limited</t>
  </si>
  <si>
    <t>HRM17</t>
  </si>
  <si>
    <t>SSH is not implemented correctly for device management</t>
  </si>
  <si>
    <t>HRM18</t>
  </si>
  <si>
    <t>Remote access policies are not sufficient</t>
  </si>
  <si>
    <t>HRM19</t>
  </si>
  <si>
    <t>Agency cannot remotely wipe lost mobile device</t>
  </si>
  <si>
    <t>HRM2</t>
  </si>
  <si>
    <t>Multi-factor authentication is not required to access FTI via personal devices</t>
  </si>
  <si>
    <t>HRM20</t>
  </si>
  <si>
    <t>Multi-factor authentication is not properly configured for external or remote access</t>
  </si>
  <si>
    <t>HRM3</t>
  </si>
  <si>
    <t>FTI access from personal devices</t>
  </si>
  <si>
    <t>HRM4</t>
  </si>
  <si>
    <t>FTI access from offshore</t>
  </si>
  <si>
    <t>User sessions do not terminate after the Publication 1075 period of inactivity</t>
  </si>
  <si>
    <t>HRM6</t>
  </si>
  <si>
    <t>The mainframe is directly routable to the internet via Port 23</t>
  </si>
  <si>
    <t>HRM7</t>
  </si>
  <si>
    <t>The agency does not adequately control remote access to its systems</t>
  </si>
  <si>
    <t>HRM8</t>
  </si>
  <si>
    <t>Direct root access is enabled on the system</t>
  </si>
  <si>
    <t>HRM9</t>
  </si>
  <si>
    <t>VPN technology does not perform host checking</t>
  </si>
  <si>
    <t>HSA1</t>
  </si>
  <si>
    <t>Live FTI data is used in test environments without approval</t>
  </si>
  <si>
    <t>HSA100</t>
  </si>
  <si>
    <t>HSA2</t>
  </si>
  <si>
    <t>Usage restrictions to open source software are not in place</t>
  </si>
  <si>
    <t>HSA3</t>
  </si>
  <si>
    <t>No agreement exists with 3rd party provider to host FTI</t>
  </si>
  <si>
    <t>HSA4</t>
  </si>
  <si>
    <t>Software installation rights are not limited to the technical staff</t>
  </si>
  <si>
    <t>HSA5</t>
  </si>
  <si>
    <t>Configuration changes are not controlled during all phases of the SDLC</t>
  </si>
  <si>
    <t>HSA6</t>
  </si>
  <si>
    <t>Security test and evaluations are not performed during system development</t>
  </si>
  <si>
    <t>HSA7</t>
  </si>
  <si>
    <t>The external facing system is no longer supported by the vendor</t>
  </si>
  <si>
    <t>HSA8</t>
  </si>
  <si>
    <t>The internally hosted operating system's major release is no longer supported by the vendor</t>
  </si>
  <si>
    <t>HSA9</t>
  </si>
  <si>
    <t>The internally hosted operating system's minor release is no longer supported by the vendor</t>
  </si>
  <si>
    <t>HSA10</t>
  </si>
  <si>
    <t>The internally hosted software's major release is no longer supported by the vendor</t>
  </si>
  <si>
    <t>HSA11</t>
  </si>
  <si>
    <t>The internally hosted software's minor release is no longer supported by the vendor</t>
  </si>
  <si>
    <t>HSA12</t>
  </si>
  <si>
    <t>Internal networking devices are no longer supported by the vendor</t>
  </si>
  <si>
    <t>HSA13</t>
  </si>
  <si>
    <t>IT security is not part of capital planning and the investment control process</t>
  </si>
  <si>
    <t>HSA14</t>
  </si>
  <si>
    <t xml:space="preserve">FTI systems are not included in a SDLC </t>
  </si>
  <si>
    <t>HSA15</t>
  </si>
  <si>
    <t>FTI contracts do not contain all security requirements</t>
  </si>
  <si>
    <t>HSA16</t>
  </si>
  <si>
    <t>Documentation is not properly protected</t>
  </si>
  <si>
    <t>HSA17</t>
  </si>
  <si>
    <t>Security is not a consideration in system design or upgrade</t>
  </si>
  <si>
    <t>HSA18</t>
  </si>
  <si>
    <t>Cloud vendor is not FedRAMP certified</t>
  </si>
  <si>
    <t>HSC1</t>
  </si>
  <si>
    <t>FTI is not encrypted in transit</t>
  </si>
  <si>
    <t>HSC2</t>
  </si>
  <si>
    <t>FTI is emailed outside of the agency</t>
  </si>
  <si>
    <t>HSC3</t>
  </si>
  <si>
    <t>FTI is emailed incorrectly inside the agency</t>
  </si>
  <si>
    <t>HSC4</t>
  </si>
  <si>
    <t>VOIP system not implemented correctly</t>
  </si>
  <si>
    <t>HSC5</t>
  </si>
  <si>
    <t>No DMZ exists for the network</t>
  </si>
  <si>
    <t>HSC6</t>
  </si>
  <si>
    <t>Not all connections to FTI systems are monitored</t>
  </si>
  <si>
    <t>HSC7</t>
  </si>
  <si>
    <t>NAT is not implemented for internal IP addresses</t>
  </si>
  <si>
    <t>HSC8</t>
  </si>
  <si>
    <t>Network architecture is flat</t>
  </si>
  <si>
    <t>HSC9</t>
  </si>
  <si>
    <t>Database listener is not properly configured</t>
  </si>
  <si>
    <t>HSC10</t>
  </si>
  <si>
    <t>FTI is not properly deleted / destroyed</t>
  </si>
  <si>
    <t>HSC100</t>
  </si>
  <si>
    <t>HSC11</t>
  </si>
  <si>
    <t>No backup plan exists to remove failed data loads in the data warehouse</t>
  </si>
  <si>
    <t>Original FTI extracts are not protected after ETL process</t>
  </si>
  <si>
    <t>HSC13</t>
  </si>
  <si>
    <t>FTI is transmitted incorrectly using an MFD</t>
  </si>
  <si>
    <t>HSC14</t>
  </si>
  <si>
    <t>VM to VM communication exists using VMCI</t>
  </si>
  <si>
    <t>HSC15</t>
  </si>
  <si>
    <t>Encryption capabilities do not meet FIPS 140-2 requirements</t>
  </si>
  <si>
    <t>HSC16</t>
  </si>
  <si>
    <t>System does not meet common criteria requirements</t>
  </si>
  <si>
    <t>HSC17</t>
  </si>
  <si>
    <t>Denial of Service protection settings are not configured</t>
  </si>
  <si>
    <t>HSC18</t>
  </si>
  <si>
    <t>System communication authenticity is not guaranteed</t>
  </si>
  <si>
    <t>HSC19</t>
  </si>
  <si>
    <t>Network perimeter devices do not properly restrict traffic</t>
  </si>
  <si>
    <t>HSC20</t>
  </si>
  <si>
    <t>Publicly available systems contain FTI</t>
  </si>
  <si>
    <t>HSC21</t>
  </si>
  <si>
    <t>Number of logon sessions are not managed appropriately</t>
  </si>
  <si>
    <t>HSC22</t>
  </si>
  <si>
    <t>VPN termination point is not sufficient</t>
  </si>
  <si>
    <t>HSC23</t>
  </si>
  <si>
    <t>Site survey has not been performed</t>
  </si>
  <si>
    <t>HSC24</t>
  </si>
  <si>
    <t>Digital Signatures or PKI certificates are expired or revoked</t>
  </si>
  <si>
    <t>HSC25</t>
  </si>
  <si>
    <t>Network sessions do not timeout per Publication 1075 requirements</t>
  </si>
  <si>
    <t>HSC26</t>
  </si>
  <si>
    <t>Email policy is not sufficient</t>
  </si>
  <si>
    <t>HSC27</t>
  </si>
  <si>
    <t>Traffic inspection is not sufficient</t>
  </si>
  <si>
    <t>HSC28</t>
  </si>
  <si>
    <t>The network is not properly segmented</t>
  </si>
  <si>
    <t>HSC29</t>
  </si>
  <si>
    <t xml:space="preserve">Cryptographic key pairs are not properly managed </t>
  </si>
  <si>
    <t>HSC30</t>
  </si>
  <si>
    <t>VLAN configurations do not utilize networking best practices</t>
  </si>
  <si>
    <t>HSC31</t>
  </si>
  <si>
    <t>Collaborative computing devices are not deployed securely</t>
  </si>
  <si>
    <t>HSC32</t>
  </si>
  <si>
    <t>PKI certificates are not issued from an approved authority</t>
  </si>
  <si>
    <t>HSC33</t>
  </si>
  <si>
    <t>Datawarehouse has insecure connections</t>
  </si>
  <si>
    <t>HSC34</t>
  </si>
  <si>
    <t>The production and development environments are not properly separated</t>
  </si>
  <si>
    <t>HSC35</t>
  </si>
  <si>
    <t>Procedures stored in the database are not encrypted</t>
  </si>
  <si>
    <t>HSC36</t>
  </si>
  <si>
    <t>System is configured to accept unwanted network connections</t>
  </si>
  <si>
    <t>HSC37</t>
  </si>
  <si>
    <t>Network connection to third party system is not properly configured</t>
  </si>
  <si>
    <t>HSC38</t>
  </si>
  <si>
    <t>SSL inspection has not been implemented</t>
  </si>
  <si>
    <t>HSC39</t>
  </si>
  <si>
    <t xml:space="preserve">The communications protocol is not NIST 800-52 compliant </t>
  </si>
  <si>
    <t>HSC40</t>
  </si>
  <si>
    <t>Unencrypted management sessions over the internal network</t>
  </si>
  <si>
    <t>HSC41</t>
  </si>
  <si>
    <t>Data at rest is not encrypted using the latest FIPS approved encryption</t>
  </si>
  <si>
    <t>Encryption capabilities do not meet the latest FIPS 140 requirements</t>
  </si>
  <si>
    <t>HSC43</t>
  </si>
  <si>
    <t>The version of TLS is not using the latest NIST 800-52 approved protocols</t>
  </si>
  <si>
    <t>HSI1</t>
  </si>
  <si>
    <t>System configured to load or run removable media automatically</t>
  </si>
  <si>
    <t>HSI2</t>
  </si>
  <si>
    <t>System patch level is insufficient</t>
  </si>
  <si>
    <t>HSI3</t>
  </si>
  <si>
    <t>System is not monitored for threats</t>
  </si>
  <si>
    <t>HSI4</t>
  </si>
  <si>
    <t>No intrusion detection system exists</t>
  </si>
  <si>
    <t>HSI5</t>
  </si>
  <si>
    <t>OS files are not hashed to detect inappropriate changes</t>
  </si>
  <si>
    <t>HSI6</t>
  </si>
  <si>
    <t>Intrusion detection system not implemented correctly</t>
  </si>
  <si>
    <t>HSI7</t>
  </si>
  <si>
    <t>FTI can move via covert channels (e.g., VM isolation tools)</t>
  </si>
  <si>
    <t>HSI8</t>
  </si>
  <si>
    <t>All VM moves are being tracked in the virtual environment</t>
  </si>
  <si>
    <t>HSI9</t>
  </si>
  <si>
    <t>Network device configuration files are not kept offline</t>
  </si>
  <si>
    <t>HSI10</t>
  </si>
  <si>
    <t>Hash sums of ISO images are not maintained in the virtual environment</t>
  </si>
  <si>
    <t>HSI100</t>
  </si>
  <si>
    <t>HSI11</t>
  </si>
  <si>
    <t>Antivirus is not configured to automatically scan removable media</t>
  </si>
  <si>
    <t>HSI12</t>
  </si>
  <si>
    <t>No antivirus is configured on the system</t>
  </si>
  <si>
    <t>HSI13</t>
  </si>
  <si>
    <t>Antivirus does not exist on an internet-facing endpoint</t>
  </si>
  <si>
    <t>HSI14</t>
  </si>
  <si>
    <t>The system's automatic update feature is not configured appropriately</t>
  </si>
  <si>
    <t>HSI15</t>
  </si>
  <si>
    <t>Alerts are not acknowledged and/or logged</t>
  </si>
  <si>
    <t>HSI16</t>
  </si>
  <si>
    <t>Agency network not properly protected from spam email</t>
  </si>
  <si>
    <t>HSI17</t>
  </si>
  <si>
    <t>Antivirus is not configured appropriately</t>
  </si>
  <si>
    <t>HSI18</t>
  </si>
  <si>
    <t>VM rollbacks are conducted while connected to the network</t>
  </si>
  <si>
    <t>Data inputs are not being validated</t>
  </si>
  <si>
    <t>HSI20</t>
  </si>
  <si>
    <t xml:space="preserve">Agency does not receive security alerts, advisories, or directives </t>
  </si>
  <si>
    <t>HSI21</t>
  </si>
  <si>
    <t>FTI is inappropriately moved and shared with non-FTI virtual machines</t>
  </si>
  <si>
    <t>HSI22</t>
  </si>
  <si>
    <t>Data remanence is not properly handled</t>
  </si>
  <si>
    <t>HSI23</t>
  </si>
  <si>
    <t>Agency has not defined an authorized list of software</t>
  </si>
  <si>
    <t>HSI24</t>
  </si>
  <si>
    <t>Agency does not monitor for unauthorized software on the network</t>
  </si>
  <si>
    <t>HSI25</t>
  </si>
  <si>
    <t>Agency does not monitor for unauthorized hosts on the network</t>
  </si>
  <si>
    <t>HSI26</t>
  </si>
  <si>
    <t>No host intrusion detection/prevention system exists</t>
  </si>
  <si>
    <t>HSI27</t>
  </si>
  <si>
    <t xml:space="preserve">Critical security patches have not been applied </t>
  </si>
  <si>
    <t>HSI28</t>
  </si>
  <si>
    <t>Security alerts are not disseminated to agency personnel</t>
  </si>
  <si>
    <t>HSI29</t>
  </si>
  <si>
    <t>Data inputs are from external sources</t>
  </si>
  <si>
    <t>HSI30</t>
  </si>
  <si>
    <t>System output is not secured in accordance with Publication 1075</t>
  </si>
  <si>
    <t>HSI31</t>
  </si>
  <si>
    <t>Agency does not properly retire or remove unneeded source code from production</t>
  </si>
  <si>
    <t>HSI32</t>
  </si>
  <si>
    <t>Virtual Switch (Vswitch) security parameters are set incorrectly</t>
  </si>
  <si>
    <t>HSI33</t>
  </si>
  <si>
    <t>Memory protection mechanisms are not sufficient</t>
  </si>
  <si>
    <t>HSI34</t>
  </si>
  <si>
    <t>A file integrity checking mechanism does not exist</t>
  </si>
  <si>
    <t>HSI35</t>
  </si>
  <si>
    <t>Failover is not properly configured</t>
  </si>
  <si>
    <t>HSI36</t>
  </si>
  <si>
    <t>Malware analysis is not being performed</t>
  </si>
  <si>
    <t>HTW1</t>
  </si>
  <si>
    <t>Tumbleweed client is not configured properly</t>
  </si>
  <si>
    <t>HTW100</t>
  </si>
  <si>
    <t>HTW2</t>
  </si>
  <si>
    <t>Tumbleweed certificate is assigned to the wrong person</t>
  </si>
  <si>
    <t>HTW3</t>
  </si>
  <si>
    <t>No written procedures for using Tumbleweed</t>
  </si>
  <si>
    <t>HTW4</t>
  </si>
  <si>
    <t>FTI is left on the device running the Tumbleweed application</t>
  </si>
  <si>
    <t>HTW5</t>
  </si>
  <si>
    <t xml:space="preserve">Axway does not run on a dedicated platform </t>
  </si>
  <si>
    <t>HTW6</t>
  </si>
  <si>
    <t>The data transfer agreement is not in place</t>
  </si>
  <si>
    <t>HMP1</t>
  </si>
  <si>
    <t>Media sanitization is not sufficient</t>
  </si>
  <si>
    <t>HPE1</t>
  </si>
  <si>
    <t>Printer does not lock and prevent access to the hard drive</t>
  </si>
  <si>
    <t>HPM1</t>
  </si>
  <si>
    <t xml:space="preserve">A senior information officer does not exist </t>
  </si>
  <si>
    <t>HTC1</t>
  </si>
  <si>
    <t>The Windows 2000 server is unsupported</t>
  </si>
  <si>
    <t>HTC10</t>
  </si>
  <si>
    <t>The ASA firewall is not configured securely</t>
  </si>
  <si>
    <t>HTC100</t>
  </si>
  <si>
    <t>HTC101</t>
  </si>
  <si>
    <t>The Palo Alto 7.1 firewall is not configured securely</t>
  </si>
  <si>
    <t>HTC102</t>
  </si>
  <si>
    <t>The Palo Alto 8.0 firewall is not configured securely</t>
  </si>
  <si>
    <t>HTC103</t>
  </si>
  <si>
    <t>The Palo Alto 8.1 firewall is not configured securely</t>
  </si>
  <si>
    <t>HTC104</t>
  </si>
  <si>
    <t>The MacOS 10.12 operating system is not configured securely</t>
  </si>
  <si>
    <t>HTC105</t>
  </si>
  <si>
    <t>The MacOS 10.13 operating system is not configured securely</t>
  </si>
  <si>
    <t>HTC106</t>
  </si>
  <si>
    <t>The MacOS 10.14 operating system is not configured securely</t>
  </si>
  <si>
    <t>HTC107</t>
  </si>
  <si>
    <t>The Windows 2019 Server is not configured securely</t>
  </si>
  <si>
    <t>HTC108</t>
  </si>
  <si>
    <t>The SQL Server 2016 database is not configured securely</t>
  </si>
  <si>
    <t>HTC109</t>
  </si>
  <si>
    <t>The IBM z/OS version 2.3.x is not configured securely</t>
  </si>
  <si>
    <t>HTC11</t>
  </si>
  <si>
    <t>The RACF Mainframe is not configured securely</t>
  </si>
  <si>
    <t>HTC110</t>
  </si>
  <si>
    <t>The SQL Server 2017 database is not configured securely</t>
  </si>
  <si>
    <t>HTC111</t>
  </si>
  <si>
    <t>The VMware ESXi 6.7 Hypervisor is not configured securely</t>
  </si>
  <si>
    <t>HTC112</t>
  </si>
  <si>
    <t>The Google Cloud environment is not configured securely</t>
  </si>
  <si>
    <t>HTC113</t>
  </si>
  <si>
    <t>The Azure Cloud environment is not configured securely</t>
  </si>
  <si>
    <t>HTC114</t>
  </si>
  <si>
    <t>The AWS Foundations environment is not configured securely</t>
  </si>
  <si>
    <t>HTC115</t>
  </si>
  <si>
    <t>The Cisco IOS v16.x is not configured securely</t>
  </si>
  <si>
    <t>HTC116</t>
  </si>
  <si>
    <t>The Red Hat Enterprise Linux 8 operating system is not configured securely</t>
  </si>
  <si>
    <t>HTC117</t>
  </si>
  <si>
    <t>The Oracle Enterprise Linux 8 operating system is not configured securely</t>
  </si>
  <si>
    <t>HTC118</t>
  </si>
  <si>
    <t>The CentOS 8 server is not configured securely</t>
  </si>
  <si>
    <t>HTC119</t>
  </si>
  <si>
    <t>The SQL Server 2019 instance is not configured securely</t>
  </si>
  <si>
    <t>HTC12</t>
  </si>
  <si>
    <t>The ACF2 Mainframe is not configured securely</t>
  </si>
  <si>
    <t>HTC120</t>
  </si>
  <si>
    <t>The IBM z/OS version 2.4.x is not configured securely</t>
  </si>
  <si>
    <t>HTC121</t>
  </si>
  <si>
    <t>The Palo Alto 9 firewall is not configured securely</t>
  </si>
  <si>
    <t>HTC122</t>
  </si>
  <si>
    <t>The IIS 10 web server is not configured securely</t>
  </si>
  <si>
    <t>HTC123</t>
  </si>
  <si>
    <t>The Debian 9 operating system is not configured securely</t>
  </si>
  <si>
    <t>HTC124</t>
  </si>
  <si>
    <t>The Debian 10 operating system is not configured securely</t>
  </si>
  <si>
    <t>HTC125</t>
  </si>
  <si>
    <t>The MacOS 10.15 operating system is not configured securely</t>
  </si>
  <si>
    <t>HTC126</t>
  </si>
  <si>
    <t>The Juniper operating system is not configured securely</t>
  </si>
  <si>
    <t>HTC127</t>
  </si>
  <si>
    <t>The IBM i7 operating system is not configured securely</t>
  </si>
  <si>
    <t>HTC128</t>
  </si>
  <si>
    <t>The MongoDB 3.6 database is not configured securely</t>
  </si>
  <si>
    <t>HTC129</t>
  </si>
  <si>
    <t>The MacOS 11.0 operating system is not configured securely</t>
  </si>
  <si>
    <t>HTC13</t>
  </si>
  <si>
    <t>The Top Secret Mainframe is not configured securely</t>
  </si>
  <si>
    <t>HTC130</t>
  </si>
  <si>
    <t>The Oracle 18c database is not configured securely</t>
  </si>
  <si>
    <t>HTC131</t>
  </si>
  <si>
    <t>The MySQL 8 database is not configured securely</t>
  </si>
  <si>
    <t>HTC132</t>
  </si>
  <si>
    <t>The IBM i7.x operating system is not configured securely</t>
  </si>
  <si>
    <t>HTC133</t>
  </si>
  <si>
    <t>The VMWare ESXi 7.0 Hypervisor is not configured securely</t>
  </si>
  <si>
    <t>HTC134</t>
  </si>
  <si>
    <t>HTC135</t>
  </si>
  <si>
    <t>The Palo Alto 9.1 firewall is not configured securely</t>
  </si>
  <si>
    <t>HTC136</t>
  </si>
  <si>
    <t xml:space="preserve">The SuSE 15 server is not configured securely </t>
  </si>
  <si>
    <t>HTC137</t>
  </si>
  <si>
    <t>The NXOS Operating System is not configured securely</t>
  </si>
  <si>
    <t>HTC138</t>
  </si>
  <si>
    <t>The Checkpoint R81 firewall is not configured securely</t>
  </si>
  <si>
    <t>HTC139</t>
  </si>
  <si>
    <t>The Checkpoint R82 firewall is not configured securely</t>
  </si>
  <si>
    <t>HTC14</t>
  </si>
  <si>
    <t>The Unisys Mainframe is not configured securely</t>
  </si>
  <si>
    <t>HTC15</t>
  </si>
  <si>
    <t>The i5OS Mainframe is not configured securely</t>
  </si>
  <si>
    <t>HTC16</t>
  </si>
  <si>
    <t>The VPN concentrator is not configured securely</t>
  </si>
  <si>
    <t>HTC17</t>
  </si>
  <si>
    <t>The Citrix Access Gateway is not configured securely</t>
  </si>
  <si>
    <t>HTC18</t>
  </si>
  <si>
    <t>The Windows XP Workstation is not configured securely</t>
  </si>
  <si>
    <t>HTC19</t>
  </si>
  <si>
    <t>The Windows 7 Workstation is not configured securely</t>
  </si>
  <si>
    <t>HTC2</t>
  </si>
  <si>
    <t>The Windows 2003 Server is not configured securely</t>
  </si>
  <si>
    <t>HTC20</t>
  </si>
  <si>
    <t>The Windows 8 Workstation is not configured securely</t>
  </si>
  <si>
    <t>HTC21</t>
  </si>
  <si>
    <t>Network protection capabilities are not configured securely</t>
  </si>
  <si>
    <t>HTC22</t>
  </si>
  <si>
    <t>The MFD is not configured securely</t>
  </si>
  <si>
    <t>HTC23</t>
  </si>
  <si>
    <t>The GenTax application is not configured securely</t>
  </si>
  <si>
    <t>HTC24</t>
  </si>
  <si>
    <t>The data warehouse is not configured securely</t>
  </si>
  <si>
    <t>HTC25</t>
  </si>
  <si>
    <t>The RSI data warehouse is not configured securely</t>
  </si>
  <si>
    <t>HTC26</t>
  </si>
  <si>
    <t>The Teradata data warehouse is not configured securely</t>
  </si>
  <si>
    <t>HTC27</t>
  </si>
  <si>
    <t>The DB2 database is not configured securely</t>
  </si>
  <si>
    <t>HTC28</t>
  </si>
  <si>
    <t>The Oracle 9g database is not configured securely</t>
  </si>
  <si>
    <t>HTC29</t>
  </si>
  <si>
    <t>The Oracle 10g database is not configured securely</t>
  </si>
  <si>
    <t>HTC3</t>
  </si>
  <si>
    <t>The Windows 2008 Standard Server is not configured securely</t>
  </si>
  <si>
    <t>HTC30</t>
  </si>
  <si>
    <t>The Oracle 11g database is not configured securely</t>
  </si>
  <si>
    <t>HTC31</t>
  </si>
  <si>
    <t>The SQL Server 2000 installation is unsupported</t>
  </si>
  <si>
    <t>HTC32</t>
  </si>
  <si>
    <t>The SQL Server 2005 installation is not configured securely</t>
  </si>
  <si>
    <t>HTC33</t>
  </si>
  <si>
    <t>The SQL Server 2008 installation is not configured securely</t>
  </si>
  <si>
    <t>HTC34</t>
  </si>
  <si>
    <t>The SQL Server 2012 installation is not configured securely</t>
  </si>
  <si>
    <t>HTC35</t>
  </si>
  <si>
    <t>The VMWare Hypervisor is not configured securely</t>
  </si>
  <si>
    <t>HTC36</t>
  </si>
  <si>
    <t>The Tumbleweed client is not configured securely</t>
  </si>
  <si>
    <t>HTC37</t>
  </si>
  <si>
    <t>The internet browser is not configured securely</t>
  </si>
  <si>
    <t>HTC38</t>
  </si>
  <si>
    <t>The storage area network device is not configured securely</t>
  </si>
  <si>
    <t>HTC39</t>
  </si>
  <si>
    <t>The voice-over IP network is not configured securely</t>
  </si>
  <si>
    <t>HTC4</t>
  </si>
  <si>
    <t>The Windows 2012 Standard Server is not configured securely</t>
  </si>
  <si>
    <t>HTC40</t>
  </si>
  <si>
    <t>The wireless network is not configured securely</t>
  </si>
  <si>
    <t>HTC41</t>
  </si>
  <si>
    <t>The custom web application is not configured securely</t>
  </si>
  <si>
    <t>HTC42</t>
  </si>
  <si>
    <t>The IVR system is not configured securely</t>
  </si>
  <si>
    <t>HTC43</t>
  </si>
  <si>
    <t>The web server is not configured securely</t>
  </si>
  <si>
    <t>HTC44</t>
  </si>
  <si>
    <t>The cloud computing environment is not configured securely</t>
  </si>
  <si>
    <t>HTC45</t>
  </si>
  <si>
    <t>The Apple iOS device is not configured securely</t>
  </si>
  <si>
    <t>HTC46</t>
  </si>
  <si>
    <t>The Google Android device is not configured securely</t>
  </si>
  <si>
    <t>HTC47</t>
  </si>
  <si>
    <t>The Blackberry OS device is not configured securely</t>
  </si>
  <si>
    <t>HTC48</t>
  </si>
  <si>
    <t>The Microsoft Windows RT device is not configured securely</t>
  </si>
  <si>
    <t>HTC49</t>
  </si>
  <si>
    <t>The mobile device is not configured securely</t>
  </si>
  <si>
    <t>HTC5</t>
  </si>
  <si>
    <t>The Solaris server is not configured securely</t>
  </si>
  <si>
    <t>HTC50</t>
  </si>
  <si>
    <t>Agency has not notified IRS of this technology</t>
  </si>
  <si>
    <t>HTC51</t>
  </si>
  <si>
    <t>Technology is not properly sanitized after use</t>
  </si>
  <si>
    <t>HTC52</t>
  </si>
  <si>
    <t>The AIX server is not configured securely</t>
  </si>
  <si>
    <t>HTC53</t>
  </si>
  <si>
    <t>The custom application is not configured securely</t>
  </si>
  <si>
    <t>HTC54</t>
  </si>
  <si>
    <t>The SuSE Linux server is not configured securely</t>
  </si>
  <si>
    <t>HTC55</t>
  </si>
  <si>
    <t>The Adabas database is not configured securely</t>
  </si>
  <si>
    <t>HTC56</t>
  </si>
  <si>
    <t>The Windows 10 operating system is not configured securely</t>
  </si>
  <si>
    <t>HTC57</t>
  </si>
  <si>
    <t>The Oracle 12c database is not configured securely</t>
  </si>
  <si>
    <t>HTC58</t>
  </si>
  <si>
    <t>The Red Hat Enterprise Linux 6 operating system is not configured securely</t>
  </si>
  <si>
    <t>HTC59</t>
  </si>
  <si>
    <t>The Red Hat Enterprise Linux 7 operating system is not configured securely</t>
  </si>
  <si>
    <t>HTC60</t>
  </si>
  <si>
    <t>The Windows 2016 Server is not configured securely</t>
  </si>
  <si>
    <t>HTC61</t>
  </si>
  <si>
    <t>The Windows 2012 R2 Server is not configured securely</t>
  </si>
  <si>
    <t>HTC62</t>
  </si>
  <si>
    <t>The SQL Server 2014 database is not configured securely</t>
  </si>
  <si>
    <t>HTC63</t>
  </si>
  <si>
    <t>The Windows 2008 R2 Server is not configured securely</t>
  </si>
  <si>
    <t>HTC64</t>
  </si>
  <si>
    <t>The High Volume Printer is not configured securely</t>
  </si>
  <si>
    <t>HTC65</t>
  </si>
  <si>
    <t>The system was not assessed during the onsite review</t>
  </si>
  <si>
    <t>HTC66</t>
  </si>
  <si>
    <t>The VMWare ESXi 5.5 Hypervisor is not configured securely</t>
  </si>
  <si>
    <t>HTC67</t>
  </si>
  <si>
    <t>The VMWare ESXi 6.0 Hypervisor is not configured securely</t>
  </si>
  <si>
    <t>HTC68</t>
  </si>
  <si>
    <t>The IBM z/OS version 1.13.x is not configured securely</t>
  </si>
  <si>
    <t>HTC69</t>
  </si>
  <si>
    <t>The IBM z/OS version 2.1.x is not configured securely</t>
  </si>
  <si>
    <t>HTC70</t>
  </si>
  <si>
    <t>The IBM z/OS version 2.2.x is not configured securely</t>
  </si>
  <si>
    <t>HTC71</t>
  </si>
  <si>
    <t>The Checkpoint R76 firewall is not configured securely</t>
  </si>
  <si>
    <t>HTC72</t>
  </si>
  <si>
    <t>The Checkpoint R77 firewall is not configured securely</t>
  </si>
  <si>
    <t>HTC73</t>
  </si>
  <si>
    <t>The Checkpoint R80 firewall is not configured securely</t>
  </si>
  <si>
    <t>HTC74</t>
  </si>
  <si>
    <t>The Oracle 11.2.0.4 database is not configured securely</t>
  </si>
  <si>
    <t>HTC75</t>
  </si>
  <si>
    <t>The Cisco IOS v12.x is not configured securely</t>
  </si>
  <si>
    <t>HTC76</t>
  </si>
  <si>
    <t>The Cisco IOS v15.x is not configured securely</t>
  </si>
  <si>
    <t>HTC77</t>
  </si>
  <si>
    <t>The AIX 6 server is not configured securely</t>
  </si>
  <si>
    <t>HTC78</t>
  </si>
  <si>
    <t>The AIX 7 server is not configured securely</t>
  </si>
  <si>
    <t>HTC79</t>
  </si>
  <si>
    <t xml:space="preserve">The CentOS 6 server is not configured securely </t>
  </si>
  <si>
    <t>HTC80</t>
  </si>
  <si>
    <t xml:space="preserve">The CentOS 7 server is not configured securely </t>
  </si>
  <si>
    <t>HTC81</t>
  </si>
  <si>
    <t xml:space="preserve">The OEL 6 server is not configured securely </t>
  </si>
  <si>
    <t>HTC82</t>
  </si>
  <si>
    <t>The OEL 7 server is not configured securely</t>
  </si>
  <si>
    <t>HTC83</t>
  </si>
  <si>
    <t xml:space="preserve">The Solaris 10 server is not configured securely </t>
  </si>
  <si>
    <t>HTC84</t>
  </si>
  <si>
    <t xml:space="preserve">The Solaris 11 server is not configured securely </t>
  </si>
  <si>
    <t>HTC85</t>
  </si>
  <si>
    <t xml:space="preserve">The SuSE 11 server is not configured securely </t>
  </si>
  <si>
    <t>HTC86</t>
  </si>
  <si>
    <t xml:space="preserve">The SuSE 12 server is not configured securely </t>
  </si>
  <si>
    <t>HTC87</t>
  </si>
  <si>
    <t>The VMWare Horizon 6 VDI solution is not configured securely</t>
  </si>
  <si>
    <t>HTC88</t>
  </si>
  <si>
    <t xml:space="preserve">The VMWare Horizon 7 VDI solution is not configured securely </t>
  </si>
  <si>
    <t>HTC89</t>
  </si>
  <si>
    <t>The Apache 2.2 web server is not configured securely</t>
  </si>
  <si>
    <t>HTC6</t>
  </si>
  <si>
    <t>The Red Hat Linux server is not configured securely</t>
  </si>
  <si>
    <t>HTC7</t>
  </si>
  <si>
    <t>The CentOS server is not configured securely</t>
  </si>
  <si>
    <t>HTC8</t>
  </si>
  <si>
    <t>The Cisco networking device is not configured securely</t>
  </si>
  <si>
    <t>HTC9</t>
  </si>
  <si>
    <t>The Cisco pix firewall is not configured securely</t>
  </si>
  <si>
    <t>HTC90</t>
  </si>
  <si>
    <t>The Apache 2.4 web server is not configured securely</t>
  </si>
  <si>
    <t>HTC92</t>
  </si>
  <si>
    <t>The ESXi 6.5 hypervisor is not configured securely</t>
  </si>
  <si>
    <t>HTC93</t>
  </si>
  <si>
    <t>The IIS 7.0 web server is not configured securely</t>
  </si>
  <si>
    <t>HTC94</t>
  </si>
  <si>
    <t>The IIS 7.5 web server is not configured securely</t>
  </si>
  <si>
    <t>HTC95</t>
  </si>
  <si>
    <t>The IIS 8.0 web server is not configured securely</t>
  </si>
  <si>
    <t>HTC96</t>
  </si>
  <si>
    <t>The IIS 8.5 web server is not configured securely</t>
  </si>
  <si>
    <t>HTC97</t>
  </si>
  <si>
    <t>The IBM DB2 v11 on z/OS is not configured securely</t>
  </si>
  <si>
    <t>HTC98</t>
  </si>
  <si>
    <t>The IBM DB2 v12 on z/OS is not configured securely</t>
  </si>
  <si>
    <t>HTC99</t>
  </si>
  <si>
    <t>The Cisco ASA 9.x (FW or VPN) is not configured securely</t>
  </si>
  <si>
    <t>Updated based on IRS Publication 1075 (November 2021) Internal updates and Issue Code Table updates</t>
  </si>
  <si>
    <t xml:space="preserve">1. Interview the DBA and determine whether all encryption modules used in conjunction with the database (e.g., DBA access, DB to application server connections) meet he latest FIPS validated encryption.
</t>
  </si>
  <si>
    <t>CMVP stopped accepting FIPS 140-2 submissions for new validation certificates on 9/21/2021. However, many 140-2 certificates will be valid through 2026. Check the NIST website for further guidance.</t>
  </si>
  <si>
    <t>HIA6</t>
  </si>
  <si>
    <t>Identity proofing as not been implemented</t>
  </si>
  <si>
    <t>HIA7</t>
  </si>
  <si>
    <t>Identity proofing has not been properly implemented</t>
  </si>
  <si>
    <t>HCM49</t>
  </si>
  <si>
    <t>A tool is not used to block unauthorized software</t>
  </si>
  <si>
    <t>HSC44</t>
  </si>
  <si>
    <t>DNSSEC has not been implemented</t>
  </si>
  <si>
    <t>HSC45</t>
  </si>
  <si>
    <t>DNSSEC has not been configured securely</t>
  </si>
  <si>
    <t>Internal Update</t>
  </si>
  <si>
    <t>This SCSEM is used by the IRS Office of Safeguards to evaluate compliance with IRS Publication 1075 for agencies that have implemented a database systems to receive, store or process or transmit Federal Tax Information (FTI). 
Agencies should use this SCSEM to prepare for an upcoming Safeguards review. It is also an effective tool for agency use as part of internal periodic security assessments or internal inspections to ensure continued compliance in the years when a Safeguards review is not scheduled.  The agency can also use the SCSEM to identify the types of policies and procedures required to ensure continued compliance with IRS Publication 1075.
This SCSEM was created for the IRS Office of Safeguards based on the following resources.
▪ IRS Publication 1075, Tax Information Security Guidelines for Federal, State and Local Agencies (Rev. 11-2021) 
▪ NIST SP 800-53 Rev. 5, Recommended Security Controls for Federal Information Systems and Organizations</t>
  </si>
  <si>
    <t>Internal Updates and updated issue code table</t>
  </si>
  <si>
    <t>HTC140</t>
  </si>
  <si>
    <t>The Windows 11 workstation has not been configured securely</t>
  </si>
  <si>
    <t>HTC141</t>
  </si>
  <si>
    <t>The Windows 2022 Server has not been configured securely</t>
  </si>
  <si>
    <t>HTC142</t>
  </si>
  <si>
    <t>The Kubernetes container has not been configured securely</t>
  </si>
  <si>
    <t>HTC143</t>
  </si>
  <si>
    <t>The Red Hat Open Shift container has not been configured securely</t>
  </si>
  <si>
    <t>HTC144</t>
  </si>
  <si>
    <t>The Docker container has not been configured securely</t>
  </si>
  <si>
    <t>HTC145</t>
  </si>
  <si>
    <t xml:space="preserve">The containerized technology has not been configured securely </t>
  </si>
  <si>
    <t>HTC146</t>
  </si>
  <si>
    <t>The DB2 v11 for LUW relational database management system (RDBMS) is not configured securely</t>
  </si>
  <si>
    <t>HTC147</t>
  </si>
  <si>
    <t>The DB2 v13 for Z/OS database management system is not configured securely</t>
  </si>
  <si>
    <t>HTC148</t>
  </si>
  <si>
    <t>The IBM z/OS 2.5 mainframe is not configured securely</t>
  </si>
  <si>
    <t>HTC149</t>
  </si>
  <si>
    <t>The Palo Alto Firewall running PanOS 10 is not configured securely</t>
  </si>
  <si>
    <t>HTC150</t>
  </si>
  <si>
    <t>The Cisco switch/router running iOS 17 is not configured securely</t>
  </si>
  <si>
    <t>HTC151</t>
  </si>
  <si>
    <t xml:space="preserve">Verify that the agency has defined data mining prevention and detection techniques for agency-defined data storage objects to detect and protect against unauthorized data mining. </t>
  </si>
  <si>
    <t xml:space="preserve">Test Case Tab </t>
  </si>
  <si>
    <t xml:space="preserve">Date </t>
  </si>
  <si>
    <t>Internal Updates</t>
  </si>
  <si>
    <t xml:space="preserve"> ▪ SCSEM Version: 2.9</t>
  </si>
  <si>
    <t xml:space="preserve"> ▪ SCSEM Release Date: September 30, 2023</t>
  </si>
  <si>
    <t>The MacOS 12 operating system is not configured securely</t>
  </si>
  <si>
    <t>HTC152</t>
  </si>
  <si>
    <t>The OEL 9.0 Server is not configured securely</t>
  </si>
  <si>
    <t>HTC153</t>
  </si>
  <si>
    <t>The RHEL 9.0 Server is not configured securely</t>
  </si>
  <si>
    <t>HTC154</t>
  </si>
  <si>
    <t>The Rocky Linux 9 Server is not configured securely</t>
  </si>
  <si>
    <t>HTC155</t>
  </si>
  <si>
    <t>The MacOS 13 operating system is not configured securely</t>
  </si>
  <si>
    <t>HTC156</t>
  </si>
  <si>
    <t>The Palo Alto 11 firewall is not configured securely</t>
  </si>
  <si>
    <t>HTC157</t>
  </si>
  <si>
    <t>The FortiGate Firewall is not configured securely</t>
  </si>
  <si>
    <t>HTC158</t>
  </si>
  <si>
    <t>The NGNIX Web Server is not configured securely</t>
  </si>
  <si>
    <t>HTC159</t>
  </si>
  <si>
    <t>The SQL Server 2022 database is not configured securely</t>
  </si>
  <si>
    <t>HTC160</t>
  </si>
  <si>
    <t>The Debian 11 operating system is not configured securely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</si>
</sst>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m/d/yyyy;@"/>
    <numFmt numFmtId="165" formatCode="[&lt;=9999999]###\-####;\(###\)\ ###\-####"/>
    <numFmt numFmtId="166" formatCode="0.0"/>
  </numFmts>
  <fonts count="24" x14ac:knownFonts="1">
    <font>
      <sz val="10"/>
      <name val="Arial"/>
    </font>
    <font>
      <sz val="11"/>
      <color indexed="8"/>
      <name val="Calibri"/>
      <family val="2"/>
    </font>
    <font>
      <sz val="8"/>
      <name val="Arial"/>
      <family val="2"/>
    </font>
    <font>
      <b/>
      <sz val="10"/>
      <name val="Arial"/>
      <family val="2"/>
    </font>
    <font>
      <b/>
      <sz val="12"/>
      <name val="Arial"/>
      <family val="2"/>
    </font>
    <font>
      <i/>
      <sz val="10"/>
      <name val="Arial"/>
      <family val="2"/>
    </font>
    <font>
      <sz val="10"/>
      <color indexed="8"/>
      <name val="Arial"/>
      <family val="2"/>
    </font>
    <font>
      <sz val="10"/>
      <name val="Arial"/>
      <family val="2"/>
    </font>
    <font>
      <i/>
      <sz val="9"/>
      <name val="Arial"/>
      <family val="2"/>
    </font>
    <font>
      <sz val="12"/>
      <name val="Arial"/>
      <family val="2"/>
    </font>
    <font>
      <u/>
      <sz val="10"/>
      <color indexed="12"/>
      <name val="Arial"/>
      <family val="2"/>
    </font>
    <font>
      <b/>
      <i/>
      <sz val="10"/>
      <name val="Arial"/>
      <family val="2"/>
    </font>
    <font>
      <b/>
      <u/>
      <sz val="10"/>
      <name val="Arial"/>
      <family val="2"/>
    </font>
    <font>
      <sz val="11"/>
      <name val="Calibri"/>
      <family val="2"/>
    </font>
    <font>
      <sz val="11"/>
      <color theme="1"/>
      <name val="Calibri"/>
      <family val="2"/>
      <scheme val="minor"/>
    </font>
    <font>
      <b/>
      <sz val="11"/>
      <color theme="1"/>
      <name val="Calibri"/>
      <family val="2"/>
      <scheme val="minor"/>
    </font>
    <font>
      <sz val="10"/>
      <color rgb="FFAC0000"/>
      <name val="Arial"/>
      <family val="2"/>
    </font>
    <font>
      <sz val="10"/>
      <color theme="1"/>
      <name val="Arial"/>
      <family val="2"/>
    </font>
    <font>
      <b/>
      <sz val="10"/>
      <color theme="1"/>
      <name val="Arial"/>
      <family val="2"/>
    </font>
    <font>
      <sz val="10"/>
      <color theme="0"/>
      <name val="Arial"/>
      <family val="2"/>
    </font>
    <font>
      <b/>
      <sz val="10"/>
      <color rgb="FFFF0000"/>
      <name val="Arial"/>
      <family val="2"/>
    </font>
    <font>
      <sz val="10"/>
      <color theme="1" tint="4.9989318521683403E-2"/>
      <name val="Arial"/>
      <family val="2"/>
    </font>
    <font>
      <sz val="12"/>
      <color theme="1"/>
      <name val="Calibri"/>
      <family val="2"/>
      <scheme val="minor"/>
    </font>
    <font>
      <sz val="10"/>
      <name val="Arial"/>
      <family val="2"/>
    </font>
  </fonts>
  <fills count="11">
    <fill>
      <patternFill patternType="none"/>
    </fill>
    <fill>
      <patternFill patternType="gray125"/>
    </fill>
    <fill>
      <patternFill patternType="solid">
        <fgColor indexed="55"/>
        <bgColor indexed="64"/>
      </patternFill>
    </fill>
    <fill>
      <patternFill patternType="solid">
        <fgColor indexed="44"/>
        <bgColor indexed="64"/>
      </patternFill>
    </fill>
    <fill>
      <patternFill patternType="solid">
        <fgColor indexed="22"/>
        <bgColor indexed="64"/>
      </patternFill>
    </fill>
    <fill>
      <patternFill patternType="solid">
        <fgColor rgb="FFAFD7FF"/>
        <bgColor indexed="64"/>
      </patternFill>
    </fill>
    <fill>
      <patternFill patternType="solid">
        <fgColor rgb="FFB2B2B2"/>
        <bgColor indexed="64"/>
      </patternFill>
    </fill>
    <fill>
      <patternFill patternType="solid">
        <fgColor theme="0"/>
        <bgColor indexed="64"/>
      </patternFill>
    </fill>
    <fill>
      <patternFill patternType="solid">
        <fgColor theme="0" tint="-0.249977111117893"/>
        <bgColor indexed="64"/>
      </patternFill>
    </fill>
    <fill>
      <patternFill patternType="solid">
        <fgColor theme="2" tint="-9.9978637043366805E-2"/>
        <bgColor indexed="64"/>
      </patternFill>
    </fill>
    <fill>
      <patternFill patternType="solid">
        <fgColor theme="0"/>
        <bgColor indexed="8"/>
      </patternFill>
    </fill>
  </fills>
  <borders count="45">
    <border>
      <left/>
      <right/>
      <top/>
      <bottom/>
      <diagonal/>
    </border>
    <border>
      <left style="thin">
        <color indexed="63"/>
      </left>
      <right style="thin">
        <color indexed="63"/>
      </right>
      <top style="thin">
        <color indexed="63"/>
      </top>
      <bottom style="thin">
        <color indexed="63"/>
      </bottom>
      <diagonal/>
    </border>
    <border>
      <left style="thin">
        <color indexed="63"/>
      </left>
      <right/>
      <top style="thin">
        <color indexed="63"/>
      </top>
      <bottom style="thin">
        <color indexed="63"/>
      </bottom>
      <diagonal/>
    </border>
    <border>
      <left/>
      <right/>
      <top style="thin">
        <color indexed="63"/>
      </top>
      <bottom style="thin">
        <color indexed="63"/>
      </bottom>
      <diagonal/>
    </border>
    <border>
      <left/>
      <right style="thin">
        <color indexed="63"/>
      </right>
      <top style="thin">
        <color indexed="63"/>
      </top>
      <bottom style="thin">
        <color indexed="63"/>
      </bottom>
      <diagonal/>
    </border>
    <border>
      <left style="thin">
        <color indexed="63"/>
      </left>
      <right/>
      <top style="thin">
        <color indexed="63"/>
      </top>
      <bottom/>
      <diagonal/>
    </border>
    <border>
      <left/>
      <right/>
      <top style="thin">
        <color indexed="63"/>
      </top>
      <bottom/>
      <diagonal/>
    </border>
    <border>
      <left/>
      <right style="thin">
        <color indexed="63"/>
      </right>
      <top style="thin">
        <color indexed="63"/>
      </top>
      <bottom/>
      <diagonal/>
    </border>
    <border>
      <left style="thin">
        <color indexed="63"/>
      </left>
      <right/>
      <top/>
      <bottom/>
      <diagonal/>
    </border>
    <border>
      <left/>
      <right style="thin">
        <color indexed="63"/>
      </right>
      <top/>
      <bottom/>
      <diagonal/>
    </border>
    <border>
      <left/>
      <right/>
      <top/>
      <bottom style="thin">
        <color indexed="63"/>
      </bottom>
      <diagonal/>
    </border>
    <border>
      <left/>
      <right style="thin">
        <color indexed="63"/>
      </right>
      <top/>
      <bottom style="thin">
        <color indexed="63"/>
      </bottom>
      <diagonal/>
    </border>
    <border>
      <left style="thin">
        <color indexed="63"/>
      </left>
      <right/>
      <top/>
      <bottom style="thin">
        <color indexed="63"/>
      </bottom>
      <diagonal/>
    </border>
    <border>
      <left/>
      <right style="thin">
        <color indexed="64"/>
      </right>
      <top style="thin">
        <color indexed="63"/>
      </top>
      <bottom style="thin">
        <color indexed="63"/>
      </bottom>
      <diagonal/>
    </border>
    <border>
      <left/>
      <right style="thin">
        <color indexed="64"/>
      </right>
      <top style="thin">
        <color indexed="63"/>
      </top>
      <bottom/>
      <diagonal/>
    </border>
    <border>
      <left/>
      <right style="thin">
        <color indexed="64"/>
      </right>
      <top/>
      <bottom/>
      <diagonal/>
    </border>
    <border>
      <left/>
      <right style="thin">
        <color indexed="64"/>
      </right>
      <top/>
      <bottom style="thin">
        <color indexed="63"/>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3"/>
      </bottom>
      <diagonal/>
    </border>
    <border>
      <left/>
      <right/>
      <top style="thin">
        <color indexed="64"/>
      </top>
      <bottom style="thin">
        <color indexed="63"/>
      </bottom>
      <diagonal/>
    </border>
    <border>
      <left/>
      <right style="thin">
        <color indexed="64"/>
      </right>
      <top style="thin">
        <color indexed="64"/>
      </top>
      <bottom style="thin">
        <color indexed="63"/>
      </bottom>
      <diagonal/>
    </border>
    <border>
      <left style="thin">
        <color indexed="64"/>
      </left>
      <right style="thin">
        <color indexed="63"/>
      </right>
      <top style="thin">
        <color indexed="64"/>
      </top>
      <bottom style="thin">
        <color indexed="64"/>
      </bottom>
      <diagonal/>
    </border>
    <border>
      <left style="thin">
        <color indexed="63"/>
      </left>
      <right style="thin">
        <color indexed="63"/>
      </right>
      <top style="thin">
        <color indexed="64"/>
      </top>
      <bottom style="thin">
        <color indexed="64"/>
      </bottom>
      <diagonal/>
    </border>
    <border>
      <left style="thin">
        <color indexed="63"/>
      </left>
      <right style="thin">
        <color indexed="64"/>
      </right>
      <top style="thin">
        <color indexed="64"/>
      </top>
      <bottom style="thin">
        <color indexed="64"/>
      </bottom>
      <diagonal/>
    </border>
    <border>
      <left style="thin">
        <color indexed="64"/>
      </left>
      <right/>
      <top style="thin">
        <color indexed="63"/>
      </top>
      <bottom style="thin">
        <color indexed="63"/>
      </bottom>
      <diagonal/>
    </border>
    <border>
      <left style="thin">
        <color indexed="63"/>
      </left>
      <right style="thin">
        <color indexed="64"/>
      </right>
      <top style="thin">
        <color indexed="63"/>
      </top>
      <bottom style="thin">
        <color indexed="63"/>
      </bottom>
      <diagonal/>
    </border>
    <border>
      <left style="thin">
        <color indexed="64"/>
      </left>
      <right/>
      <top style="thin">
        <color indexed="63"/>
      </top>
      <bottom style="thin">
        <color indexed="64"/>
      </bottom>
      <diagonal/>
    </border>
    <border>
      <left/>
      <right style="thin">
        <color indexed="63"/>
      </right>
      <top style="thin">
        <color indexed="63"/>
      </top>
      <bottom style="thin">
        <color indexed="64"/>
      </bottom>
      <diagonal/>
    </border>
    <border>
      <left style="thin">
        <color indexed="63"/>
      </left>
      <right style="thin">
        <color indexed="63"/>
      </right>
      <top style="thin">
        <color indexed="63"/>
      </top>
      <bottom style="thin">
        <color indexed="64"/>
      </bottom>
      <diagonal/>
    </border>
    <border>
      <left style="thin">
        <color indexed="63"/>
      </left>
      <right style="thin">
        <color indexed="64"/>
      </right>
      <top style="thin">
        <color indexed="63"/>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3"/>
      </top>
      <bottom style="thin">
        <color indexed="64"/>
      </bottom>
      <diagonal/>
    </border>
    <border>
      <left style="thin">
        <color indexed="63"/>
      </left>
      <right style="thin">
        <color indexed="63"/>
      </right>
      <top style="thin">
        <color indexed="63"/>
      </top>
      <bottom/>
      <diagonal/>
    </border>
    <border>
      <left style="thin">
        <color indexed="64"/>
      </left>
      <right style="thin">
        <color indexed="64"/>
      </right>
      <top style="thin">
        <color indexed="64"/>
      </top>
      <bottom/>
      <diagonal/>
    </border>
    <border>
      <left style="thin">
        <color auto="1"/>
      </left>
      <right style="thin">
        <color auto="1"/>
      </right>
      <top style="thin">
        <color auto="1"/>
      </top>
      <bottom style="thin">
        <color auto="1"/>
      </bottom>
      <diagonal/>
    </border>
  </borders>
  <cellStyleXfs count="8">
    <xf numFmtId="0" fontId="0" fillId="0" borderId="0"/>
    <xf numFmtId="0" fontId="10" fillId="0" borderId="0" applyNumberFormat="0" applyFill="0" applyBorder="0" applyAlignment="0" applyProtection="0">
      <alignment vertical="top"/>
      <protection locked="0"/>
    </xf>
    <xf numFmtId="0" fontId="7" fillId="0" borderId="0"/>
    <xf numFmtId="0" fontId="7" fillId="0" borderId="0"/>
    <xf numFmtId="0" fontId="14" fillId="0" borderId="0"/>
    <xf numFmtId="0" fontId="7" fillId="0" borderId="0"/>
    <xf numFmtId="0" fontId="7" fillId="0" borderId="0"/>
    <xf numFmtId="0" fontId="23" fillId="0" borderId="0"/>
  </cellStyleXfs>
  <cellXfs count="223">
    <xf numFmtId="0" fontId="0" fillId="0" borderId="0" xfId="0"/>
    <xf numFmtId="0" fontId="5" fillId="0" borderId="0" xfId="0" applyFont="1" applyAlignment="1">
      <alignment vertical="top" wrapText="1"/>
    </xf>
    <xf numFmtId="166" fontId="0" fillId="0" borderId="1" xfId="0" applyNumberFormat="1" applyBorder="1" applyAlignment="1">
      <alignment horizontal="left" vertical="top"/>
    </xf>
    <xf numFmtId="0" fontId="0" fillId="0" borderId="1" xfId="0" applyBorder="1" applyAlignment="1">
      <alignment horizontal="left" vertical="top"/>
    </xf>
    <xf numFmtId="14" fontId="0" fillId="0" borderId="1" xfId="0" applyNumberFormat="1" applyBorder="1" applyAlignment="1">
      <alignment horizontal="left" vertical="top"/>
    </xf>
    <xf numFmtId="14" fontId="0" fillId="0" borderId="0" xfId="0" applyNumberFormat="1"/>
    <xf numFmtId="0" fontId="3" fillId="2" borderId="2" xfId="0" applyFont="1" applyFill="1" applyBorder="1"/>
    <xf numFmtId="0" fontId="3" fillId="2" borderId="3" xfId="0" applyFont="1" applyFill="1" applyBorder="1"/>
    <xf numFmtId="0" fontId="3" fillId="2" borderId="4" xfId="0" applyFont="1" applyFill="1" applyBorder="1"/>
    <xf numFmtId="0" fontId="3" fillId="0" borderId="5" xfId="0" applyFont="1" applyBorder="1" applyAlignment="1">
      <alignment vertical="center"/>
    </xf>
    <xf numFmtId="0" fontId="3" fillId="0" borderId="6" xfId="0" applyFont="1" applyBorder="1" applyAlignment="1">
      <alignment vertical="center"/>
    </xf>
    <xf numFmtId="0" fontId="3" fillId="0" borderId="7" xfId="0" applyFont="1" applyBorder="1" applyAlignment="1">
      <alignment vertical="center"/>
    </xf>
    <xf numFmtId="0" fontId="7" fillId="0" borderId="8" xfId="0" applyFont="1" applyBorder="1" applyAlignment="1">
      <alignment vertical="top"/>
    </xf>
    <xf numFmtId="0" fontId="7" fillId="0" borderId="0" xfId="0" applyFont="1" applyAlignment="1">
      <alignment vertical="top"/>
    </xf>
    <xf numFmtId="0" fontId="7" fillId="0" borderId="9" xfId="0" applyFont="1" applyBorder="1" applyAlignment="1">
      <alignment vertical="top"/>
    </xf>
    <xf numFmtId="0" fontId="7" fillId="0" borderId="10" xfId="0" applyFont="1" applyBorder="1" applyAlignment="1">
      <alignment vertical="top"/>
    </xf>
    <xf numFmtId="0" fontId="7" fillId="0" borderId="11" xfId="0" applyFont="1" applyBorder="1" applyAlignment="1">
      <alignment vertical="top"/>
    </xf>
    <xf numFmtId="0" fontId="5" fillId="0" borderId="0" xfId="0" applyFont="1" applyAlignment="1">
      <alignment vertical="top"/>
    </xf>
    <xf numFmtId="0" fontId="7" fillId="0" borderId="12" xfId="0" applyFont="1" applyBorder="1" applyAlignment="1">
      <alignment vertical="top"/>
    </xf>
    <xf numFmtId="0" fontId="3" fillId="5" borderId="1" xfId="0" applyFont="1" applyFill="1" applyBorder="1" applyAlignment="1">
      <alignment horizontal="left" vertical="center" wrapText="1"/>
    </xf>
    <xf numFmtId="0" fontId="0" fillId="5" borderId="4" xfId="0" applyFill="1" applyBorder="1" applyAlignment="1">
      <alignment vertical="center"/>
    </xf>
    <xf numFmtId="0" fontId="7" fillId="3" borderId="6" xfId="0" applyFont="1" applyFill="1" applyBorder="1"/>
    <xf numFmtId="0" fontId="9" fillId="3" borderId="0" xfId="0" applyFont="1" applyFill="1"/>
    <xf numFmtId="0" fontId="7" fillId="3" borderId="0" xfId="0" applyFont="1" applyFill="1"/>
    <xf numFmtId="0" fontId="0" fillId="3" borderId="12" xfId="0" applyFill="1" applyBorder="1"/>
    <xf numFmtId="0" fontId="7" fillId="3" borderId="10" xfId="0" applyFont="1" applyFill="1" applyBorder="1"/>
    <xf numFmtId="0" fontId="3" fillId="4" borderId="5" xfId="0" applyFont="1" applyFill="1" applyBorder="1" applyAlignment="1">
      <alignment vertical="center"/>
    </xf>
    <xf numFmtId="0" fontId="3" fillId="4" borderId="6" xfId="0" applyFont="1" applyFill="1" applyBorder="1" applyAlignment="1">
      <alignment vertical="center"/>
    </xf>
    <xf numFmtId="0" fontId="7" fillId="4" borderId="8" xfId="0" applyFont="1" applyFill="1" applyBorder="1" applyAlignment="1">
      <alignment vertical="top"/>
    </xf>
    <xf numFmtId="0" fontId="0" fillId="4" borderId="0" xfId="0" applyFill="1" applyAlignment="1">
      <alignment vertical="top"/>
    </xf>
    <xf numFmtId="0" fontId="0" fillId="4" borderId="12" xfId="0" applyFill="1" applyBorder="1" applyAlignment="1">
      <alignment vertical="top"/>
    </xf>
    <xf numFmtId="0" fontId="0" fillId="4" borderId="10" xfId="0" applyFill="1" applyBorder="1" applyAlignment="1">
      <alignment vertical="top"/>
    </xf>
    <xf numFmtId="0" fontId="3" fillId="2" borderId="2" xfId="0" applyFont="1" applyFill="1" applyBorder="1" applyAlignment="1">
      <alignment vertical="center"/>
    </xf>
    <xf numFmtId="0" fontId="3" fillId="2" borderId="3" xfId="0" applyFont="1" applyFill="1" applyBorder="1" applyAlignment="1">
      <alignment vertical="center"/>
    </xf>
    <xf numFmtId="0" fontId="3" fillId="0" borderId="2" xfId="0" applyFont="1" applyBorder="1" applyAlignment="1">
      <alignment vertical="center"/>
    </xf>
    <xf numFmtId="0" fontId="3" fillId="0" borderId="4" xfId="0" applyFont="1" applyBorder="1" applyAlignment="1">
      <alignment vertical="center"/>
    </xf>
    <xf numFmtId="0" fontId="16" fillId="0" borderId="0" xfId="0" applyFont="1"/>
    <xf numFmtId="0" fontId="0" fillId="5" borderId="2" xfId="0" applyFill="1" applyBorder="1" applyAlignment="1">
      <alignment vertical="center"/>
    </xf>
    <xf numFmtId="0" fontId="0" fillId="5" borderId="3" xfId="0" applyFill="1" applyBorder="1" applyAlignment="1">
      <alignment vertical="center"/>
    </xf>
    <xf numFmtId="0" fontId="17" fillId="0" borderId="13" xfId="0" applyFont="1" applyBorder="1" applyAlignment="1">
      <alignment vertical="center" wrapText="1"/>
    </xf>
    <xf numFmtId="165" fontId="17" fillId="0" borderId="13" xfId="0" applyNumberFormat="1" applyFont="1" applyBorder="1" applyAlignment="1">
      <alignment vertical="center" wrapText="1"/>
    </xf>
    <xf numFmtId="0" fontId="0" fillId="5" borderId="13" xfId="0" applyFill="1" applyBorder="1" applyAlignment="1">
      <alignment vertical="center"/>
    </xf>
    <xf numFmtId="0" fontId="3" fillId="5" borderId="2" xfId="0" applyFont="1" applyFill="1" applyBorder="1" applyAlignment="1">
      <alignment vertical="center"/>
    </xf>
    <xf numFmtId="0" fontId="3" fillId="5" borderId="3" xfId="0" applyFont="1" applyFill="1" applyBorder="1" applyAlignment="1">
      <alignment vertical="center"/>
    </xf>
    <xf numFmtId="0" fontId="3" fillId="5" borderId="4" xfId="0" applyFont="1" applyFill="1" applyBorder="1" applyAlignment="1">
      <alignment vertical="center"/>
    </xf>
    <xf numFmtId="0" fontId="3" fillId="6" borderId="5" xfId="0" applyFont="1" applyFill="1" applyBorder="1" applyAlignment="1">
      <alignment vertical="top"/>
    </xf>
    <xf numFmtId="0" fontId="3" fillId="6" borderId="6" xfId="0" applyFont="1" applyFill="1" applyBorder="1" applyAlignment="1">
      <alignment vertical="top"/>
    </xf>
    <xf numFmtId="0" fontId="3" fillId="6" borderId="7" xfId="0" applyFont="1" applyFill="1" applyBorder="1" applyAlignment="1">
      <alignment vertical="top"/>
    </xf>
    <xf numFmtId="0" fontId="7" fillId="0" borderId="5" xfId="0" applyFont="1" applyBorder="1" applyAlignment="1">
      <alignment vertical="top"/>
    </xf>
    <xf numFmtId="0" fontId="7" fillId="0" borderId="6" xfId="0" applyFont="1" applyBorder="1" applyAlignment="1">
      <alignment vertical="top"/>
    </xf>
    <xf numFmtId="0" fontId="7" fillId="0" borderId="7" xfId="0" applyFont="1" applyBorder="1" applyAlignment="1">
      <alignment vertical="top"/>
    </xf>
    <xf numFmtId="0" fontId="3" fillId="6" borderId="12" xfId="0" applyFont="1" applyFill="1" applyBorder="1" applyAlignment="1">
      <alignment vertical="top"/>
    </xf>
    <xf numFmtId="0" fontId="3" fillId="6" borderId="10" xfId="0" applyFont="1" applyFill="1" applyBorder="1" applyAlignment="1">
      <alignment vertical="top"/>
    </xf>
    <xf numFmtId="0" fontId="3" fillId="6" borderId="11" xfId="0" applyFont="1" applyFill="1" applyBorder="1" applyAlignment="1">
      <alignment vertical="top"/>
    </xf>
    <xf numFmtId="0" fontId="3" fillId="6" borderId="2" xfId="0" applyFont="1" applyFill="1" applyBorder="1" applyAlignment="1">
      <alignment vertical="top"/>
    </xf>
    <xf numFmtId="0" fontId="3" fillId="6" borderId="3" xfId="0" applyFont="1" applyFill="1" applyBorder="1" applyAlignment="1">
      <alignment vertical="top"/>
    </xf>
    <xf numFmtId="0" fontId="3" fillId="6" borderId="4" xfId="0" applyFont="1" applyFill="1" applyBorder="1" applyAlignment="1">
      <alignment vertical="top"/>
    </xf>
    <xf numFmtId="0" fontId="7" fillId="0" borderId="2" xfId="0" applyFont="1" applyBorder="1" applyAlignment="1">
      <alignment vertical="top"/>
    </xf>
    <xf numFmtId="0" fontId="7" fillId="0" borderId="3" xfId="0" applyFont="1" applyBorder="1" applyAlignment="1">
      <alignment vertical="top"/>
    </xf>
    <xf numFmtId="0" fontId="7" fillId="0" borderId="4" xfId="0" applyFont="1" applyBorder="1" applyAlignment="1">
      <alignment vertical="top"/>
    </xf>
    <xf numFmtId="0" fontId="3" fillId="6" borderId="8" xfId="0" applyFont="1" applyFill="1" applyBorder="1" applyAlignment="1">
      <alignment vertical="top"/>
    </xf>
    <xf numFmtId="0" fontId="3" fillId="6" borderId="0" xfId="0" applyFont="1" applyFill="1" applyAlignment="1">
      <alignment vertical="top"/>
    </xf>
    <xf numFmtId="0" fontId="3" fillId="6" borderId="9" xfId="0" applyFont="1" applyFill="1" applyBorder="1" applyAlignment="1">
      <alignment vertical="top"/>
    </xf>
    <xf numFmtId="0" fontId="6" fillId="4" borderId="0" xfId="0" applyFont="1" applyFill="1"/>
    <xf numFmtId="0" fontId="4" fillId="3" borderId="5" xfId="0" applyFont="1" applyFill="1" applyBorder="1"/>
    <xf numFmtId="0" fontId="4" fillId="3" borderId="8" xfId="0" applyFont="1" applyFill="1" applyBorder="1"/>
    <xf numFmtId="0" fontId="17" fillId="3" borderId="8" xfId="0" applyFont="1" applyFill="1" applyBorder="1"/>
    <xf numFmtId="0" fontId="7" fillId="0" borderId="0" xfId="0" applyFont="1"/>
    <xf numFmtId="0" fontId="7" fillId="0" borderId="1" xfId="0" applyFont="1" applyBorder="1" applyAlignment="1">
      <alignment horizontal="left" vertical="top"/>
    </xf>
    <xf numFmtId="0" fontId="7" fillId="0" borderId="1" xfId="2" applyBorder="1" applyAlignment="1">
      <alignment horizontal="left" vertical="top" wrapText="1"/>
    </xf>
    <xf numFmtId="166" fontId="7" fillId="0" borderId="1" xfId="2" applyNumberFormat="1" applyBorder="1" applyAlignment="1">
      <alignment horizontal="left" vertical="top" wrapText="1"/>
    </xf>
    <xf numFmtId="14" fontId="7" fillId="0" borderId="2" xfId="2" applyNumberFormat="1" applyBorder="1" applyAlignment="1">
      <alignment horizontal="left" vertical="top" wrapText="1"/>
    </xf>
    <xf numFmtId="166" fontId="7" fillId="0" borderId="1" xfId="2" applyNumberFormat="1" applyBorder="1" applyAlignment="1">
      <alignment horizontal="left" vertical="top"/>
    </xf>
    <xf numFmtId="0" fontId="7" fillId="0" borderId="1" xfId="2" applyBorder="1" applyAlignment="1">
      <alignment horizontal="left" vertical="top"/>
    </xf>
    <xf numFmtId="0" fontId="6" fillId="4" borderId="0" xfId="0" applyFont="1" applyFill="1" applyAlignment="1">
      <alignment vertical="center"/>
    </xf>
    <xf numFmtId="0" fontId="7" fillId="3" borderId="14" xfId="0" applyFont="1" applyFill="1" applyBorder="1"/>
    <xf numFmtId="0" fontId="9" fillId="3" borderId="15" xfId="0" applyFont="1" applyFill="1" applyBorder="1"/>
    <xf numFmtId="0" fontId="7" fillId="3" borderId="15" xfId="0" applyFont="1" applyFill="1" applyBorder="1"/>
    <xf numFmtId="0" fontId="7" fillId="3" borderId="16" xfId="0" applyFont="1" applyFill="1" applyBorder="1"/>
    <xf numFmtId="0" fontId="3" fillId="4" borderId="14" xfId="0" applyFont="1" applyFill="1" applyBorder="1" applyAlignment="1">
      <alignment vertical="center"/>
    </xf>
    <xf numFmtId="0" fontId="0" fillId="4" borderId="15" xfId="0" applyFill="1" applyBorder="1" applyAlignment="1">
      <alignment vertical="top"/>
    </xf>
    <xf numFmtId="0" fontId="0" fillId="4" borderId="16" xfId="0" applyFill="1" applyBorder="1" applyAlignment="1">
      <alignment vertical="top"/>
    </xf>
    <xf numFmtId="0" fontId="0" fillId="0" borderId="15" xfId="0" applyBorder="1"/>
    <xf numFmtId="0" fontId="3" fillId="2" borderId="13" xfId="0" applyFont="1" applyFill="1" applyBorder="1" applyAlignment="1">
      <alignment vertical="center"/>
    </xf>
    <xf numFmtId="0" fontId="7" fillId="0" borderId="0" xfId="0" applyFont="1" applyAlignment="1">
      <alignment vertical="center"/>
    </xf>
    <xf numFmtId="0" fontId="7" fillId="0" borderId="17" xfId="0" applyFont="1" applyBorder="1" applyAlignment="1" applyProtection="1">
      <alignment horizontal="left" vertical="top" wrapText="1"/>
      <protection locked="0"/>
    </xf>
    <xf numFmtId="0" fontId="18" fillId="6" borderId="18" xfId="0" applyFont="1" applyFill="1" applyBorder="1" applyAlignment="1">
      <alignment vertical="top"/>
    </xf>
    <xf numFmtId="0" fontId="3" fillId="6" borderId="19" xfId="0" applyFont="1" applyFill="1" applyBorder="1" applyAlignment="1">
      <alignment vertical="top"/>
    </xf>
    <xf numFmtId="0" fontId="3" fillId="6" borderId="20" xfId="0" applyFont="1" applyFill="1" applyBorder="1" applyAlignment="1">
      <alignment vertical="top"/>
    </xf>
    <xf numFmtId="0" fontId="3" fillId="6" borderId="21" xfId="0" applyFont="1" applyFill="1" applyBorder="1" applyAlignment="1">
      <alignment vertical="top"/>
    </xf>
    <xf numFmtId="0" fontId="3" fillId="6" borderId="15" xfId="0" applyFont="1" applyFill="1" applyBorder="1" applyAlignment="1">
      <alignment vertical="top"/>
    </xf>
    <xf numFmtId="0" fontId="3" fillId="6" borderId="22" xfId="0" applyFont="1" applyFill="1" applyBorder="1" applyAlignment="1">
      <alignment vertical="top"/>
    </xf>
    <xf numFmtId="0" fontId="3" fillId="6" borderId="23" xfId="0" applyFont="1" applyFill="1" applyBorder="1" applyAlignment="1">
      <alignment vertical="top"/>
    </xf>
    <xf numFmtId="0" fontId="3" fillId="6" borderId="24" xfId="0" applyFont="1" applyFill="1" applyBorder="1" applyAlignment="1">
      <alignment vertical="top"/>
    </xf>
    <xf numFmtId="0" fontId="0" fillId="0" borderId="18" xfId="0" applyBorder="1"/>
    <xf numFmtId="0" fontId="0" fillId="0" borderId="19" xfId="0" applyBorder="1"/>
    <xf numFmtId="0" fontId="0" fillId="0" borderId="20" xfId="0" applyBorder="1"/>
    <xf numFmtId="0" fontId="3" fillId="7" borderId="21" xfId="0" applyFont="1" applyFill="1" applyBorder="1"/>
    <xf numFmtId="0" fontId="3" fillId="5" borderId="18" xfId="0" applyFont="1" applyFill="1" applyBorder="1"/>
    <xf numFmtId="0" fontId="3" fillId="5" borderId="19" xfId="0" applyFont="1" applyFill="1" applyBorder="1"/>
    <xf numFmtId="0" fontId="3" fillId="5" borderId="20" xfId="0" applyFont="1" applyFill="1" applyBorder="1"/>
    <xf numFmtId="0" fontId="5" fillId="7" borderId="21" xfId="0" applyFont="1" applyFill="1" applyBorder="1"/>
    <xf numFmtId="0" fontId="3" fillId="4" borderId="25" xfId="0" applyFont="1" applyFill="1" applyBorder="1"/>
    <xf numFmtId="0" fontId="0" fillId="8" borderId="26" xfId="0" applyFill="1" applyBorder="1"/>
    <xf numFmtId="0" fontId="3" fillId="4" borderId="26" xfId="0" applyFont="1" applyFill="1" applyBorder="1"/>
    <xf numFmtId="0" fontId="0" fillId="8" borderId="27" xfId="0" applyFill="1" applyBorder="1"/>
    <xf numFmtId="0" fontId="3" fillId="4" borderId="28" xfId="0" applyFont="1" applyFill="1" applyBorder="1"/>
    <xf numFmtId="0" fontId="3" fillId="4" borderId="29" xfId="0" applyFont="1" applyFill="1" applyBorder="1"/>
    <xf numFmtId="0" fontId="3" fillId="4" borderId="30" xfId="0" applyFont="1" applyFill="1" applyBorder="1"/>
    <xf numFmtId="0" fontId="0" fillId="7" borderId="21" xfId="0" applyFill="1" applyBorder="1"/>
    <xf numFmtId="0" fontId="8" fillId="5" borderId="31" xfId="0" applyFont="1" applyFill="1" applyBorder="1" applyAlignment="1">
      <alignment horizontal="center" vertical="center" wrapText="1"/>
    </xf>
    <xf numFmtId="0" fontId="8" fillId="5" borderId="32" xfId="0" applyFont="1" applyFill="1" applyBorder="1" applyAlignment="1">
      <alignment horizontal="center" vertical="center" wrapText="1"/>
    </xf>
    <xf numFmtId="0" fontId="8" fillId="5" borderId="33" xfId="0" applyFont="1" applyFill="1" applyBorder="1" applyAlignment="1">
      <alignment horizontal="center" vertical="center" wrapText="1"/>
    </xf>
    <xf numFmtId="0" fontId="7" fillId="5" borderId="34" xfId="0" applyFont="1" applyFill="1" applyBorder="1" applyAlignment="1">
      <alignment vertical="center"/>
    </xf>
    <xf numFmtId="0" fontId="8" fillId="5" borderId="1" xfId="0" applyFont="1" applyFill="1" applyBorder="1" applyAlignment="1">
      <alignment horizontal="center" vertical="center"/>
    </xf>
    <xf numFmtId="0" fontId="8" fillId="5" borderId="35" xfId="0" applyFont="1" applyFill="1" applyBorder="1" applyAlignment="1">
      <alignment horizontal="center" vertical="center"/>
    </xf>
    <xf numFmtId="0" fontId="5" fillId="7" borderId="21" xfId="0" applyFont="1" applyFill="1" applyBorder="1" applyAlignment="1">
      <alignment vertical="top"/>
    </xf>
    <xf numFmtId="0" fontId="5" fillId="0" borderId="17" xfId="0" applyFont="1" applyBorder="1" applyAlignment="1">
      <alignment horizontal="center" vertical="center"/>
    </xf>
    <xf numFmtId="0" fontId="3" fillId="0" borderId="36" xfId="0" applyFont="1" applyBorder="1" applyAlignment="1">
      <alignment vertical="center"/>
    </xf>
    <xf numFmtId="0" fontId="3" fillId="0" borderId="37" xfId="0" applyFont="1" applyBorder="1" applyAlignment="1">
      <alignment vertical="center"/>
    </xf>
    <xf numFmtId="0" fontId="7" fillId="0" borderId="38" xfId="0" applyFont="1" applyBorder="1" applyAlignment="1">
      <alignment horizontal="center" vertical="center"/>
    </xf>
    <xf numFmtId="0" fontId="7" fillId="0" borderId="39" xfId="0" applyFont="1" applyBorder="1" applyAlignment="1">
      <alignment horizontal="center" vertical="center"/>
    </xf>
    <xf numFmtId="0" fontId="3" fillId="0" borderId="0" xfId="0" applyFont="1"/>
    <xf numFmtId="0" fontId="3" fillId="4" borderId="27" xfId="0" applyFont="1" applyFill="1" applyBorder="1"/>
    <xf numFmtId="0" fontId="0" fillId="0" borderId="21" xfId="0" applyBorder="1"/>
    <xf numFmtId="0" fontId="8" fillId="5" borderId="40" xfId="0" applyFont="1" applyFill="1" applyBorder="1" applyAlignment="1">
      <alignment horizontal="center" vertical="center"/>
    </xf>
    <xf numFmtId="0" fontId="8" fillId="7" borderId="0" xfId="0" applyFont="1" applyFill="1" applyAlignment="1">
      <alignment horizontal="center" vertical="center"/>
    </xf>
    <xf numFmtId="0" fontId="7" fillId="0" borderId="17" xfId="0" applyFont="1" applyBorder="1" applyAlignment="1">
      <alignment horizontal="center" vertical="center"/>
    </xf>
    <xf numFmtId="0" fontId="5" fillId="0" borderId="17" xfId="0" applyFont="1" applyBorder="1" applyAlignment="1">
      <alignment horizontal="center" vertical="top" wrapText="1"/>
    </xf>
    <xf numFmtId="0" fontId="0" fillId="0" borderId="22" xfId="0" applyBorder="1"/>
    <xf numFmtId="0" fontId="0" fillId="0" borderId="23" xfId="0" applyBorder="1"/>
    <xf numFmtId="0" fontId="5" fillId="0" borderId="23" xfId="0" applyFont="1" applyBorder="1" applyAlignment="1">
      <alignment vertical="top" wrapText="1"/>
    </xf>
    <xf numFmtId="0" fontId="0" fillId="0" borderId="24" xfId="0" applyBorder="1"/>
    <xf numFmtId="0" fontId="3" fillId="5" borderId="17" xfId="0" applyFont="1" applyFill="1" applyBorder="1" applyAlignment="1" applyProtection="1">
      <alignment vertical="top" wrapText="1"/>
      <protection locked="0"/>
    </xf>
    <xf numFmtId="0" fontId="0" fillId="0" borderId="0" xfId="0" applyProtection="1">
      <protection locked="0"/>
    </xf>
    <xf numFmtId="0" fontId="7" fillId="0" borderId="0" xfId="0" applyFont="1" applyProtection="1">
      <protection locked="0"/>
    </xf>
    <xf numFmtId="0" fontId="7" fillId="0" borderId="1" xfId="0" applyFont="1" applyBorder="1" applyAlignment="1">
      <alignment horizontal="left" vertical="top" wrapText="1"/>
    </xf>
    <xf numFmtId="0" fontId="7" fillId="7" borderId="25" xfId="0" applyFont="1" applyFill="1" applyBorder="1"/>
    <xf numFmtId="0" fontId="7" fillId="0" borderId="26" xfId="0" applyFont="1" applyBorder="1"/>
    <xf numFmtId="2" fontId="3" fillId="0" borderId="27" xfId="0" applyNumberFormat="1" applyFont="1" applyBorder="1" applyAlignment="1">
      <alignment horizontal="center"/>
    </xf>
    <xf numFmtId="0" fontId="7" fillId="0" borderId="17" xfId="2" applyBorder="1" applyAlignment="1">
      <alignment horizontal="center" vertical="top"/>
    </xf>
    <xf numFmtId="49" fontId="7" fillId="0" borderId="1" xfId="2" applyNumberFormat="1" applyBorder="1" applyAlignment="1">
      <alignment horizontal="left" vertical="top" wrapText="1"/>
    </xf>
    <xf numFmtId="0" fontId="11" fillId="0" borderId="17" xfId="0" applyFont="1" applyBorder="1" applyAlignment="1">
      <alignment horizontal="center" vertical="center"/>
    </xf>
    <xf numFmtId="0" fontId="11" fillId="0" borderId="17" xfId="0" applyFont="1" applyBorder="1" applyAlignment="1">
      <alignment horizontal="center" vertical="center" wrapText="1"/>
    </xf>
    <xf numFmtId="9" fontId="11" fillId="0" borderId="17" xfId="0" applyNumberFormat="1" applyFont="1" applyBorder="1" applyAlignment="1">
      <alignment horizontal="center" vertical="center"/>
    </xf>
    <xf numFmtId="0" fontId="17" fillId="0" borderId="13" xfId="0" applyFont="1" applyBorder="1" applyAlignment="1" applyProtection="1">
      <alignment horizontal="left" vertical="center"/>
      <protection locked="0"/>
    </xf>
    <xf numFmtId="0" fontId="0" fillId="5" borderId="13" xfId="0" applyFill="1" applyBorder="1" applyAlignment="1">
      <alignment horizontal="left" vertical="center"/>
    </xf>
    <xf numFmtId="0" fontId="3" fillId="7" borderId="4" xfId="0" applyFont="1" applyFill="1" applyBorder="1" applyAlignment="1">
      <alignment vertical="center"/>
    </xf>
    <xf numFmtId="0" fontId="3" fillId="0" borderId="2" xfId="0" applyFont="1" applyBorder="1" applyAlignment="1">
      <alignment horizontal="left" vertical="center"/>
    </xf>
    <xf numFmtId="0" fontId="1" fillId="7" borderId="0" xfId="0" applyFont="1" applyFill="1"/>
    <xf numFmtId="0" fontId="11" fillId="0" borderId="17" xfId="0" applyFont="1" applyBorder="1" applyAlignment="1">
      <alignment horizontal="center"/>
    </xf>
    <xf numFmtId="0" fontId="19" fillId="7" borderId="0" xfId="0" applyFont="1" applyFill="1"/>
    <xf numFmtId="0" fontId="20" fillId="7" borderId="0" xfId="0" applyFont="1" applyFill="1"/>
    <xf numFmtId="0" fontId="0" fillId="7" borderId="0" xfId="0" applyFill="1"/>
    <xf numFmtId="0" fontId="3" fillId="2" borderId="26" xfId="0" applyFont="1" applyFill="1" applyBorder="1" applyProtection="1">
      <protection locked="0"/>
    </xf>
    <xf numFmtId="0" fontId="7" fillId="0" borderId="17" xfId="0" applyFont="1" applyBorder="1" applyAlignment="1">
      <alignment horizontal="center" vertical="center" wrapText="1"/>
    </xf>
    <xf numFmtId="0" fontId="3" fillId="2" borderId="3" xfId="0" applyFont="1" applyFill="1" applyBorder="1" applyAlignment="1" applyProtection="1">
      <alignment horizontal="left" vertical="top" wrapText="1"/>
      <protection locked="0"/>
    </xf>
    <xf numFmtId="0" fontId="3" fillId="2" borderId="41" xfId="0" applyFont="1" applyFill="1" applyBorder="1" applyAlignment="1" applyProtection="1">
      <alignment horizontal="left" vertical="top" wrapText="1"/>
      <protection locked="0"/>
    </xf>
    <xf numFmtId="0" fontId="7" fillId="0" borderId="17" xfId="0" applyFont="1" applyBorder="1" applyAlignment="1">
      <alignment horizontal="left" vertical="top" wrapText="1"/>
    </xf>
    <xf numFmtId="0" fontId="6" fillId="4" borderId="0" xfId="0" applyFont="1" applyFill="1" applyAlignment="1">
      <alignment horizontal="left" vertical="top" wrapText="1"/>
    </xf>
    <xf numFmtId="0" fontId="0" fillId="0" borderId="0" xfId="0" applyAlignment="1" applyProtection="1">
      <alignment horizontal="left" vertical="top" wrapText="1"/>
      <protection locked="0"/>
    </xf>
    <xf numFmtId="0" fontId="0" fillId="0" borderId="0" xfId="0" applyAlignment="1">
      <alignment horizontal="left" vertical="top" wrapText="1"/>
    </xf>
    <xf numFmtId="0" fontId="3" fillId="5" borderId="5" xfId="0" applyFont="1" applyFill="1" applyBorder="1" applyAlignment="1">
      <alignment vertical="center"/>
    </xf>
    <xf numFmtId="0" fontId="3" fillId="5" borderId="6" xfId="0" applyFont="1" applyFill="1" applyBorder="1" applyAlignment="1">
      <alignment vertical="center"/>
    </xf>
    <xf numFmtId="0" fontId="3" fillId="5" borderId="7" xfId="0" applyFont="1" applyFill="1" applyBorder="1" applyAlignment="1">
      <alignment vertical="center"/>
    </xf>
    <xf numFmtId="0" fontId="7" fillId="0" borderId="17" xfId="0" applyFont="1" applyBorder="1" applyAlignment="1">
      <alignment vertical="top" wrapText="1"/>
    </xf>
    <xf numFmtId="0" fontId="7" fillId="0" borderId="17" xfId="0" applyFont="1" applyBorder="1"/>
    <xf numFmtId="0" fontId="7" fillId="0" borderId="17" xfId="6" applyBorder="1" applyAlignment="1" applyProtection="1">
      <alignment vertical="top" wrapText="1"/>
      <protection locked="0"/>
    </xf>
    <xf numFmtId="0" fontId="3" fillId="5" borderId="42" xfId="0" applyFont="1" applyFill="1" applyBorder="1" applyAlignment="1">
      <alignment vertical="top" wrapText="1"/>
    </xf>
    <xf numFmtId="0" fontId="3" fillId="5" borderId="20" xfId="0" applyFont="1" applyFill="1" applyBorder="1" applyAlignment="1" applyProtection="1">
      <alignment vertical="top" wrapText="1"/>
      <protection locked="0"/>
    </xf>
    <xf numFmtId="0" fontId="3" fillId="5" borderId="43" xfId="0" applyFont="1" applyFill="1" applyBorder="1" applyAlignment="1" applyProtection="1">
      <alignment horizontal="left" vertical="top" wrapText="1"/>
      <protection locked="0"/>
    </xf>
    <xf numFmtId="0" fontId="6" fillId="4" borderId="9" xfId="0" applyFont="1" applyFill="1" applyBorder="1" applyAlignment="1">
      <alignment vertical="center"/>
    </xf>
    <xf numFmtId="0" fontId="7" fillId="0" borderId="17" xfId="0" applyFont="1" applyBorder="1" applyAlignment="1" applyProtection="1">
      <alignment vertical="top" wrapText="1"/>
      <protection locked="0"/>
    </xf>
    <xf numFmtId="0" fontId="7" fillId="0" borderId="17" xfId="0" applyFont="1" applyBorder="1" applyAlignment="1">
      <alignment horizontal="left" vertical="top"/>
    </xf>
    <xf numFmtId="0" fontId="7" fillId="7" borderId="17" xfId="0" applyFont="1" applyFill="1" applyBorder="1" applyAlignment="1" applyProtection="1">
      <alignment horizontal="left" vertical="top" wrapText="1"/>
      <protection locked="0"/>
    </xf>
    <xf numFmtId="166" fontId="0" fillId="0" borderId="17" xfId="0" applyNumberFormat="1" applyBorder="1" applyAlignment="1">
      <alignment horizontal="left" vertical="top" wrapText="1"/>
    </xf>
    <xf numFmtId="14" fontId="0" fillId="0" borderId="17" xfId="0" applyNumberFormat="1" applyBorder="1" applyAlignment="1">
      <alignment horizontal="left" vertical="top" wrapText="1"/>
    </xf>
    <xf numFmtId="0" fontId="7" fillId="7" borderId="0" xfId="3" applyFill="1"/>
    <xf numFmtId="0" fontId="7" fillId="0" borderId="0" xfId="3"/>
    <xf numFmtId="0" fontId="7" fillId="0" borderId="35" xfId="0" applyFont="1" applyBorder="1" applyAlignment="1" applyProtection="1">
      <alignment horizontal="left" vertical="top" wrapText="1"/>
      <protection locked="0"/>
    </xf>
    <xf numFmtId="14" fontId="7" fillId="0" borderId="35" xfId="0" quotePrefix="1" applyNumberFormat="1" applyFont="1" applyBorder="1" applyAlignment="1" applyProtection="1">
      <alignment horizontal="left" vertical="top" wrapText="1"/>
      <protection locked="0"/>
    </xf>
    <xf numFmtId="164" fontId="7" fillId="0" borderId="35" xfId="0" applyNumberFormat="1" applyFont="1" applyBorder="1" applyAlignment="1" applyProtection="1">
      <alignment horizontal="left" vertical="top" wrapText="1"/>
      <protection locked="0"/>
    </xf>
    <xf numFmtId="0" fontId="7" fillId="0" borderId="35" xfId="0" applyFont="1" applyBorder="1" applyAlignment="1" applyProtection="1">
      <alignment vertical="top" wrapText="1"/>
      <protection locked="0"/>
    </xf>
    <xf numFmtId="0" fontId="17" fillId="0" borderId="13" xfId="0" applyFont="1" applyBorder="1" applyAlignment="1" applyProtection="1">
      <alignment horizontal="left" vertical="top" wrapText="1"/>
      <protection locked="0"/>
    </xf>
    <xf numFmtId="165" fontId="17" fillId="0" borderId="13" xfId="0" applyNumberFormat="1" applyFont="1" applyBorder="1" applyAlignment="1" applyProtection="1">
      <alignment horizontal="left" vertical="top" wrapText="1"/>
      <protection locked="0"/>
    </xf>
    <xf numFmtId="0" fontId="21" fillId="0" borderId="17" xfId="2" applyFont="1" applyBorder="1" applyAlignment="1" applyProtection="1">
      <alignment horizontal="left" vertical="top" wrapText="1"/>
      <protection locked="0"/>
    </xf>
    <xf numFmtId="0" fontId="21" fillId="0" borderId="17" xfId="0" applyFont="1" applyBorder="1" applyAlignment="1">
      <alignment horizontal="left" vertical="top" wrapText="1"/>
    </xf>
    <xf numFmtId="0" fontId="21" fillId="0" borderId="17" xfId="2" applyFont="1" applyBorder="1" applyAlignment="1">
      <alignment horizontal="left" vertical="top" wrapText="1"/>
    </xf>
    <xf numFmtId="0" fontId="21" fillId="0" borderId="17" xfId="6" applyFont="1" applyBorder="1" applyAlignment="1">
      <alignment horizontal="left" vertical="top" wrapText="1"/>
    </xf>
    <xf numFmtId="0" fontId="21" fillId="0" borderId="17" xfId="0" applyFont="1" applyBorder="1" applyAlignment="1" applyProtection="1">
      <alignment horizontal="left" vertical="top" wrapText="1"/>
      <protection locked="0"/>
    </xf>
    <xf numFmtId="0" fontId="21" fillId="0" borderId="17" xfId="0" quotePrefix="1" applyFont="1" applyBorder="1" applyAlignment="1">
      <alignment horizontal="left" vertical="top" wrapText="1"/>
    </xf>
    <xf numFmtId="0" fontId="21" fillId="7" borderId="17" xfId="2" applyFont="1" applyFill="1" applyBorder="1" applyAlignment="1" applyProtection="1">
      <alignment horizontal="left" vertical="top" wrapText="1"/>
      <protection locked="0"/>
    </xf>
    <xf numFmtId="0" fontId="21" fillId="7" borderId="17" xfId="0" applyFont="1" applyFill="1" applyBorder="1" applyAlignment="1">
      <alignment horizontal="left" vertical="top" wrapText="1"/>
    </xf>
    <xf numFmtId="166" fontId="7" fillId="0" borderId="17" xfId="2" applyNumberFormat="1" applyBorder="1" applyAlignment="1">
      <alignment horizontal="left" vertical="top" wrapText="1"/>
    </xf>
    <xf numFmtId="14" fontId="7" fillId="0" borderId="17" xfId="2" applyNumberFormat="1" applyBorder="1" applyAlignment="1">
      <alignment horizontal="left" vertical="top" wrapText="1"/>
    </xf>
    <xf numFmtId="0" fontId="7" fillId="0" borderId="17" xfId="4" applyFont="1" applyBorder="1" applyAlignment="1">
      <alignment vertical="top" wrapText="1"/>
    </xf>
    <xf numFmtId="0" fontId="15" fillId="9" borderId="17" xfId="0" applyFont="1" applyFill="1" applyBorder="1" applyAlignment="1">
      <alignment wrapText="1"/>
    </xf>
    <xf numFmtId="0" fontId="22" fillId="7" borderId="17" xfId="0" applyFont="1" applyFill="1" applyBorder="1" applyAlignment="1">
      <alignment horizontal="left" vertical="center" wrapText="1"/>
    </xf>
    <xf numFmtId="0" fontId="22" fillId="7" borderId="17" xfId="0" applyFont="1" applyFill="1" applyBorder="1" applyAlignment="1">
      <alignment horizontal="center" wrapText="1"/>
    </xf>
    <xf numFmtId="0" fontId="21" fillId="0" borderId="25" xfId="6" applyFont="1" applyBorder="1" applyAlignment="1">
      <alignment horizontal="left" vertical="top" wrapText="1"/>
    </xf>
    <xf numFmtId="0" fontId="13" fillId="0" borderId="17" xfId="0" applyFont="1" applyBorder="1"/>
    <xf numFmtId="0" fontId="21" fillId="0" borderId="17" xfId="0" applyFont="1" applyBorder="1" applyAlignment="1">
      <alignment vertical="top" wrapText="1"/>
    </xf>
    <xf numFmtId="0" fontId="7" fillId="0" borderId="17" xfId="0" applyFont="1" applyBorder="1" applyAlignment="1">
      <alignment horizontal="left" vertical="top" wrapText="1"/>
    </xf>
    <xf numFmtId="0" fontId="3" fillId="2" borderId="2" xfId="7" applyFont="1" applyFill="1" applyBorder="1"/>
    <xf numFmtId="0" fontId="3" fillId="2" borderId="3" xfId="7" applyFont="1" applyFill="1" applyBorder="1"/>
    <xf numFmtId="0" fontId="23" fillId="0" borderId="0" xfId="7"/>
    <xf numFmtId="0" fontId="3" fillId="5" borderId="1" xfId="7" applyFont="1" applyFill="1" applyBorder="1" applyAlignment="1">
      <alignment horizontal="left" vertical="center" wrapText="1"/>
    </xf>
    <xf numFmtId="166" fontId="23" fillId="0" borderId="1" xfId="7" applyNumberFormat="1" applyBorder="1" applyAlignment="1">
      <alignment horizontal="left" vertical="top"/>
    </xf>
    <xf numFmtId="14" fontId="7" fillId="0" borderId="2" xfId="7" applyNumberFormat="1" applyFont="1" applyBorder="1" applyAlignment="1">
      <alignment horizontal="left" vertical="top"/>
    </xf>
    <xf numFmtId="0" fontId="6" fillId="10" borderId="44" xfId="7" applyFont="1" applyFill="1" applyBorder="1" applyAlignment="1">
      <alignment horizontal="left" vertical="top" wrapText="1"/>
    </xf>
    <xf numFmtId="14" fontId="23" fillId="0" borderId="1" xfId="7" applyNumberFormat="1" applyBorder="1" applyAlignment="1">
      <alignment horizontal="left" vertical="top"/>
    </xf>
    <xf numFmtId="0" fontId="7" fillId="0" borderId="17" xfId="0" applyFont="1" applyBorder="1" applyAlignment="1">
      <alignment horizontal="left" vertical="top" wrapText="1"/>
    </xf>
    <xf numFmtId="0" fontId="7" fillId="0" borderId="18" xfId="0" applyFont="1" applyBorder="1" applyAlignment="1">
      <alignment horizontal="left" vertical="top" wrapText="1"/>
    </xf>
    <xf numFmtId="0" fontId="7" fillId="0" borderId="19" xfId="0" applyFont="1" applyBorder="1" applyAlignment="1">
      <alignment horizontal="left" vertical="top" wrapText="1"/>
    </xf>
    <xf numFmtId="0" fontId="7" fillId="0" borderId="20" xfId="0" applyFont="1" applyBorder="1" applyAlignment="1">
      <alignment horizontal="left" vertical="top" wrapText="1"/>
    </xf>
    <xf numFmtId="0" fontId="7" fillId="0" borderId="21" xfId="0" applyFont="1" applyBorder="1" applyAlignment="1">
      <alignment horizontal="left" vertical="top" wrapText="1"/>
    </xf>
    <xf numFmtId="0" fontId="7" fillId="0" borderId="0" xfId="0" applyFont="1" applyAlignment="1">
      <alignment horizontal="left" vertical="top" wrapText="1"/>
    </xf>
    <xf numFmtId="0" fontId="7" fillId="0" borderId="15" xfId="0" applyFont="1" applyBorder="1" applyAlignment="1">
      <alignment horizontal="left" vertical="top" wrapText="1"/>
    </xf>
    <xf numFmtId="0" fontId="7" fillId="0" borderId="22" xfId="0" applyFont="1" applyBorder="1" applyAlignment="1">
      <alignment horizontal="left" vertical="top" wrapText="1"/>
    </xf>
    <xf numFmtId="0" fontId="7" fillId="0" borderId="23" xfId="0" applyFont="1" applyBorder="1" applyAlignment="1">
      <alignment horizontal="left" vertical="top" wrapText="1"/>
    </xf>
    <xf numFmtId="0" fontId="7" fillId="0" borderId="24" xfId="0" applyFont="1" applyBorder="1" applyAlignment="1">
      <alignment horizontal="left" vertical="top" wrapText="1"/>
    </xf>
    <xf numFmtId="0" fontId="7" fillId="0" borderId="17" xfId="0" applyFont="1" applyBorder="1" applyAlignment="1">
      <alignment horizontal="left" vertical="top" wrapText="1"/>
    </xf>
    <xf numFmtId="0" fontId="7" fillId="0" borderId="17" xfId="0" applyFont="1" applyBorder="1" applyAlignment="1">
      <alignment horizontal="left" vertical="top"/>
    </xf>
  </cellXfs>
  <cellStyles count="8">
    <cellStyle name="Hyperlink 2" xfId="1" xr:uid="{00000000-0005-0000-0000-000000000000}"/>
    <cellStyle name="Normal" xfId="0" builtinId="0"/>
    <cellStyle name="Normal 2" xfId="2" xr:uid="{00000000-0005-0000-0000-000002000000}"/>
    <cellStyle name="Normal 2 2" xfId="3" xr:uid="{00000000-0005-0000-0000-000003000000}"/>
    <cellStyle name="Normal 257" xfId="4" xr:uid="{00000000-0005-0000-0000-000004000000}"/>
    <cellStyle name="Normal 3" xfId="5" xr:uid="{00000000-0005-0000-0000-000005000000}"/>
    <cellStyle name="Normal 4" xfId="6" xr:uid="{00000000-0005-0000-0000-000006000000}"/>
    <cellStyle name="Normal 6" xfId="7" xr:uid="{043D99A2-DA8A-4B56-A31D-65A466044FDC}"/>
  </cellStyles>
  <dxfs count="21">
    <dxf>
      <font>
        <condense val="0"/>
        <extend val="0"/>
        <color indexed="16"/>
      </font>
      <fill>
        <patternFill>
          <bgColor indexed="43"/>
        </patternFill>
      </fill>
    </dxf>
    <dxf>
      <font>
        <condense val="0"/>
        <extend val="0"/>
        <color indexed="42"/>
      </font>
      <fill>
        <patternFill>
          <bgColor indexed="17"/>
        </patternFill>
      </fill>
    </dxf>
    <dxf>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ill>
        <patternFill>
          <bgColor rgb="FFFF0000"/>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ill>
        <patternFill>
          <bgColor rgb="FFFF0000"/>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lor theme="0"/>
      </font>
    </dxf>
    <dxf>
      <font>
        <color theme="0"/>
      </font>
    </dxf>
    <dxf>
      <font>
        <condense val="0"/>
        <extend val="0"/>
        <color indexed="10"/>
      </font>
      <fill>
        <patternFill>
          <bgColor indexed="43"/>
        </patternFill>
      </fill>
    </dxf>
    <dxf>
      <fill>
        <patternFill>
          <bgColor rgb="FFFFFF00"/>
        </patternFill>
      </fill>
    </dxf>
    <dxf>
      <fill>
        <patternFill>
          <bgColor rgb="FFFFFF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customXml" Target="../customXml/item4.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3</xdr:col>
      <xdr:colOff>16964</xdr:colOff>
      <xdr:row>0</xdr:row>
      <xdr:rowOff>200025</xdr:rowOff>
    </xdr:from>
    <xdr:to>
      <xdr:col>3</xdr:col>
      <xdr:colOff>16964</xdr:colOff>
      <xdr:row>7</xdr:row>
      <xdr:rowOff>1811</xdr:rowOff>
    </xdr:to>
    <xdr:pic>
      <xdr:nvPicPr>
        <xdr:cNvPr id="1058" name="Picture 1" descr="The official logo of the IRS" title="IRS Logo">
          <a:extLst>
            <a:ext uri="{FF2B5EF4-FFF2-40B4-BE49-F238E27FC236}">
              <a16:creationId xmlns:a16="http://schemas.microsoft.com/office/drawing/2014/main" id="{1EF1372E-DA04-4050-BE78-423E9E45D281}"/>
            </a:ext>
          </a:extLst>
        </xdr:cNvPr>
        <xdr:cNvPicPr>
          <a:picLocks noChangeAspect="1"/>
        </xdr:cNvPicPr>
      </xdr:nvPicPr>
      <xdr:blipFill>
        <a:blip xmlns:r="http://schemas.openxmlformats.org/officeDocument/2006/relationships" r:embed="rId1"/>
        <a:srcRect/>
        <a:stretch>
          <a:fillRect/>
        </a:stretch>
      </xdr:blipFill>
      <xdr:spPr bwMode="auto">
        <a:xfrm>
          <a:off x="7153275" y="76200"/>
          <a:ext cx="1038225" cy="1038225"/>
        </a:xfrm>
        <a:prstGeom prst="rect">
          <a:avLst/>
        </a:prstGeom>
        <a:noFill/>
        <a:ln>
          <a:noFill/>
        </a:ln>
      </xdr:spPr>
    </xdr:pic>
    <xdr:clientData/>
  </xdr:twoCellAnchor>
  <xdr:twoCellAnchor editAs="oneCell">
    <xdr:from>
      <xdr:col>2</xdr:col>
      <xdr:colOff>7207250</xdr:colOff>
      <xdr:row>0</xdr:row>
      <xdr:rowOff>54769</xdr:rowOff>
    </xdr:from>
    <xdr:to>
      <xdr:col>2</xdr:col>
      <xdr:colOff>7207250</xdr:colOff>
      <xdr:row>6</xdr:row>
      <xdr:rowOff>159276</xdr:rowOff>
    </xdr:to>
    <xdr:pic>
      <xdr:nvPicPr>
        <xdr:cNvPr id="3" name="Picture 2" descr="The official logo of the IRS" title="IRS Logo">
          <a:extLst>
            <a:ext uri="{FF2B5EF4-FFF2-40B4-BE49-F238E27FC236}">
              <a16:creationId xmlns:a16="http://schemas.microsoft.com/office/drawing/2014/main" id="{F45C970C-FFB5-43BC-8171-4D1EFD17616D}"/>
            </a:ext>
          </a:extLst>
        </xdr:cNvPr>
        <xdr:cNvPicPr/>
      </xdr:nvPicPr>
      <xdr:blipFill>
        <a:blip xmlns:r="http://schemas.openxmlformats.org/officeDocument/2006/relationships" r:embed="rId1"/>
        <a:srcRect/>
        <a:stretch>
          <a:fillRect/>
        </a:stretch>
      </xdr:blipFill>
      <xdr:spPr bwMode="auto">
        <a:xfrm>
          <a:off x="7048500" y="35719"/>
          <a:ext cx="1186815" cy="1156970"/>
        </a:xfrm>
        <a:prstGeom prst="rect">
          <a:avLst/>
        </a:prstGeom>
        <a:noFill/>
        <a:ln>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C49"/>
  <sheetViews>
    <sheetView showGridLines="0" tabSelected="1" zoomScale="80" zoomScaleNormal="80" workbookViewId="0">
      <selection activeCell="J40" sqref="J40"/>
    </sheetView>
  </sheetViews>
  <sheetFormatPr defaultColWidth="9.28515625" defaultRowHeight="12.75" x14ac:dyDescent="0.2"/>
  <cols>
    <col min="3" max="3" width="108.28515625" customWidth="1"/>
  </cols>
  <sheetData>
    <row r="1" spans="1:3" ht="15.75" x14ac:dyDescent="0.25">
      <c r="A1" s="64" t="s">
        <v>0</v>
      </c>
      <c r="B1" s="21"/>
      <c r="C1" s="75"/>
    </row>
    <row r="2" spans="1:3" ht="15.75" x14ac:dyDescent="0.25">
      <c r="A2" s="65" t="s">
        <v>1</v>
      </c>
      <c r="B2" s="22"/>
      <c r="C2" s="76"/>
    </row>
    <row r="3" spans="1:3" x14ac:dyDescent="0.2">
      <c r="A3" s="66"/>
      <c r="B3" s="23"/>
      <c r="C3" s="77"/>
    </row>
    <row r="4" spans="1:3" x14ac:dyDescent="0.2">
      <c r="A4" s="66" t="s">
        <v>2</v>
      </c>
      <c r="B4" s="23"/>
      <c r="C4" s="77"/>
    </row>
    <row r="5" spans="1:3" x14ac:dyDescent="0.2">
      <c r="A5" s="66" t="s">
        <v>1402</v>
      </c>
      <c r="B5" s="23"/>
      <c r="C5" s="77"/>
    </row>
    <row r="6" spans="1:3" x14ac:dyDescent="0.2">
      <c r="A6" s="66" t="s">
        <v>1403</v>
      </c>
      <c r="B6" s="23"/>
      <c r="C6" s="77"/>
    </row>
    <row r="7" spans="1:3" x14ac:dyDescent="0.2">
      <c r="A7" s="24"/>
      <c r="B7" s="25"/>
      <c r="C7" s="78"/>
    </row>
    <row r="8" spans="1:3" ht="18" customHeight="1" x14ac:dyDescent="0.2">
      <c r="A8" s="26" t="s">
        <v>3</v>
      </c>
      <c r="B8" s="27"/>
      <c r="C8" s="79"/>
    </row>
    <row r="9" spans="1:3" ht="12.75" customHeight="1" x14ac:dyDescent="0.2">
      <c r="A9" s="28" t="s">
        <v>4</v>
      </c>
      <c r="B9" s="29"/>
      <c r="C9" s="80"/>
    </row>
    <row r="10" spans="1:3" x14ac:dyDescent="0.2">
      <c r="A10" s="28" t="s">
        <v>5</v>
      </c>
      <c r="B10" s="29"/>
      <c r="C10" s="80"/>
    </row>
    <row r="11" spans="1:3" x14ac:dyDescent="0.2">
      <c r="A11" s="28" t="s">
        <v>6</v>
      </c>
      <c r="B11" s="29"/>
      <c r="C11" s="80"/>
    </row>
    <row r="12" spans="1:3" x14ac:dyDescent="0.2">
      <c r="A12" s="28" t="s">
        <v>7</v>
      </c>
      <c r="B12" s="29"/>
      <c r="C12" s="80"/>
    </row>
    <row r="13" spans="1:3" x14ac:dyDescent="0.2">
      <c r="A13" s="28" t="s">
        <v>8</v>
      </c>
      <c r="B13" s="29"/>
      <c r="C13" s="80"/>
    </row>
    <row r="14" spans="1:3" x14ac:dyDescent="0.2">
      <c r="A14" s="30"/>
      <c r="B14" s="31"/>
      <c r="C14" s="81"/>
    </row>
    <row r="15" spans="1:3" x14ac:dyDescent="0.2">
      <c r="C15" s="82"/>
    </row>
    <row r="16" spans="1:3" x14ac:dyDescent="0.2">
      <c r="A16" s="32" t="s">
        <v>9</v>
      </c>
      <c r="B16" s="33"/>
      <c r="C16" s="83"/>
    </row>
    <row r="17" spans="1:3" x14ac:dyDescent="0.2">
      <c r="A17" s="34" t="s">
        <v>10</v>
      </c>
      <c r="B17" s="35"/>
      <c r="C17" s="179"/>
    </row>
    <row r="18" spans="1:3" x14ac:dyDescent="0.2">
      <c r="A18" s="34" t="s">
        <v>11</v>
      </c>
      <c r="B18" s="35"/>
      <c r="C18" s="179"/>
    </row>
    <row r="19" spans="1:3" x14ac:dyDescent="0.2">
      <c r="A19" s="34" t="s">
        <v>12</v>
      </c>
      <c r="B19" s="35"/>
      <c r="C19" s="179"/>
    </row>
    <row r="20" spans="1:3" x14ac:dyDescent="0.2">
      <c r="A20" s="34" t="s">
        <v>13</v>
      </c>
      <c r="B20" s="35"/>
      <c r="C20" s="180"/>
    </row>
    <row r="21" spans="1:3" x14ac:dyDescent="0.2">
      <c r="A21" s="34" t="s">
        <v>14</v>
      </c>
      <c r="B21" s="35"/>
      <c r="C21" s="181"/>
    </row>
    <row r="22" spans="1:3" x14ac:dyDescent="0.2">
      <c r="A22" s="34" t="s">
        <v>15</v>
      </c>
      <c r="B22" s="35"/>
      <c r="C22" s="179"/>
    </row>
    <row r="23" spans="1:3" x14ac:dyDescent="0.2">
      <c r="A23" s="34" t="s">
        <v>16</v>
      </c>
      <c r="B23" s="35"/>
      <c r="C23" s="179"/>
    </row>
    <row r="24" spans="1:3" x14ac:dyDescent="0.2">
      <c r="A24" s="34" t="s">
        <v>17</v>
      </c>
      <c r="B24" s="35"/>
      <c r="C24" s="182"/>
    </row>
    <row r="25" spans="1:3" s="36" customFormat="1" x14ac:dyDescent="0.2">
      <c r="A25" s="34" t="s">
        <v>18</v>
      </c>
      <c r="B25" s="35"/>
      <c r="C25" s="182"/>
    </row>
    <row r="26" spans="1:3" s="36" customFormat="1" x14ac:dyDescent="0.2">
      <c r="A26" s="148" t="s">
        <v>19</v>
      </c>
      <c r="B26" s="147"/>
      <c r="C26" s="179"/>
    </row>
    <row r="27" spans="1:3" s="36" customFormat="1" x14ac:dyDescent="0.2">
      <c r="A27" s="148" t="s">
        <v>20</v>
      </c>
      <c r="B27" s="147"/>
      <c r="C27" s="179"/>
    </row>
    <row r="28" spans="1:3" x14ac:dyDescent="0.2">
      <c r="C28" s="82"/>
    </row>
    <row r="29" spans="1:3" x14ac:dyDescent="0.2">
      <c r="A29" s="32" t="s">
        <v>21</v>
      </c>
      <c r="B29" s="33"/>
      <c r="C29" s="83"/>
    </row>
    <row r="30" spans="1:3" x14ac:dyDescent="0.2">
      <c r="A30" s="37"/>
      <c r="B30" s="38"/>
      <c r="C30" s="41"/>
    </row>
    <row r="31" spans="1:3" x14ac:dyDescent="0.2">
      <c r="A31" s="34" t="s">
        <v>22</v>
      </c>
      <c r="B31" s="39"/>
      <c r="C31" s="183"/>
    </row>
    <row r="32" spans="1:3" x14ac:dyDescent="0.2">
      <c r="A32" s="34" t="s">
        <v>23</v>
      </c>
      <c r="B32" s="39"/>
      <c r="C32" s="183"/>
    </row>
    <row r="33" spans="1:3" ht="12.75" customHeight="1" x14ac:dyDescent="0.2">
      <c r="A33" s="34" t="s">
        <v>24</v>
      </c>
      <c r="B33" s="39"/>
      <c r="C33" s="183"/>
    </row>
    <row r="34" spans="1:3" ht="12.75" customHeight="1" x14ac:dyDescent="0.2">
      <c r="A34" s="34" t="s">
        <v>25</v>
      </c>
      <c r="B34" s="40"/>
      <c r="C34" s="184"/>
    </row>
    <row r="35" spans="1:3" x14ac:dyDescent="0.2">
      <c r="A35" s="34" t="s">
        <v>26</v>
      </c>
      <c r="B35" s="39"/>
      <c r="C35" s="183"/>
    </row>
    <row r="36" spans="1:3" x14ac:dyDescent="0.2">
      <c r="A36" s="37"/>
      <c r="B36" s="38"/>
      <c r="C36" s="146"/>
    </row>
    <row r="37" spans="1:3" x14ac:dyDescent="0.2">
      <c r="A37" s="34" t="s">
        <v>22</v>
      </c>
      <c r="B37" s="39"/>
      <c r="C37" s="183"/>
    </row>
    <row r="38" spans="1:3" x14ac:dyDescent="0.2">
      <c r="A38" s="34" t="s">
        <v>23</v>
      </c>
      <c r="B38" s="39"/>
      <c r="C38" s="183"/>
    </row>
    <row r="39" spans="1:3" x14ac:dyDescent="0.2">
      <c r="A39" s="34" t="s">
        <v>24</v>
      </c>
      <c r="B39" s="39"/>
      <c r="C39" s="183"/>
    </row>
    <row r="40" spans="1:3" x14ac:dyDescent="0.2">
      <c r="A40" s="34" t="s">
        <v>25</v>
      </c>
      <c r="B40" s="40"/>
      <c r="C40" s="184"/>
    </row>
    <row r="41" spans="1:3" x14ac:dyDescent="0.2">
      <c r="A41" s="34" t="s">
        <v>26</v>
      </c>
      <c r="B41" s="39"/>
      <c r="C41" s="145"/>
    </row>
    <row r="43" spans="1:3" x14ac:dyDescent="0.2">
      <c r="A43" s="84" t="s">
        <v>27</v>
      </c>
    </row>
    <row r="44" spans="1:3" x14ac:dyDescent="0.2">
      <c r="A44" s="84" t="s">
        <v>28</v>
      </c>
    </row>
    <row r="45" spans="1:3" x14ac:dyDescent="0.2">
      <c r="A45" s="84" t="s">
        <v>29</v>
      </c>
    </row>
    <row r="47" spans="1:3" ht="12.75" hidden="1" customHeight="1" x14ac:dyDescent="0.25">
      <c r="A47" s="149" t="s">
        <v>30</v>
      </c>
    </row>
    <row r="48" spans="1:3" ht="12.75" hidden="1" customHeight="1" x14ac:dyDescent="0.25">
      <c r="A48" s="149" t="s">
        <v>31</v>
      </c>
    </row>
    <row r="49" spans="1:1" ht="12.75" hidden="1" customHeight="1" x14ac:dyDescent="0.25">
      <c r="A49" s="149" t="s">
        <v>32</v>
      </c>
    </row>
  </sheetData>
  <phoneticPr fontId="2" type="noConversion"/>
  <dataValidations count="11">
    <dataValidation allowBlank="1" showInputMessage="1" showErrorMessage="1" prompt="Identify OS or App Version and include Service Packs and Builds" sqref="C25" xr:uid="{00000000-0002-0000-0000-000000000000}"/>
    <dataValidation allowBlank="1" showInputMessage="1" showErrorMessage="1" prompt="Insert unique identifier for the computer or device" sqref="C24" xr:uid="{00000000-0002-0000-0000-000001000000}"/>
    <dataValidation allowBlank="1" showInputMessage="1" showErrorMessage="1" prompt="Insert tester name and organization" sqref="C23" xr:uid="{00000000-0002-0000-0000-000002000000}"/>
    <dataValidation allowBlank="1" showInputMessage="1" showErrorMessage="1" prompt="Insert complete agency name" sqref="C17" xr:uid="{00000000-0002-0000-0000-000003000000}"/>
    <dataValidation allowBlank="1" showInputMessage="1" showErrorMessage="1" prompt="Insert complete agency code" sqref="C18" xr:uid="{00000000-0002-0000-0000-000004000000}"/>
    <dataValidation allowBlank="1" showInputMessage="1" showErrorMessage="1" prompt="Insert city, state and address or building number" sqref="C19" xr:uid="{00000000-0002-0000-0000-000005000000}"/>
    <dataValidation allowBlank="1" showInputMessage="1" showErrorMessage="1" prompt="Insert date testing occurred" sqref="C20" xr:uid="{00000000-0002-0000-0000-000006000000}"/>
    <dataValidation allowBlank="1" showInputMessage="1" showErrorMessage="1" prompt="Insert date of closing conference" sqref="C21" xr:uid="{00000000-0002-0000-0000-000007000000}"/>
    <dataValidation allowBlank="1" showInputMessage="1" showErrorMessage="1" prompt="Insert agency code(s) for all shared agencies" sqref="C22" xr:uid="{00000000-0002-0000-0000-000008000000}"/>
    <dataValidation type="list" allowBlank="1" showInputMessage="1" showErrorMessage="1" prompt="Select logical network location of device" sqref="C26" xr:uid="{00000000-0002-0000-0000-000009000000}">
      <formula1>$A$47:$A$49</formula1>
    </dataValidation>
    <dataValidation allowBlank="1" showInputMessage="1" showErrorMessage="1" prompt="Insert device function" sqref="C27" xr:uid="{00000000-0002-0000-0000-00000A000000}"/>
  </dataValidations>
  <printOptions horizontalCentered="1"/>
  <pageMargins left="0.25" right="0.25" top="0.5" bottom="0.5" header="0.25" footer="0.25"/>
  <pageSetup orientation="landscape" horizontalDpi="1200" verticalDpi="1200" r:id="rId1"/>
  <headerFooter alignWithMargins="0">
    <oddHeader>&amp;CIRS Office of Safeguards SCSEM</oddHeader>
    <oddFooter>&amp;L&amp;F&amp;RPage &amp;P of &amp;N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4">
    <pageSetUpPr fitToPage="1"/>
  </sheetPr>
  <dimension ref="A1:P30"/>
  <sheetViews>
    <sheetView showGridLines="0" zoomScale="90" zoomScaleNormal="90" workbookViewId="0">
      <selection activeCell="J36" sqref="J36"/>
    </sheetView>
  </sheetViews>
  <sheetFormatPr defaultRowHeight="12.75" x14ac:dyDescent="0.2"/>
  <cols>
    <col min="2" max="2" width="11.28515625" customWidth="1"/>
    <col min="3" max="3" width="11.5703125" customWidth="1"/>
    <col min="4" max="4" width="12.42578125" customWidth="1"/>
    <col min="5" max="5" width="11.42578125" customWidth="1"/>
    <col min="6" max="6" width="13.42578125" customWidth="1"/>
    <col min="7" max="7" width="11" customWidth="1"/>
    <col min="8" max="8" width="14.28515625" hidden="1" customWidth="1"/>
    <col min="9" max="9" width="9.28515625" hidden="1" customWidth="1"/>
    <col min="13" max="13" width="9.28515625" customWidth="1"/>
  </cols>
  <sheetData>
    <row r="1" spans="1:16" x14ac:dyDescent="0.2">
      <c r="A1" s="6" t="s">
        <v>33</v>
      </c>
      <c r="B1" s="7"/>
      <c r="C1" s="7"/>
      <c r="D1" s="7"/>
      <c r="E1" s="7"/>
      <c r="F1" s="7"/>
      <c r="G1" s="7"/>
      <c r="H1" s="7"/>
      <c r="I1" s="7"/>
      <c r="J1" s="7"/>
      <c r="K1" s="7"/>
      <c r="L1" s="7"/>
      <c r="M1" s="7"/>
      <c r="N1" s="7"/>
      <c r="O1" s="7"/>
      <c r="P1" s="8"/>
    </row>
    <row r="2" spans="1:16" ht="18" customHeight="1" x14ac:dyDescent="0.2">
      <c r="A2" s="9" t="s">
        <v>34</v>
      </c>
      <c r="B2" s="10"/>
      <c r="C2" s="10"/>
      <c r="D2" s="10"/>
      <c r="E2" s="10"/>
      <c r="F2" s="10"/>
      <c r="G2" s="10"/>
      <c r="H2" s="10"/>
      <c r="I2" s="10"/>
      <c r="J2" s="10"/>
      <c r="K2" s="10"/>
      <c r="L2" s="10"/>
      <c r="M2" s="10"/>
      <c r="N2" s="10"/>
      <c r="O2" s="10"/>
      <c r="P2" s="11"/>
    </row>
    <row r="3" spans="1:16" ht="12.75" customHeight="1" x14ac:dyDescent="0.2">
      <c r="A3" s="12" t="s">
        <v>35</v>
      </c>
      <c r="B3" s="13"/>
      <c r="C3" s="13"/>
      <c r="D3" s="13"/>
      <c r="E3" s="13"/>
      <c r="F3" s="13"/>
      <c r="G3" s="13"/>
      <c r="H3" s="13"/>
      <c r="I3" s="13"/>
      <c r="J3" s="13"/>
      <c r="K3" s="13"/>
      <c r="L3" s="13"/>
      <c r="M3" s="13"/>
      <c r="N3" s="13"/>
      <c r="O3" s="13"/>
      <c r="P3" s="14"/>
    </row>
    <row r="4" spans="1:16" x14ac:dyDescent="0.2">
      <c r="A4" s="12"/>
      <c r="B4" s="13"/>
      <c r="C4" s="13"/>
      <c r="D4" s="13"/>
      <c r="E4" s="13"/>
      <c r="F4" s="13"/>
      <c r="G4" s="13"/>
      <c r="H4" s="13"/>
      <c r="I4" s="13"/>
      <c r="J4" s="13"/>
      <c r="K4" s="13"/>
      <c r="L4" s="13"/>
      <c r="M4" s="13"/>
      <c r="N4" s="13"/>
      <c r="O4" s="13"/>
      <c r="P4" s="14"/>
    </row>
    <row r="5" spans="1:16" x14ac:dyDescent="0.2">
      <c r="A5" s="12" t="s">
        <v>36</v>
      </c>
      <c r="B5" s="13"/>
      <c r="C5" s="13"/>
      <c r="D5" s="13"/>
      <c r="E5" s="13"/>
      <c r="F5" s="13"/>
      <c r="G5" s="13"/>
      <c r="H5" s="13"/>
      <c r="I5" s="13"/>
      <c r="J5" s="13"/>
      <c r="K5" s="13"/>
      <c r="L5" s="13"/>
      <c r="M5" s="13"/>
      <c r="N5" s="13"/>
      <c r="O5" s="13"/>
      <c r="P5" s="14"/>
    </row>
    <row r="6" spans="1:16" x14ac:dyDescent="0.2">
      <c r="A6" s="12" t="s">
        <v>37</v>
      </c>
      <c r="B6" s="13"/>
      <c r="C6" s="13"/>
      <c r="D6" s="13"/>
      <c r="E6" s="13"/>
      <c r="F6" s="13"/>
      <c r="G6" s="13"/>
      <c r="H6" s="13"/>
      <c r="I6" s="13"/>
      <c r="J6" s="13"/>
      <c r="K6" s="13"/>
      <c r="L6" s="13"/>
      <c r="M6" s="13"/>
      <c r="N6" s="13"/>
      <c r="O6" s="13"/>
      <c r="P6" s="14"/>
    </row>
    <row r="7" spans="1:16" x14ac:dyDescent="0.2">
      <c r="A7" s="18"/>
      <c r="B7" s="15"/>
      <c r="C7" s="15"/>
      <c r="D7" s="15"/>
      <c r="E7" s="15"/>
      <c r="F7" s="15"/>
      <c r="G7" s="15"/>
      <c r="H7" s="15"/>
      <c r="I7" s="15"/>
      <c r="J7" s="15"/>
      <c r="K7" s="15"/>
      <c r="L7" s="15"/>
      <c r="M7" s="15"/>
      <c r="N7" s="15"/>
      <c r="O7" s="15"/>
      <c r="P7" s="16"/>
    </row>
    <row r="8" spans="1:16" x14ac:dyDescent="0.2">
      <c r="A8" s="94"/>
      <c r="B8" s="95"/>
      <c r="C8" s="95"/>
      <c r="D8" s="95"/>
      <c r="E8" s="95"/>
      <c r="F8" s="95"/>
      <c r="G8" s="95"/>
      <c r="H8" s="95"/>
      <c r="I8" s="95"/>
      <c r="J8" s="95"/>
      <c r="K8" s="95"/>
      <c r="L8" s="95"/>
      <c r="M8" s="95"/>
      <c r="N8" s="95"/>
      <c r="O8" s="95"/>
      <c r="P8" s="96"/>
    </row>
    <row r="9" spans="1:16" ht="12.75" customHeight="1" x14ac:dyDescent="0.2">
      <c r="A9" s="97"/>
      <c r="B9" s="98" t="s">
        <v>38</v>
      </c>
      <c r="C9" s="99"/>
      <c r="D9" s="99"/>
      <c r="E9" s="99"/>
      <c r="F9" s="99"/>
      <c r="G9" s="100"/>
      <c r="P9" s="82"/>
    </row>
    <row r="10" spans="1:16" ht="12.75" customHeight="1" x14ac:dyDescent="0.2">
      <c r="A10" s="101" t="s">
        <v>39</v>
      </c>
      <c r="B10" s="102" t="s">
        <v>40</v>
      </c>
      <c r="C10" s="103"/>
      <c r="D10" s="104"/>
      <c r="E10" s="104"/>
      <c r="F10" s="104"/>
      <c r="G10" s="105"/>
      <c r="K10" s="106" t="s">
        <v>41</v>
      </c>
      <c r="L10" s="107"/>
      <c r="M10" s="107"/>
      <c r="N10" s="107"/>
      <c r="O10" s="108"/>
      <c r="P10" s="82"/>
    </row>
    <row r="11" spans="1:16" ht="36" x14ac:dyDescent="0.2">
      <c r="A11" s="109"/>
      <c r="B11" s="110" t="s">
        <v>42</v>
      </c>
      <c r="C11" s="111" t="s">
        <v>43</v>
      </c>
      <c r="D11" s="111" t="s">
        <v>44</v>
      </c>
      <c r="E11" s="111" t="s">
        <v>45</v>
      </c>
      <c r="F11" s="111" t="s">
        <v>46</v>
      </c>
      <c r="G11" s="112" t="s">
        <v>47</v>
      </c>
      <c r="K11" s="113" t="s">
        <v>48</v>
      </c>
      <c r="L11" s="20"/>
      <c r="M11" s="114" t="s">
        <v>49</v>
      </c>
      <c r="N11" s="114" t="s">
        <v>50</v>
      </c>
      <c r="O11" s="115" t="s">
        <v>51</v>
      </c>
      <c r="P11" s="82"/>
    </row>
    <row r="12" spans="1:16" ht="12.75" customHeight="1" x14ac:dyDescent="0.2">
      <c r="A12" s="116"/>
      <c r="B12" s="142">
        <f>COUNTIF('Test Cases'!I3:I315,"Pass")</f>
        <v>0</v>
      </c>
      <c r="C12" s="143">
        <f>COUNTIF('Test Cases'!I3:I315,"Fail")</f>
        <v>0</v>
      </c>
      <c r="D12" s="150">
        <f>COUNTIF('Test Cases'!I3:I315,"Info")</f>
        <v>0</v>
      </c>
      <c r="E12" s="142">
        <f>COUNTIF('Test Cases'!I3:I315,"N/A")</f>
        <v>0</v>
      </c>
      <c r="F12" s="142">
        <f>B12+C12</f>
        <v>0</v>
      </c>
      <c r="G12" s="144">
        <f>D24/100</f>
        <v>0</v>
      </c>
      <c r="K12" s="118" t="s">
        <v>52</v>
      </c>
      <c r="L12" s="119"/>
      <c r="M12" s="120">
        <f>COUNTA('Test Cases'!I3:I29)</f>
        <v>0</v>
      </c>
      <c r="N12" s="120">
        <f>O12-M12</f>
        <v>27</v>
      </c>
      <c r="O12" s="121">
        <f>COUNTA('Test Cases'!A3:A29)</f>
        <v>27</v>
      </c>
      <c r="P12" s="82"/>
    </row>
    <row r="13" spans="1:16" ht="12.75" customHeight="1" x14ac:dyDescent="0.2">
      <c r="A13" s="116"/>
      <c r="B13" s="122"/>
      <c r="K13" s="17"/>
      <c r="L13" s="17"/>
      <c r="M13" s="17"/>
      <c r="N13" s="17"/>
      <c r="O13" s="17"/>
      <c r="P13" s="82"/>
    </row>
    <row r="14" spans="1:16" ht="12.75" customHeight="1" x14ac:dyDescent="0.2">
      <c r="A14" s="116"/>
      <c r="B14" s="102" t="s">
        <v>53</v>
      </c>
      <c r="C14" s="104"/>
      <c r="D14" s="104"/>
      <c r="E14" s="104"/>
      <c r="F14" s="104"/>
      <c r="G14" s="123"/>
      <c r="K14" s="17"/>
      <c r="L14" s="17"/>
      <c r="M14" s="17"/>
      <c r="N14" s="17"/>
      <c r="O14" s="17"/>
      <c r="P14" s="82"/>
    </row>
    <row r="15" spans="1:16" ht="12.75" customHeight="1" x14ac:dyDescent="0.2">
      <c r="A15" s="124"/>
      <c r="B15" s="125" t="s">
        <v>54</v>
      </c>
      <c r="C15" s="125" t="s">
        <v>55</v>
      </c>
      <c r="D15" s="125" t="s">
        <v>56</v>
      </c>
      <c r="E15" s="125" t="s">
        <v>57</v>
      </c>
      <c r="F15" s="125" t="s">
        <v>45</v>
      </c>
      <c r="G15" s="125" t="s">
        <v>58</v>
      </c>
      <c r="H15" s="126" t="s">
        <v>59</v>
      </c>
      <c r="I15" s="126" t="s">
        <v>60</v>
      </c>
      <c r="K15" s="1"/>
      <c r="L15" s="1"/>
      <c r="M15" s="1"/>
      <c r="N15" s="1"/>
      <c r="O15" s="1"/>
      <c r="P15" s="82"/>
    </row>
    <row r="16" spans="1:16" ht="12.75" customHeight="1" x14ac:dyDescent="0.2">
      <c r="A16" s="124"/>
      <c r="B16" s="127">
        <v>8</v>
      </c>
      <c r="C16" s="128">
        <f>COUNTIF('Test Cases'!AA:AA,B16)</f>
        <v>0</v>
      </c>
      <c r="D16" s="117">
        <f>COUNTIFS('Test Cases'!AA:AA,B16,'Test Cases'!I:I,$D$15)</f>
        <v>0</v>
      </c>
      <c r="E16" s="117">
        <f>COUNTIFS('Test Cases'!AA:AA,B16,'Test Cases'!I:I,$E$15)</f>
        <v>0</v>
      </c>
      <c r="F16" s="117">
        <f>COUNTIFS('Test Cases'!AA:AA,B16,'Test Cases'!I:I,$F$15)</f>
        <v>0</v>
      </c>
      <c r="G16" s="155">
        <v>1500</v>
      </c>
      <c r="H16">
        <f t="shared" ref="H16:H23" si="0">(C16-F16)*(G16)</f>
        <v>0</v>
      </c>
      <c r="I16">
        <f t="shared" ref="I16:I23" si="1">D16*G16</f>
        <v>0</v>
      </c>
      <c r="P16" s="82"/>
    </row>
    <row r="17" spans="1:16" ht="12.75" customHeight="1" x14ac:dyDescent="0.2">
      <c r="A17" s="124"/>
      <c r="B17" s="127">
        <v>7</v>
      </c>
      <c r="C17" s="128">
        <f>COUNTIF('Test Cases'!AA:AA,B17)</f>
        <v>1</v>
      </c>
      <c r="D17" s="117">
        <f>COUNTIFS('Test Cases'!AA:AA,B17,'Test Cases'!I:I,$D$15)</f>
        <v>0</v>
      </c>
      <c r="E17" s="117">
        <f>COUNTIFS('Test Cases'!AA:AA,B17,'Test Cases'!I:I,$E$15)</f>
        <v>0</v>
      </c>
      <c r="F17" s="117">
        <f>COUNTIFS('Test Cases'!AA:AA,B17,'Test Cases'!I:I,$F$15)</f>
        <v>0</v>
      </c>
      <c r="G17" s="155">
        <v>750</v>
      </c>
      <c r="H17">
        <f t="shared" si="0"/>
        <v>750</v>
      </c>
      <c r="I17">
        <f t="shared" si="1"/>
        <v>0</v>
      </c>
      <c r="P17" s="82"/>
    </row>
    <row r="18" spans="1:16" ht="12.75" customHeight="1" x14ac:dyDescent="0.2">
      <c r="A18" s="124"/>
      <c r="B18" s="127">
        <v>6</v>
      </c>
      <c r="C18" s="128">
        <f>COUNTIF('Test Cases'!AA:AA,B18)</f>
        <v>2</v>
      </c>
      <c r="D18" s="117">
        <f>COUNTIFS('Test Cases'!AA:AA,B18,'Test Cases'!I:I,$D$15)</f>
        <v>0</v>
      </c>
      <c r="E18" s="117">
        <f>COUNTIFS('Test Cases'!AA:AA,B18,'Test Cases'!I:I,$E$15)</f>
        <v>0</v>
      </c>
      <c r="F18" s="117">
        <f>COUNTIFS('Test Cases'!AA:AA,B18,'Test Cases'!I:I,$F$15)</f>
        <v>0</v>
      </c>
      <c r="G18" s="155">
        <v>100</v>
      </c>
      <c r="H18">
        <f t="shared" si="0"/>
        <v>200</v>
      </c>
      <c r="I18">
        <f t="shared" si="1"/>
        <v>0</v>
      </c>
      <c r="P18" s="82"/>
    </row>
    <row r="19" spans="1:16" ht="12.75" customHeight="1" x14ac:dyDescent="0.2">
      <c r="A19" s="124"/>
      <c r="B19" s="127">
        <v>5</v>
      </c>
      <c r="C19" s="128">
        <f>COUNTIF('Test Cases'!AA:AA,B19)</f>
        <v>4</v>
      </c>
      <c r="D19" s="117">
        <f>COUNTIFS('Test Cases'!AA:AA,B19,'Test Cases'!I:I,$D$15)</f>
        <v>0</v>
      </c>
      <c r="E19" s="117">
        <f>COUNTIFS('Test Cases'!AA:AA,B19,'Test Cases'!I:I,$E$15)</f>
        <v>0</v>
      </c>
      <c r="F19" s="117">
        <f>COUNTIFS('Test Cases'!AA:AA,B19,'Test Cases'!I:I,$F$15)</f>
        <v>0</v>
      </c>
      <c r="G19" s="155">
        <v>50</v>
      </c>
      <c r="H19">
        <f t="shared" si="0"/>
        <v>200</v>
      </c>
      <c r="I19">
        <f t="shared" si="1"/>
        <v>0</v>
      </c>
      <c r="P19" s="82"/>
    </row>
    <row r="20" spans="1:16" ht="12.75" customHeight="1" x14ac:dyDescent="0.2">
      <c r="A20" s="124"/>
      <c r="B20" s="127">
        <v>4</v>
      </c>
      <c r="C20" s="128">
        <f>COUNTIF('Test Cases'!AA:AA,B20)</f>
        <v>5</v>
      </c>
      <c r="D20" s="117">
        <f>COUNTIFS('Test Cases'!AA:AA,B20,'Test Cases'!I:I,$D$15)</f>
        <v>0</v>
      </c>
      <c r="E20" s="117">
        <f>COUNTIFS('Test Cases'!AA:AA,B20,'Test Cases'!I:I,$E$15)</f>
        <v>0</v>
      </c>
      <c r="F20" s="117">
        <f>COUNTIFS('Test Cases'!AA:AA,B20,'Test Cases'!I:I,$F$15)</f>
        <v>0</v>
      </c>
      <c r="G20" s="155">
        <v>10</v>
      </c>
      <c r="H20">
        <f t="shared" si="0"/>
        <v>50</v>
      </c>
      <c r="I20">
        <f t="shared" si="1"/>
        <v>0</v>
      </c>
      <c r="P20" s="82"/>
    </row>
    <row r="21" spans="1:16" ht="12.75" customHeight="1" x14ac:dyDescent="0.2">
      <c r="A21" s="124"/>
      <c r="B21" s="127">
        <v>3</v>
      </c>
      <c r="C21" s="128">
        <f>COUNTIF('Test Cases'!AA:AA,B21)</f>
        <v>1</v>
      </c>
      <c r="D21" s="117">
        <f>COUNTIFS('Test Cases'!AA:AA,B21,'Test Cases'!I:I,$D$15)</f>
        <v>0</v>
      </c>
      <c r="E21" s="117">
        <f>COUNTIFS('Test Cases'!AA:AA,B21,'Test Cases'!I:I,$E$15)</f>
        <v>0</v>
      </c>
      <c r="F21" s="117">
        <f>COUNTIFS('Test Cases'!AA:AA,B21,'Test Cases'!I:I,$F$15)</f>
        <v>0</v>
      </c>
      <c r="G21" s="155">
        <v>5</v>
      </c>
      <c r="H21">
        <f t="shared" si="0"/>
        <v>5</v>
      </c>
      <c r="I21">
        <f t="shared" si="1"/>
        <v>0</v>
      </c>
      <c r="P21" s="82"/>
    </row>
    <row r="22" spans="1:16" ht="12.75" customHeight="1" x14ac:dyDescent="0.2">
      <c r="A22" s="124"/>
      <c r="B22" s="127">
        <v>2</v>
      </c>
      <c r="C22" s="128">
        <f>COUNTIF('Test Cases'!AA:AA,B22)</f>
        <v>3</v>
      </c>
      <c r="D22" s="117">
        <f>COUNTIFS('Test Cases'!AA:AA,B22,'Test Cases'!I:I,$D$15)</f>
        <v>0</v>
      </c>
      <c r="E22" s="117">
        <f>COUNTIFS('Test Cases'!AA:AA,B22,'Test Cases'!I:I,$E$15)</f>
        <v>0</v>
      </c>
      <c r="F22" s="117">
        <f>COUNTIFS('Test Cases'!AA:AA,B22,'Test Cases'!I:I,$F$15)</f>
        <v>0</v>
      </c>
      <c r="G22" s="155">
        <v>2</v>
      </c>
      <c r="H22">
        <f t="shared" si="0"/>
        <v>6</v>
      </c>
      <c r="I22">
        <f t="shared" si="1"/>
        <v>0</v>
      </c>
      <c r="P22" s="82"/>
    </row>
    <row r="23" spans="1:16" ht="12.75" customHeight="1" x14ac:dyDescent="0.2">
      <c r="A23" s="124"/>
      <c r="B23" s="127">
        <v>1</v>
      </c>
      <c r="C23" s="128">
        <f>COUNTIF('Test Cases'!AA:AA,B23)</f>
        <v>0</v>
      </c>
      <c r="D23" s="117">
        <f>COUNTIFS('Test Cases'!AA:AA,B23,'Test Cases'!I:I,$D$15)</f>
        <v>0</v>
      </c>
      <c r="E23" s="117">
        <f>COUNTIFS('Test Cases'!AA:AA,B23,'Test Cases'!I:I,$E$15)</f>
        <v>0</v>
      </c>
      <c r="F23" s="117">
        <f>COUNTIFS('Test Cases'!AA:AA,B23,'Test Cases'!I:I,$F$15)</f>
        <v>0</v>
      </c>
      <c r="G23" s="155">
        <v>1</v>
      </c>
      <c r="H23">
        <f t="shared" si="0"/>
        <v>0</v>
      </c>
      <c r="I23">
        <f t="shared" si="1"/>
        <v>0</v>
      </c>
      <c r="P23" s="82"/>
    </row>
    <row r="24" spans="1:16" hidden="1" x14ac:dyDescent="0.2">
      <c r="A24" s="124"/>
      <c r="B24" s="137" t="s">
        <v>61</v>
      </c>
      <c r="C24" s="138"/>
      <c r="D24" s="139">
        <f>SUM(I16:I23)/SUM(H16:H23)*100</f>
        <v>0</v>
      </c>
      <c r="P24" s="82"/>
    </row>
    <row r="25" spans="1:16" x14ac:dyDescent="0.2">
      <c r="A25" s="129"/>
      <c r="B25" s="130"/>
      <c r="C25" s="130"/>
      <c r="D25" s="130"/>
      <c r="E25" s="130"/>
      <c r="F25" s="130"/>
      <c r="G25" s="130"/>
      <c r="H25" s="130"/>
      <c r="I25" s="130"/>
      <c r="J25" s="130"/>
      <c r="K25" s="131"/>
      <c r="L25" s="131"/>
      <c r="M25" s="131"/>
      <c r="N25" s="131"/>
      <c r="O25" s="131"/>
      <c r="P25" s="132"/>
    </row>
    <row r="27" spans="1:16" x14ac:dyDescent="0.2">
      <c r="A27" s="151">
        <f>D12+N12</f>
        <v>27</v>
      </c>
      <c r="B27" s="152"/>
    </row>
    <row r="28" spans="1:16" ht="12.75" customHeight="1" x14ac:dyDescent="0.2">
      <c r="B28" s="153"/>
    </row>
    <row r="29" spans="1:16" ht="12.75" customHeight="1" x14ac:dyDescent="0.2">
      <c r="A29" s="151">
        <f>SUMPRODUCT(--ISERROR('Test Cases'!AA3:AA301))</f>
        <v>11</v>
      </c>
      <c r="B29" s="152"/>
    </row>
    <row r="30" spans="1:16" ht="12.75" customHeight="1" x14ac:dyDescent="0.2"/>
  </sheetData>
  <phoneticPr fontId="2" type="noConversion"/>
  <conditionalFormatting sqref="D12">
    <cfRule type="cellIs" dxfId="20" priority="5" stopIfTrue="1" operator="greaterThan">
      <formula>0</formula>
    </cfRule>
  </conditionalFormatting>
  <conditionalFormatting sqref="N12">
    <cfRule type="cellIs" dxfId="19" priority="3" stopIfTrue="1" operator="greaterThan">
      <formula>0</formula>
    </cfRule>
    <cfRule type="cellIs" dxfId="18" priority="4" stopIfTrue="1" operator="lessThan">
      <formula>0</formula>
    </cfRule>
  </conditionalFormatting>
  <conditionalFormatting sqref="B27">
    <cfRule type="expression" dxfId="17" priority="2" stopIfTrue="1">
      <formula>$A$27=0</formula>
    </cfRule>
  </conditionalFormatting>
  <conditionalFormatting sqref="B29">
    <cfRule type="expression" dxfId="16" priority="1" stopIfTrue="1">
      <formula>$A$29=0</formula>
    </cfRule>
  </conditionalFormatting>
  <printOptions horizontalCentered="1"/>
  <pageMargins left="0.25" right="0.25" top="0.5" bottom="0.5" header="0.25" footer="0.25"/>
  <pageSetup orientation="landscape" horizontalDpi="1200" verticalDpi="1200" r:id="rId1"/>
  <headerFooter alignWithMargins="0">
    <oddHeader>&amp;CIRS Office of Safeguards SCSEM</oddHeader>
    <oddFooter>&amp;L&amp;F&amp;RPage &amp;P of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6"/>
  <dimension ref="A1:N39"/>
  <sheetViews>
    <sheetView showGridLines="0" zoomScale="80" zoomScaleNormal="80" workbookViewId="0">
      <pane ySplit="1" topLeftCell="A2" activePane="bottomLeft" state="frozen"/>
      <selection pane="bottomLeft" activeCell="U23" sqref="U23"/>
    </sheetView>
  </sheetViews>
  <sheetFormatPr defaultColWidth="9.28515625" defaultRowHeight="12.75" x14ac:dyDescent="0.2"/>
  <cols>
    <col min="14" max="14" width="11.7109375" customWidth="1"/>
  </cols>
  <sheetData>
    <row r="1" spans="1:14" x14ac:dyDescent="0.2">
      <c r="A1" s="6" t="s">
        <v>62</v>
      </c>
      <c r="B1" s="7"/>
      <c r="C1" s="7"/>
      <c r="D1" s="7"/>
      <c r="E1" s="7"/>
      <c r="F1" s="7"/>
      <c r="G1" s="7"/>
      <c r="H1" s="7"/>
      <c r="I1" s="7"/>
      <c r="J1" s="7"/>
      <c r="K1" s="7"/>
      <c r="L1" s="7"/>
      <c r="M1" s="7"/>
      <c r="N1" s="8"/>
    </row>
    <row r="2" spans="1:14" ht="12.75" customHeight="1" x14ac:dyDescent="0.2">
      <c r="A2" s="162" t="s">
        <v>63</v>
      </c>
      <c r="B2" s="163"/>
      <c r="C2" s="163"/>
      <c r="D2" s="163"/>
      <c r="E2" s="163"/>
      <c r="F2" s="163"/>
      <c r="G2" s="163"/>
      <c r="H2" s="163"/>
      <c r="I2" s="163"/>
      <c r="J2" s="163"/>
      <c r="K2" s="163"/>
      <c r="L2" s="163"/>
      <c r="M2" s="163"/>
      <c r="N2" s="164"/>
    </row>
    <row r="3" spans="1:14" s="67" customFormat="1" ht="12.75" customHeight="1" x14ac:dyDescent="0.2">
      <c r="A3" s="221" t="s">
        <v>1373</v>
      </c>
      <c r="B3" s="222"/>
      <c r="C3" s="222"/>
      <c r="D3" s="222"/>
      <c r="E3" s="222"/>
      <c r="F3" s="222"/>
      <c r="G3" s="222"/>
      <c r="H3" s="222"/>
      <c r="I3" s="222"/>
      <c r="J3" s="222"/>
      <c r="K3" s="222"/>
      <c r="L3" s="222"/>
      <c r="M3" s="222"/>
      <c r="N3" s="222"/>
    </row>
    <row r="4" spans="1:14" s="67" customFormat="1" x14ac:dyDescent="0.2">
      <c r="A4" s="222"/>
      <c r="B4" s="222"/>
      <c r="C4" s="222"/>
      <c r="D4" s="222"/>
      <c r="E4" s="222"/>
      <c r="F4" s="222"/>
      <c r="G4" s="222"/>
      <c r="H4" s="222"/>
      <c r="I4" s="222"/>
      <c r="J4" s="222"/>
      <c r="K4" s="222"/>
      <c r="L4" s="222"/>
      <c r="M4" s="222"/>
      <c r="N4" s="222"/>
    </row>
    <row r="5" spans="1:14" s="67" customFormat="1" x14ac:dyDescent="0.2">
      <c r="A5" s="222"/>
      <c r="B5" s="222"/>
      <c r="C5" s="222"/>
      <c r="D5" s="222"/>
      <c r="E5" s="222"/>
      <c r="F5" s="222"/>
      <c r="G5" s="222"/>
      <c r="H5" s="222"/>
      <c r="I5" s="222"/>
      <c r="J5" s="222"/>
      <c r="K5" s="222"/>
      <c r="L5" s="222"/>
      <c r="M5" s="222"/>
      <c r="N5" s="222"/>
    </row>
    <row r="6" spans="1:14" s="67" customFormat="1" x14ac:dyDescent="0.2">
      <c r="A6" s="222"/>
      <c r="B6" s="222"/>
      <c r="C6" s="222"/>
      <c r="D6" s="222"/>
      <c r="E6" s="222"/>
      <c r="F6" s="222"/>
      <c r="G6" s="222"/>
      <c r="H6" s="222"/>
      <c r="I6" s="222"/>
      <c r="J6" s="222"/>
      <c r="K6" s="222"/>
      <c r="L6" s="222"/>
      <c r="M6" s="222"/>
      <c r="N6" s="222"/>
    </row>
    <row r="7" spans="1:14" s="67" customFormat="1" x14ac:dyDescent="0.2">
      <c r="A7" s="222"/>
      <c r="B7" s="222"/>
      <c r="C7" s="222"/>
      <c r="D7" s="222"/>
      <c r="E7" s="222"/>
      <c r="F7" s="222"/>
      <c r="G7" s="222"/>
      <c r="H7" s="222"/>
      <c r="I7" s="222"/>
      <c r="J7" s="222"/>
      <c r="K7" s="222"/>
      <c r="L7" s="222"/>
      <c r="M7" s="222"/>
      <c r="N7" s="222"/>
    </row>
    <row r="8" spans="1:14" s="67" customFormat="1" ht="83.1" customHeight="1" x14ac:dyDescent="0.2">
      <c r="A8" s="222"/>
      <c r="B8" s="222"/>
      <c r="C8" s="222"/>
      <c r="D8" s="222"/>
      <c r="E8" s="222"/>
      <c r="F8" s="222"/>
      <c r="G8" s="222"/>
      <c r="H8" s="222"/>
      <c r="I8" s="222"/>
      <c r="J8" s="222"/>
      <c r="K8" s="222"/>
      <c r="L8" s="222"/>
      <c r="M8" s="222"/>
      <c r="N8" s="222"/>
    </row>
    <row r="9" spans="1:14" s="67" customFormat="1" hidden="1" x14ac:dyDescent="0.2">
      <c r="A9" s="18"/>
      <c r="B9" s="15"/>
      <c r="C9" s="15"/>
      <c r="D9" s="15"/>
      <c r="E9" s="15"/>
      <c r="F9" s="15"/>
      <c r="G9" s="15"/>
      <c r="H9" s="15"/>
      <c r="I9" s="15"/>
      <c r="J9" s="15"/>
      <c r="K9" s="15"/>
      <c r="L9" s="15"/>
      <c r="M9" s="15"/>
      <c r="N9" s="16"/>
    </row>
    <row r="10" spans="1:14" s="67" customFormat="1" x14ac:dyDescent="0.2"/>
    <row r="11" spans="1:14" s="67" customFormat="1" ht="12.75" customHeight="1" x14ac:dyDescent="0.2">
      <c r="A11" s="42" t="s">
        <v>64</v>
      </c>
      <c r="B11" s="43"/>
      <c r="C11" s="43"/>
      <c r="D11" s="43"/>
      <c r="E11" s="43"/>
      <c r="F11" s="43"/>
      <c r="G11" s="43"/>
      <c r="H11" s="43"/>
      <c r="I11" s="43"/>
      <c r="J11" s="43"/>
      <c r="K11" s="43"/>
      <c r="L11" s="43"/>
      <c r="M11" s="43"/>
      <c r="N11" s="44"/>
    </row>
    <row r="12" spans="1:14" s="67" customFormat="1" ht="12.75" customHeight="1" x14ac:dyDescent="0.2">
      <c r="A12" s="45" t="s">
        <v>65</v>
      </c>
      <c r="B12" s="46"/>
      <c r="C12" s="47"/>
      <c r="D12" s="48" t="s">
        <v>66</v>
      </c>
      <c r="E12" s="49"/>
      <c r="F12" s="49"/>
      <c r="G12" s="49"/>
      <c r="H12" s="49"/>
      <c r="I12" s="49"/>
      <c r="J12" s="49"/>
      <c r="K12" s="49"/>
      <c r="L12" s="49"/>
      <c r="M12" s="49"/>
      <c r="N12" s="50"/>
    </row>
    <row r="13" spans="1:14" s="67" customFormat="1" x14ac:dyDescent="0.2">
      <c r="A13" s="51"/>
      <c r="B13" s="52"/>
      <c r="C13" s="53"/>
      <c r="D13" s="18" t="s">
        <v>67</v>
      </c>
      <c r="E13" s="15"/>
      <c r="F13" s="15"/>
      <c r="G13" s="15"/>
      <c r="H13" s="15"/>
      <c r="I13" s="15"/>
      <c r="J13" s="15"/>
      <c r="K13" s="15"/>
      <c r="L13" s="15"/>
      <c r="M13" s="15"/>
      <c r="N13" s="16"/>
    </row>
    <row r="14" spans="1:14" s="67" customFormat="1" ht="12.75" customHeight="1" x14ac:dyDescent="0.2">
      <c r="A14" s="54" t="s">
        <v>68</v>
      </c>
      <c r="B14" s="55"/>
      <c r="C14" s="56"/>
      <c r="D14" s="57" t="s">
        <v>69</v>
      </c>
      <c r="E14" s="58"/>
      <c r="F14" s="58"/>
      <c r="G14" s="58"/>
      <c r="H14" s="58"/>
      <c r="I14" s="58"/>
      <c r="J14" s="58"/>
      <c r="K14" s="58"/>
      <c r="L14" s="58"/>
      <c r="M14" s="58"/>
      <c r="N14" s="59"/>
    </row>
    <row r="15" spans="1:14" ht="12.75" customHeight="1" x14ac:dyDescent="0.2">
      <c r="A15" s="45" t="s">
        <v>70</v>
      </c>
      <c r="B15" s="46"/>
      <c r="C15" s="47"/>
      <c r="D15" s="48" t="s">
        <v>71</v>
      </c>
      <c r="E15" s="49"/>
      <c r="F15" s="49"/>
      <c r="G15" s="49"/>
      <c r="H15" s="49"/>
      <c r="I15" s="49"/>
      <c r="J15" s="49"/>
      <c r="K15" s="49"/>
      <c r="L15" s="49"/>
      <c r="M15" s="49"/>
      <c r="N15" s="50"/>
    </row>
    <row r="16" spans="1:14" s="67" customFormat="1" ht="12.75" customHeight="1" x14ac:dyDescent="0.2">
      <c r="A16" s="45" t="s">
        <v>72</v>
      </c>
      <c r="B16" s="46"/>
      <c r="C16" s="47"/>
      <c r="D16" s="48" t="s">
        <v>73</v>
      </c>
      <c r="E16" s="49"/>
      <c r="F16" s="49"/>
      <c r="G16" s="49"/>
      <c r="H16" s="49"/>
      <c r="I16" s="49"/>
      <c r="J16" s="49"/>
      <c r="K16" s="49"/>
      <c r="L16" s="49"/>
      <c r="M16" s="49"/>
      <c r="N16" s="50"/>
    </row>
    <row r="17" spans="1:14" s="67" customFormat="1" x14ac:dyDescent="0.2">
      <c r="A17" s="60"/>
      <c r="B17" s="61"/>
      <c r="C17" s="62"/>
      <c r="D17" s="12" t="s">
        <v>74</v>
      </c>
      <c r="E17" s="13"/>
      <c r="F17" s="13"/>
      <c r="G17" s="13"/>
      <c r="H17" s="13"/>
      <c r="I17" s="13"/>
      <c r="J17" s="13"/>
      <c r="K17" s="13"/>
      <c r="L17" s="13"/>
      <c r="M17" s="13"/>
      <c r="N17" s="14"/>
    </row>
    <row r="18" spans="1:14" s="67" customFormat="1" ht="12.75" customHeight="1" x14ac:dyDescent="0.2">
      <c r="A18" s="51"/>
      <c r="B18" s="52"/>
      <c r="C18" s="53"/>
      <c r="D18" s="18" t="s">
        <v>75</v>
      </c>
      <c r="E18" s="15"/>
      <c r="F18" s="15"/>
      <c r="G18" s="15"/>
      <c r="H18" s="15"/>
      <c r="I18" s="15"/>
      <c r="J18" s="15"/>
      <c r="K18" s="15"/>
      <c r="L18" s="15"/>
      <c r="M18" s="15"/>
      <c r="N18" s="16"/>
    </row>
    <row r="19" spans="1:14" s="67" customFormat="1" ht="12.75" customHeight="1" x14ac:dyDescent="0.2">
      <c r="A19" s="45" t="s">
        <v>76</v>
      </c>
      <c r="B19" s="46"/>
      <c r="C19" s="47"/>
      <c r="D19" s="48" t="s">
        <v>77</v>
      </c>
      <c r="E19" s="49"/>
      <c r="F19" s="49"/>
      <c r="G19" s="49"/>
      <c r="H19" s="49"/>
      <c r="I19" s="49"/>
      <c r="J19" s="49"/>
      <c r="K19" s="49"/>
      <c r="L19" s="49"/>
      <c r="M19" s="49"/>
      <c r="N19" s="50"/>
    </row>
    <row r="20" spans="1:14" s="67" customFormat="1" ht="12.75" customHeight="1" x14ac:dyDescent="0.2">
      <c r="A20" s="51"/>
      <c r="B20" s="52"/>
      <c r="C20" s="53"/>
      <c r="D20" s="18" t="s">
        <v>78</v>
      </c>
      <c r="E20" s="15"/>
      <c r="F20" s="15"/>
      <c r="G20" s="15"/>
      <c r="H20" s="15"/>
      <c r="I20" s="15"/>
      <c r="J20" s="15"/>
      <c r="K20" s="15"/>
      <c r="L20" s="15"/>
      <c r="M20" s="15"/>
      <c r="N20" s="16"/>
    </row>
    <row r="21" spans="1:14" ht="12.75" customHeight="1" x14ac:dyDescent="0.2">
      <c r="A21" s="45" t="s">
        <v>79</v>
      </c>
      <c r="B21" s="46"/>
      <c r="C21" s="47"/>
      <c r="D21" s="48" t="s">
        <v>80</v>
      </c>
      <c r="E21" s="49"/>
      <c r="F21" s="49"/>
      <c r="G21" s="49"/>
      <c r="H21" s="49"/>
      <c r="I21" s="49"/>
      <c r="J21" s="49"/>
      <c r="K21" s="49"/>
      <c r="L21" s="49"/>
      <c r="M21" s="49"/>
      <c r="N21" s="50"/>
    </row>
    <row r="22" spans="1:14" x14ac:dyDescent="0.2">
      <c r="A22" s="51"/>
      <c r="B22" s="52"/>
      <c r="C22" s="53"/>
      <c r="D22" s="18" t="s">
        <v>81</v>
      </c>
      <c r="E22" s="15"/>
      <c r="F22" s="15"/>
      <c r="G22" s="15"/>
      <c r="H22" s="15"/>
      <c r="I22" s="15"/>
      <c r="J22" s="15"/>
      <c r="K22" s="15"/>
      <c r="L22" s="15"/>
      <c r="M22" s="15"/>
      <c r="N22" s="16"/>
    </row>
    <row r="23" spans="1:14" ht="12.75" customHeight="1" x14ac:dyDescent="0.2">
      <c r="A23" s="45" t="s">
        <v>82</v>
      </c>
      <c r="B23" s="46"/>
      <c r="C23" s="47"/>
      <c r="D23" s="48" t="s">
        <v>83</v>
      </c>
      <c r="E23" s="49"/>
      <c r="F23" s="49"/>
      <c r="G23" s="49"/>
      <c r="H23" s="49"/>
      <c r="I23" s="49"/>
      <c r="J23" s="49"/>
      <c r="K23" s="49"/>
      <c r="L23" s="49"/>
      <c r="M23" s="49"/>
      <c r="N23" s="50"/>
    </row>
    <row r="24" spans="1:14" x14ac:dyDescent="0.2">
      <c r="A24" s="51"/>
      <c r="B24" s="52"/>
      <c r="C24" s="53"/>
      <c r="D24" s="18" t="s">
        <v>84</v>
      </c>
      <c r="E24" s="15"/>
      <c r="F24" s="15"/>
      <c r="G24" s="15"/>
      <c r="H24" s="15"/>
      <c r="I24" s="15"/>
      <c r="J24" s="15"/>
      <c r="K24" s="15"/>
      <c r="L24" s="15"/>
      <c r="M24" s="15"/>
      <c r="N24" s="16"/>
    </row>
    <row r="25" spans="1:14" ht="12.75" customHeight="1" x14ac:dyDescent="0.2">
      <c r="A25" s="54" t="s">
        <v>85</v>
      </c>
      <c r="B25" s="55"/>
      <c r="C25" s="56"/>
      <c r="D25" s="57" t="s">
        <v>86</v>
      </c>
      <c r="E25" s="58"/>
      <c r="F25" s="58"/>
      <c r="G25" s="58"/>
      <c r="H25" s="58"/>
      <c r="I25" s="58"/>
      <c r="J25" s="58"/>
      <c r="K25" s="58"/>
      <c r="L25" s="58"/>
      <c r="M25" s="58"/>
      <c r="N25" s="59"/>
    </row>
    <row r="26" spans="1:14" ht="12.75" customHeight="1" x14ac:dyDescent="0.2">
      <c r="A26" s="45" t="s">
        <v>87</v>
      </c>
      <c r="B26" s="46"/>
      <c r="C26" s="47"/>
      <c r="D26" s="48" t="s">
        <v>88</v>
      </c>
      <c r="E26" s="49"/>
      <c r="F26" s="49"/>
      <c r="G26" s="49"/>
      <c r="H26" s="49"/>
      <c r="I26" s="49"/>
      <c r="J26" s="49"/>
      <c r="K26" s="49"/>
      <c r="L26" s="49"/>
      <c r="M26" s="49"/>
      <c r="N26" s="50"/>
    </row>
    <row r="27" spans="1:14" x14ac:dyDescent="0.2">
      <c r="A27" s="51"/>
      <c r="B27" s="52"/>
      <c r="C27" s="53"/>
      <c r="D27" s="18" t="s">
        <v>89</v>
      </c>
      <c r="E27" s="15"/>
      <c r="F27" s="15"/>
      <c r="G27" s="15"/>
      <c r="H27" s="15"/>
      <c r="I27" s="15"/>
      <c r="J27" s="15"/>
      <c r="K27" s="15"/>
      <c r="L27" s="15"/>
      <c r="M27" s="15"/>
      <c r="N27" s="16"/>
    </row>
    <row r="28" spans="1:14" ht="12.75" customHeight="1" x14ac:dyDescent="0.2">
      <c r="A28" s="45" t="s">
        <v>90</v>
      </c>
      <c r="B28" s="46"/>
      <c r="C28" s="47"/>
      <c r="D28" s="48" t="s">
        <v>91</v>
      </c>
      <c r="E28" s="49"/>
      <c r="F28" s="49"/>
      <c r="G28" s="49"/>
      <c r="H28" s="49"/>
      <c r="I28" s="49"/>
      <c r="J28" s="49"/>
      <c r="K28" s="49"/>
      <c r="L28" s="49"/>
      <c r="M28" s="49"/>
      <c r="N28" s="50"/>
    </row>
    <row r="29" spans="1:14" x14ac:dyDescent="0.2">
      <c r="A29" s="60"/>
      <c r="B29" s="61"/>
      <c r="C29" s="62"/>
      <c r="D29" s="12" t="s">
        <v>92</v>
      </c>
      <c r="E29" s="13"/>
      <c r="F29" s="13"/>
      <c r="G29" s="13"/>
      <c r="H29" s="13"/>
      <c r="I29" s="13"/>
      <c r="J29" s="13"/>
      <c r="K29" s="13"/>
      <c r="L29" s="13"/>
      <c r="M29" s="13"/>
      <c r="N29" s="14"/>
    </row>
    <row r="30" spans="1:14" x14ac:dyDescent="0.2">
      <c r="A30" s="60"/>
      <c r="B30" s="61"/>
      <c r="C30" s="62"/>
      <c r="D30" s="12" t="s">
        <v>93</v>
      </c>
      <c r="E30" s="13"/>
      <c r="F30" s="13"/>
      <c r="G30" s="13"/>
      <c r="H30" s="13"/>
      <c r="I30" s="13"/>
      <c r="J30" s="13"/>
      <c r="K30" s="13"/>
      <c r="L30" s="13"/>
      <c r="M30" s="13"/>
      <c r="N30" s="14"/>
    </row>
    <row r="31" spans="1:14" x14ac:dyDescent="0.2">
      <c r="A31" s="60"/>
      <c r="B31" s="61"/>
      <c r="C31" s="62"/>
      <c r="D31" s="12" t="s">
        <v>94</v>
      </c>
      <c r="E31" s="13"/>
      <c r="F31" s="13"/>
      <c r="G31" s="13"/>
      <c r="H31" s="13"/>
      <c r="I31" s="13"/>
      <c r="J31" s="13"/>
      <c r="K31" s="13"/>
      <c r="L31" s="13"/>
      <c r="M31" s="13"/>
      <c r="N31" s="14"/>
    </row>
    <row r="32" spans="1:14" x14ac:dyDescent="0.2">
      <c r="A32" s="51"/>
      <c r="B32" s="52"/>
      <c r="C32" s="53"/>
      <c r="D32" s="18" t="s">
        <v>95</v>
      </c>
      <c r="E32" s="15"/>
      <c r="F32" s="15"/>
      <c r="G32" s="15"/>
      <c r="H32" s="15"/>
      <c r="I32" s="15"/>
      <c r="J32" s="15"/>
      <c r="K32" s="15"/>
      <c r="L32" s="15"/>
      <c r="M32" s="15"/>
      <c r="N32" s="16"/>
    </row>
    <row r="33" spans="1:14" ht="12.75" customHeight="1" x14ac:dyDescent="0.2">
      <c r="A33" s="45" t="s">
        <v>96</v>
      </c>
      <c r="B33" s="46"/>
      <c r="C33" s="47"/>
      <c r="D33" s="48" t="s">
        <v>97</v>
      </c>
      <c r="E33" s="49"/>
      <c r="F33" s="49"/>
      <c r="G33" s="49"/>
      <c r="H33" s="49"/>
      <c r="I33" s="49"/>
      <c r="J33" s="49"/>
      <c r="K33" s="49"/>
      <c r="L33" s="49"/>
      <c r="M33" s="49"/>
      <c r="N33" s="50"/>
    </row>
    <row r="34" spans="1:14" x14ac:dyDescent="0.2">
      <c r="A34" s="51"/>
      <c r="B34" s="52"/>
      <c r="C34" s="53"/>
      <c r="D34" s="18" t="s">
        <v>98</v>
      </c>
      <c r="E34" s="15"/>
      <c r="F34" s="15"/>
      <c r="G34" s="15"/>
      <c r="H34" s="15"/>
      <c r="I34" s="15"/>
      <c r="J34" s="15"/>
      <c r="K34" s="15"/>
      <c r="L34" s="15"/>
      <c r="M34" s="15"/>
      <c r="N34" s="16"/>
    </row>
    <row r="35" spans="1:14" x14ac:dyDescent="0.2">
      <c r="A35" s="86" t="s">
        <v>99</v>
      </c>
      <c r="B35" s="87"/>
      <c r="C35" s="88"/>
      <c r="D35" s="212" t="s">
        <v>100</v>
      </c>
      <c r="E35" s="213"/>
      <c r="F35" s="213"/>
      <c r="G35" s="213"/>
      <c r="H35" s="213"/>
      <c r="I35" s="213"/>
      <c r="J35" s="213"/>
      <c r="K35" s="213"/>
      <c r="L35" s="213"/>
      <c r="M35" s="213"/>
      <c r="N35" s="214"/>
    </row>
    <row r="36" spans="1:14" x14ac:dyDescent="0.2">
      <c r="A36" s="89"/>
      <c r="B36" s="61"/>
      <c r="C36" s="90"/>
      <c r="D36" s="215"/>
      <c r="E36" s="216"/>
      <c r="F36" s="216"/>
      <c r="G36" s="216"/>
      <c r="H36" s="216"/>
      <c r="I36" s="216"/>
      <c r="J36" s="216"/>
      <c r="K36" s="216"/>
      <c r="L36" s="216"/>
      <c r="M36" s="216"/>
      <c r="N36" s="217"/>
    </row>
    <row r="37" spans="1:14" x14ac:dyDescent="0.2">
      <c r="A37" s="91"/>
      <c r="B37" s="92"/>
      <c r="C37" s="93"/>
      <c r="D37" s="218"/>
      <c r="E37" s="219"/>
      <c r="F37" s="219"/>
      <c r="G37" s="219"/>
      <c r="H37" s="219"/>
      <c r="I37" s="219"/>
      <c r="J37" s="219"/>
      <c r="K37" s="219"/>
      <c r="L37" s="219"/>
      <c r="M37" s="219"/>
      <c r="N37" s="220"/>
    </row>
    <row r="38" spans="1:14" x14ac:dyDescent="0.2">
      <c r="A38" s="86" t="s">
        <v>101</v>
      </c>
      <c r="B38" s="87"/>
      <c r="C38" s="88"/>
      <c r="D38" s="212" t="s">
        <v>102</v>
      </c>
      <c r="E38" s="213"/>
      <c r="F38" s="213"/>
      <c r="G38" s="213"/>
      <c r="H38" s="213"/>
      <c r="I38" s="213"/>
      <c r="J38" s="213"/>
      <c r="K38" s="213"/>
      <c r="L38" s="213"/>
      <c r="M38" s="213"/>
      <c r="N38" s="214"/>
    </row>
    <row r="39" spans="1:14" x14ac:dyDescent="0.2">
      <c r="A39" s="91"/>
      <c r="B39" s="92"/>
      <c r="C39" s="93"/>
      <c r="D39" s="218"/>
      <c r="E39" s="219"/>
      <c r="F39" s="219"/>
      <c r="G39" s="219"/>
      <c r="H39" s="219"/>
      <c r="I39" s="219"/>
      <c r="J39" s="219"/>
      <c r="K39" s="219"/>
      <c r="L39" s="219"/>
      <c r="M39" s="219"/>
      <c r="N39" s="220"/>
    </row>
  </sheetData>
  <mergeCells count="3">
    <mergeCell ref="D35:N37"/>
    <mergeCell ref="A3:N8"/>
    <mergeCell ref="D38:N39"/>
  </mergeCells>
  <phoneticPr fontId="2" type="noConversion"/>
  <printOptions horizontalCentered="1"/>
  <pageMargins left="0.25" right="0.25" top="0.5" bottom="0.5" header="0.25" footer="0.25"/>
  <pageSetup orientation="landscape" horizontalDpi="1200" verticalDpi="1200" r:id="rId1"/>
  <headerFooter alignWithMargins="0">
    <oddHeader>&amp;CIRS Office of Safeguards SCSEM</oddHeader>
    <oddFooter>&amp;L&amp;F&amp;RPage &amp;P of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2"/>
  <dimension ref="A1:AA50"/>
  <sheetViews>
    <sheetView showGridLines="0" zoomScale="80" zoomScaleNormal="80" workbookViewId="0">
      <pane ySplit="2" topLeftCell="A20" activePane="bottomLeft" state="frozen"/>
      <selection pane="bottomLeft" activeCell="I3" sqref="I3:I29"/>
    </sheetView>
  </sheetViews>
  <sheetFormatPr defaultColWidth="9.28515625" defaultRowHeight="12.75" x14ac:dyDescent="0.2"/>
  <cols>
    <col min="1" max="1" width="10.28515625" customWidth="1"/>
    <col min="2" max="2" width="8.7109375" customWidth="1"/>
    <col min="3" max="3" width="18.7109375" customWidth="1"/>
    <col min="4" max="4" width="14.28515625" customWidth="1"/>
    <col min="5" max="5" width="25.28515625" customWidth="1"/>
    <col min="6" max="6" width="42" customWidth="1"/>
    <col min="7" max="7" width="35.7109375" customWidth="1"/>
    <col min="8" max="8" width="22" customWidth="1"/>
    <col min="10" max="10" width="18" customWidth="1"/>
    <col min="11" max="11" width="12.7109375" style="134" customWidth="1"/>
    <col min="12" max="12" width="15.28515625" style="160" bestFit="1" customWidth="1"/>
    <col min="13" max="13" width="100.28515625" style="161" customWidth="1"/>
    <col min="24" max="24" width="8.7109375" customWidth="1"/>
    <col min="25" max="25" width="9.28515625" customWidth="1"/>
    <col min="26" max="26" width="8.7109375" customWidth="1"/>
    <col min="27" max="27" width="11" hidden="1" customWidth="1"/>
  </cols>
  <sheetData>
    <row r="1" spans="1:27" x14ac:dyDescent="0.2">
      <c r="A1" s="6" t="s">
        <v>55</v>
      </c>
      <c r="B1" s="7"/>
      <c r="C1" s="7"/>
      <c r="D1" s="7"/>
      <c r="E1" s="7"/>
      <c r="F1" s="7"/>
      <c r="G1" s="7"/>
      <c r="H1" s="7"/>
      <c r="I1" s="7"/>
      <c r="J1" s="7"/>
      <c r="K1" s="154"/>
      <c r="L1" s="156"/>
      <c r="M1" s="157"/>
      <c r="AA1" s="7"/>
    </row>
    <row r="2" spans="1:27" ht="39" customHeight="1" x14ac:dyDescent="0.2">
      <c r="A2" s="168" t="s">
        <v>103</v>
      </c>
      <c r="B2" s="168" t="s">
        <v>104</v>
      </c>
      <c r="C2" s="168" t="s">
        <v>105</v>
      </c>
      <c r="D2" s="168" t="s">
        <v>106</v>
      </c>
      <c r="E2" s="168" t="s">
        <v>107</v>
      </c>
      <c r="F2" s="168" t="s">
        <v>108</v>
      </c>
      <c r="G2" s="168" t="s">
        <v>109</v>
      </c>
      <c r="H2" s="168" t="s">
        <v>110</v>
      </c>
      <c r="I2" s="168" t="s">
        <v>111</v>
      </c>
      <c r="J2" s="168" t="s">
        <v>112</v>
      </c>
      <c r="K2" s="169" t="s">
        <v>113</v>
      </c>
      <c r="L2" s="170" t="s">
        <v>114</v>
      </c>
      <c r="M2" s="170" t="s">
        <v>115</v>
      </c>
      <c r="AA2" s="133" t="s">
        <v>116</v>
      </c>
    </row>
    <row r="3" spans="1:27" ht="96.75" customHeight="1" x14ac:dyDescent="0.2">
      <c r="A3" s="185" t="s">
        <v>117</v>
      </c>
      <c r="B3" s="186" t="s">
        <v>118</v>
      </c>
      <c r="C3" s="186" t="s">
        <v>119</v>
      </c>
      <c r="D3" s="185" t="s">
        <v>120</v>
      </c>
      <c r="E3" s="187" t="s">
        <v>121</v>
      </c>
      <c r="F3" s="186" t="s">
        <v>122</v>
      </c>
      <c r="G3" s="186" t="s">
        <v>123</v>
      </c>
      <c r="H3" s="85"/>
      <c r="I3" s="172"/>
      <c r="J3" s="85"/>
      <c r="K3" s="85" t="s">
        <v>124</v>
      </c>
      <c r="L3" s="85" t="s">
        <v>125</v>
      </c>
      <c r="M3" s="158" t="s">
        <v>126</v>
      </c>
      <c r="AA3" s="140" t="e">
        <f>IF(OR(I3="Fail",ISBLANK(I3)),INDEX('Issue Code Table'!C:C,MATCH(L:L,'Issue Code Table'!A:A,0)),IF(K3="Critical",6,IF(K3="Significant",5,IF(K3="Moderate",3,2))))</f>
        <v>#N/A</v>
      </c>
    </row>
    <row r="4" spans="1:27" ht="78" customHeight="1" x14ac:dyDescent="0.2">
      <c r="A4" s="185" t="s">
        <v>127</v>
      </c>
      <c r="B4" s="186" t="s">
        <v>128</v>
      </c>
      <c r="C4" s="186" t="s">
        <v>129</v>
      </c>
      <c r="D4" s="185" t="s">
        <v>120</v>
      </c>
      <c r="E4" s="187" t="s">
        <v>130</v>
      </c>
      <c r="F4" s="186" t="s">
        <v>131</v>
      </c>
      <c r="G4" s="186" t="s">
        <v>132</v>
      </c>
      <c r="H4" s="85"/>
      <c r="I4" s="172"/>
      <c r="J4" s="85"/>
      <c r="K4" s="85" t="s">
        <v>133</v>
      </c>
      <c r="L4" s="85" t="s">
        <v>134</v>
      </c>
      <c r="M4" s="158" t="s">
        <v>135</v>
      </c>
      <c r="AA4" s="140" t="e">
        <f>IF(OR(I4="Fail",ISBLANK(I4)),INDEX('Issue Code Table'!C:C,MATCH(L:L,'Issue Code Table'!A:A,0)),IF(K4="Critical",6,IF(K4="Significant",5,IF(K4="Moderate",3,2))))</f>
        <v>#N/A</v>
      </c>
    </row>
    <row r="5" spans="1:27" ht="75.75" customHeight="1" x14ac:dyDescent="0.2">
      <c r="A5" s="185" t="s">
        <v>136</v>
      </c>
      <c r="B5" s="185" t="s">
        <v>137</v>
      </c>
      <c r="C5" s="185" t="s">
        <v>138</v>
      </c>
      <c r="D5" s="185" t="s">
        <v>120</v>
      </c>
      <c r="E5" s="185" t="s">
        <v>139</v>
      </c>
      <c r="F5" s="185" t="s">
        <v>140</v>
      </c>
      <c r="G5" s="185" t="s">
        <v>141</v>
      </c>
      <c r="H5" s="85"/>
      <c r="I5" s="172"/>
      <c r="J5" s="85"/>
      <c r="K5" s="85" t="s">
        <v>142</v>
      </c>
      <c r="L5" s="85" t="s">
        <v>143</v>
      </c>
      <c r="M5" s="158" t="s">
        <v>144</v>
      </c>
      <c r="AA5" s="140">
        <f>IF(OR(I5="Fail",ISBLANK(I5)),INDEX('Issue Code Table'!C:C,MATCH(L:L,'Issue Code Table'!A:A,0)),IF(K5="Critical",6,IF(K5="Significant",5,IF(K5="Moderate",3,2))))</f>
        <v>2</v>
      </c>
    </row>
    <row r="6" spans="1:27" ht="76.5" x14ac:dyDescent="0.2">
      <c r="A6" s="185" t="s">
        <v>145</v>
      </c>
      <c r="B6" s="188" t="s">
        <v>146</v>
      </c>
      <c r="C6" s="188" t="s">
        <v>147</v>
      </c>
      <c r="D6" s="185" t="s">
        <v>120</v>
      </c>
      <c r="E6" s="186" t="s">
        <v>148</v>
      </c>
      <c r="F6" s="186" t="s">
        <v>149</v>
      </c>
      <c r="G6" s="187" t="s">
        <v>150</v>
      </c>
      <c r="H6" s="85"/>
      <c r="I6" s="172"/>
      <c r="J6" s="85"/>
      <c r="K6" s="165" t="s">
        <v>133</v>
      </c>
      <c r="L6" s="85" t="s">
        <v>151</v>
      </c>
      <c r="M6" s="158" t="s">
        <v>152</v>
      </c>
      <c r="AA6" s="140">
        <f>IF(OR(I6="Fail",ISBLANK(I6)),INDEX('Issue Code Table'!C:C,MATCH(L:L,'Issue Code Table'!A:A,0)),IF(K6="Critical",6,IF(K6="Significant",5,IF(K6="Moderate",3,2))))</f>
        <v>5</v>
      </c>
    </row>
    <row r="7" spans="1:27" ht="68.25" customHeight="1" x14ac:dyDescent="0.2">
      <c r="A7" s="185" t="s">
        <v>153</v>
      </c>
      <c r="B7" s="185" t="s">
        <v>154</v>
      </c>
      <c r="C7" s="185" t="s">
        <v>155</v>
      </c>
      <c r="D7" s="185" t="s">
        <v>156</v>
      </c>
      <c r="E7" s="185" t="s">
        <v>157</v>
      </c>
      <c r="F7" s="186" t="s">
        <v>158</v>
      </c>
      <c r="G7" s="186" t="s">
        <v>159</v>
      </c>
      <c r="H7" s="85"/>
      <c r="I7" s="172"/>
      <c r="J7" s="85"/>
      <c r="K7" s="85" t="s">
        <v>160</v>
      </c>
      <c r="L7" s="85" t="s">
        <v>161</v>
      </c>
      <c r="M7" s="158" t="s">
        <v>162</v>
      </c>
      <c r="AA7" s="140">
        <f>IF(OR(I7="Fail",ISBLANK(I7)),INDEX('Issue Code Table'!C:C,MATCH(L:L,'Issue Code Table'!A:A,0)),IF(K7="Critical",6,IF(K7="Significant",5,IF(K7="Moderate",3,2))))</f>
        <v>4</v>
      </c>
    </row>
    <row r="8" spans="1:27" ht="73.5" customHeight="1" x14ac:dyDescent="0.2">
      <c r="A8" s="185" t="s">
        <v>163</v>
      </c>
      <c r="B8" s="185" t="s">
        <v>164</v>
      </c>
      <c r="C8" s="185" t="s">
        <v>165</v>
      </c>
      <c r="D8" s="185" t="s">
        <v>120</v>
      </c>
      <c r="E8" s="185" t="s">
        <v>166</v>
      </c>
      <c r="F8" s="185" t="s">
        <v>167</v>
      </c>
      <c r="G8" s="185" t="s">
        <v>168</v>
      </c>
      <c r="H8" s="85"/>
      <c r="I8" s="172"/>
      <c r="J8" s="85"/>
      <c r="K8" s="85" t="s">
        <v>133</v>
      </c>
      <c r="L8" s="85" t="s">
        <v>169</v>
      </c>
      <c r="M8" s="158" t="s">
        <v>170</v>
      </c>
      <c r="AA8" s="140">
        <f>IF(OR(I8="Fail",ISBLANK(I8)),INDEX('Issue Code Table'!C:C,MATCH(L:L,'Issue Code Table'!A:A,0)),IF(K8="Critical",6,IF(K8="Significant",5,IF(K8="Moderate",3,2))))</f>
        <v>7</v>
      </c>
    </row>
    <row r="9" spans="1:27" ht="51" customHeight="1" x14ac:dyDescent="0.2">
      <c r="A9" s="185" t="s">
        <v>171</v>
      </c>
      <c r="B9" s="185" t="s">
        <v>172</v>
      </c>
      <c r="C9" s="185" t="s">
        <v>173</v>
      </c>
      <c r="D9" s="185" t="s">
        <v>120</v>
      </c>
      <c r="E9" s="185" t="s">
        <v>174</v>
      </c>
      <c r="F9" s="185" t="s">
        <v>175</v>
      </c>
      <c r="G9" s="185" t="s">
        <v>176</v>
      </c>
      <c r="H9" s="85"/>
      <c r="I9" s="172"/>
      <c r="J9" s="85"/>
      <c r="K9" s="85" t="s">
        <v>133</v>
      </c>
      <c r="L9" s="85" t="s">
        <v>177</v>
      </c>
      <c r="M9" s="158" t="s">
        <v>178</v>
      </c>
      <c r="AA9" s="140" t="e">
        <f>IF(OR(I9="Fail",ISBLANK(I9)),INDEX('Issue Code Table'!C:C,MATCH(L:L,'Issue Code Table'!A:A,0)),IF(K9="Critical",6,IF(K9="Significant",5,IF(K9="Moderate",3,2))))</f>
        <v>#N/A</v>
      </c>
    </row>
    <row r="10" spans="1:27" ht="51" x14ac:dyDescent="0.2">
      <c r="A10" s="185" t="s">
        <v>179</v>
      </c>
      <c r="B10" s="185" t="s">
        <v>180</v>
      </c>
      <c r="C10" s="185" t="s">
        <v>181</v>
      </c>
      <c r="D10" s="185" t="s">
        <v>120</v>
      </c>
      <c r="E10" s="185" t="s">
        <v>182</v>
      </c>
      <c r="F10" s="185" t="s">
        <v>183</v>
      </c>
      <c r="G10" s="185" t="s">
        <v>184</v>
      </c>
      <c r="H10" s="85"/>
      <c r="I10" s="172"/>
      <c r="J10" s="85" t="s">
        <v>185</v>
      </c>
      <c r="K10" s="85" t="s">
        <v>133</v>
      </c>
      <c r="L10" s="85" t="s">
        <v>186</v>
      </c>
      <c r="M10" s="158" t="s">
        <v>187</v>
      </c>
      <c r="AA10" s="140">
        <f>IF(OR(I10="Fail",ISBLANK(I10)),INDEX('Issue Code Table'!C:C,MATCH(L:L,'Issue Code Table'!A:A,0)),IF(K10="Critical",6,IF(K10="Significant",5,IF(K10="Moderate",3,2))))</f>
        <v>6</v>
      </c>
    </row>
    <row r="11" spans="1:27" ht="75" customHeight="1" x14ac:dyDescent="0.2">
      <c r="A11" s="185" t="s">
        <v>188</v>
      </c>
      <c r="B11" s="185" t="s">
        <v>180</v>
      </c>
      <c r="C11" s="185" t="s">
        <v>181</v>
      </c>
      <c r="D11" s="185" t="s">
        <v>120</v>
      </c>
      <c r="E11" s="185" t="s">
        <v>189</v>
      </c>
      <c r="F11" s="185" t="s">
        <v>190</v>
      </c>
      <c r="G11" s="185" t="s">
        <v>191</v>
      </c>
      <c r="H11" s="85"/>
      <c r="I11" s="172"/>
      <c r="J11" s="85"/>
      <c r="K11" s="85" t="s">
        <v>160</v>
      </c>
      <c r="L11" s="85" t="s">
        <v>192</v>
      </c>
      <c r="M11" s="158" t="s">
        <v>193</v>
      </c>
      <c r="AA11" s="140">
        <f>IF(OR(I11="Fail",ISBLANK(I11)),INDEX('Issue Code Table'!C:C,MATCH(L:L,'Issue Code Table'!A:A,0)),IF(K11="Critical",6,IF(K11="Significant",5,IF(K11="Moderate",3,2))))</f>
        <v>4</v>
      </c>
    </row>
    <row r="12" spans="1:27" ht="78.75" customHeight="1" x14ac:dyDescent="0.2">
      <c r="A12" s="185" t="s">
        <v>194</v>
      </c>
      <c r="B12" s="185" t="s">
        <v>180</v>
      </c>
      <c r="C12" s="185" t="s">
        <v>181</v>
      </c>
      <c r="D12" s="185" t="s">
        <v>120</v>
      </c>
      <c r="E12" s="185" t="s">
        <v>195</v>
      </c>
      <c r="F12" s="185" t="s">
        <v>196</v>
      </c>
      <c r="G12" s="185" t="s">
        <v>197</v>
      </c>
      <c r="H12" s="85"/>
      <c r="I12" s="172"/>
      <c r="J12" s="85" t="s">
        <v>198</v>
      </c>
      <c r="K12" s="85" t="s">
        <v>133</v>
      </c>
      <c r="L12" s="85" t="s">
        <v>199</v>
      </c>
      <c r="M12" s="158" t="s">
        <v>200</v>
      </c>
      <c r="AA12" s="140">
        <f>IF(OR(I12="Fail",ISBLANK(I12)),INDEX('Issue Code Table'!C:C,MATCH(L:L,'Issue Code Table'!A:A,0)),IF(K12="Critical",6,IF(K12="Significant",5,IF(K12="Moderate",3,2))))</f>
        <v>5</v>
      </c>
    </row>
    <row r="13" spans="1:27" ht="48.75" customHeight="1" x14ac:dyDescent="0.2">
      <c r="A13" s="185" t="s">
        <v>201</v>
      </c>
      <c r="B13" s="185" t="s">
        <v>180</v>
      </c>
      <c r="C13" s="185" t="s">
        <v>181</v>
      </c>
      <c r="D13" s="185" t="s">
        <v>120</v>
      </c>
      <c r="E13" s="185" t="s">
        <v>202</v>
      </c>
      <c r="F13" s="189" t="s">
        <v>203</v>
      </c>
      <c r="G13" s="189" t="s">
        <v>204</v>
      </c>
      <c r="H13" s="85"/>
      <c r="I13" s="172"/>
      <c r="J13" s="85"/>
      <c r="K13" s="85" t="s">
        <v>160</v>
      </c>
      <c r="L13" s="85" t="s">
        <v>205</v>
      </c>
      <c r="M13" s="158" t="s">
        <v>206</v>
      </c>
      <c r="AA13" s="140">
        <f>IF(OR(I13="Fail",ISBLANK(I13)),INDEX('Issue Code Table'!C:C,MATCH(L:L,'Issue Code Table'!A:A,0)),IF(K13="Critical",6,IF(K13="Significant",5,IF(K13="Moderate",3,2))))</f>
        <v>3</v>
      </c>
    </row>
    <row r="14" spans="1:27" ht="74.25" customHeight="1" x14ac:dyDescent="0.2">
      <c r="A14" s="185" t="s">
        <v>207</v>
      </c>
      <c r="B14" s="85" t="s">
        <v>208</v>
      </c>
      <c r="C14" s="85" t="s">
        <v>209</v>
      </c>
      <c r="D14" s="85" t="s">
        <v>210</v>
      </c>
      <c r="E14" s="85" t="s">
        <v>211</v>
      </c>
      <c r="F14" s="85" t="s">
        <v>212</v>
      </c>
      <c r="G14" s="85" t="s">
        <v>213</v>
      </c>
      <c r="H14" s="85"/>
      <c r="I14" s="172"/>
      <c r="J14" s="165" t="s">
        <v>120</v>
      </c>
      <c r="K14" s="85" t="s">
        <v>133</v>
      </c>
      <c r="L14" s="195" t="s">
        <v>214</v>
      </c>
      <c r="M14" s="174" t="s">
        <v>215</v>
      </c>
      <c r="AA14" s="140">
        <f>IF(OR(I14="Fail",ISBLANK(I14)),INDEX('Issue Code Table'!C:C,MATCH(L:L,'Issue Code Table'!A:A,0)),IF(K14="Critical",6,IF(K14="Significant",5,IF(K14="Moderate",3,2))))</f>
        <v>5</v>
      </c>
    </row>
    <row r="15" spans="1:27" ht="55.5" customHeight="1" x14ac:dyDescent="0.2">
      <c r="A15" s="185" t="s">
        <v>216</v>
      </c>
      <c r="B15" s="185" t="s">
        <v>217</v>
      </c>
      <c r="C15" s="185" t="s">
        <v>218</v>
      </c>
      <c r="D15" s="185" t="s">
        <v>120</v>
      </c>
      <c r="E15" s="185" t="s">
        <v>219</v>
      </c>
      <c r="F15" s="185" t="s">
        <v>220</v>
      </c>
      <c r="G15" s="185" t="s">
        <v>221</v>
      </c>
      <c r="H15" s="85"/>
      <c r="I15" s="172"/>
      <c r="J15" s="85"/>
      <c r="K15" s="85" t="s">
        <v>133</v>
      </c>
      <c r="L15" s="85" t="s">
        <v>222</v>
      </c>
      <c r="M15" s="158" t="s">
        <v>223</v>
      </c>
      <c r="AA15" s="140" t="e">
        <f>IF(OR(I15="Fail",ISBLANK(I15)),INDEX('Issue Code Table'!C:C,MATCH(L:L,'Issue Code Table'!A:A,0)),IF(K15="Critical",6,IF(K15="Significant",5,IF(K15="Moderate",3,2))))</f>
        <v>#N/A</v>
      </c>
    </row>
    <row r="16" spans="1:27" ht="59.25" customHeight="1" x14ac:dyDescent="0.2">
      <c r="A16" s="185" t="s">
        <v>224</v>
      </c>
      <c r="B16" s="185" t="s">
        <v>217</v>
      </c>
      <c r="C16" s="185" t="s">
        <v>218</v>
      </c>
      <c r="D16" s="185" t="s">
        <v>120</v>
      </c>
      <c r="E16" s="185" t="s">
        <v>225</v>
      </c>
      <c r="F16" s="185" t="s">
        <v>226</v>
      </c>
      <c r="G16" s="185" t="s">
        <v>227</v>
      </c>
      <c r="H16" s="85"/>
      <c r="I16" s="172"/>
      <c r="J16" s="85"/>
      <c r="K16" s="85" t="s">
        <v>133</v>
      </c>
      <c r="L16" s="85" t="s">
        <v>228</v>
      </c>
      <c r="M16" s="158" t="s">
        <v>229</v>
      </c>
      <c r="AA16" s="140" t="e">
        <f>IF(OR(I16="Fail",ISBLANK(I16)),INDEX('Issue Code Table'!C:C,MATCH(L:L,'Issue Code Table'!A:A,0)),IF(K16="Critical",6,IF(K16="Significant",5,IF(K16="Moderate",3,2))))</f>
        <v>#N/A</v>
      </c>
    </row>
    <row r="17" spans="1:27" ht="51" x14ac:dyDescent="0.2">
      <c r="A17" s="185" t="s">
        <v>230</v>
      </c>
      <c r="B17" s="185" t="s">
        <v>217</v>
      </c>
      <c r="C17" s="185" t="s">
        <v>218</v>
      </c>
      <c r="D17" s="185" t="s">
        <v>120</v>
      </c>
      <c r="E17" s="185" t="s">
        <v>231</v>
      </c>
      <c r="F17" s="185" t="s">
        <v>232</v>
      </c>
      <c r="G17" s="185" t="s">
        <v>233</v>
      </c>
      <c r="H17" s="85"/>
      <c r="I17" s="172"/>
      <c r="J17" s="85"/>
      <c r="K17" s="85" t="s">
        <v>133</v>
      </c>
      <c r="L17" s="85" t="s">
        <v>234</v>
      </c>
      <c r="M17" s="158" t="s">
        <v>235</v>
      </c>
      <c r="AA17" s="140" t="e">
        <f>IF(OR(I17="Fail",ISBLANK(I17)),INDEX('Issue Code Table'!C:C,MATCH(L:L,'Issue Code Table'!A:A,0)),IF(K17="Critical",6,IF(K17="Significant",5,IF(K17="Moderate",3,2))))</f>
        <v>#N/A</v>
      </c>
    </row>
    <row r="18" spans="1:27" ht="64.5" customHeight="1" x14ac:dyDescent="0.2">
      <c r="A18" s="185" t="s">
        <v>236</v>
      </c>
      <c r="B18" s="186" t="s">
        <v>237</v>
      </c>
      <c r="C18" s="186" t="s">
        <v>238</v>
      </c>
      <c r="D18" s="185" t="s">
        <v>120</v>
      </c>
      <c r="E18" s="186" t="s">
        <v>239</v>
      </c>
      <c r="F18" s="186" t="s">
        <v>240</v>
      </c>
      <c r="G18" s="186" t="s">
        <v>241</v>
      </c>
      <c r="H18" s="85"/>
      <c r="I18" s="172"/>
      <c r="J18" s="85" t="s">
        <v>242</v>
      </c>
      <c r="K18" s="85" t="s">
        <v>160</v>
      </c>
      <c r="L18" s="85" t="s">
        <v>243</v>
      </c>
      <c r="M18" s="165" t="s">
        <v>244</v>
      </c>
      <c r="AA18" s="140" t="e">
        <f>IF(OR(I18="Fail",ISBLANK(I18)),INDEX('Issue Code Table'!C:C,MATCH(L:L,'Issue Code Table'!A:A,0)),IF(K18="Critical",6,IF(K18="Significant",5,IF(K18="Moderate",3,2))))</f>
        <v>#N/A</v>
      </c>
    </row>
    <row r="19" spans="1:27" ht="58.5" customHeight="1" x14ac:dyDescent="0.2">
      <c r="A19" s="185" t="s">
        <v>245</v>
      </c>
      <c r="B19" s="185" t="s">
        <v>246</v>
      </c>
      <c r="C19" s="185" t="s">
        <v>247</v>
      </c>
      <c r="D19" s="185" t="s">
        <v>120</v>
      </c>
      <c r="E19" s="185" t="s">
        <v>248</v>
      </c>
      <c r="F19" s="185" t="s">
        <v>249</v>
      </c>
      <c r="G19" s="185" t="s">
        <v>250</v>
      </c>
      <c r="H19" s="85"/>
      <c r="I19" s="172"/>
      <c r="J19" s="85"/>
      <c r="K19" s="85" t="s">
        <v>133</v>
      </c>
      <c r="L19" s="85" t="s">
        <v>251</v>
      </c>
      <c r="M19" s="158" t="s">
        <v>252</v>
      </c>
      <c r="AA19" s="140" t="e">
        <f>IF(OR(I19="Fail",ISBLANK(I19)),INDEX('Issue Code Table'!C:C,MATCH(L:L,'Issue Code Table'!A:A,0)),IF(K19="Critical",6,IF(K19="Significant",5,IF(K19="Moderate",3,2))))</f>
        <v>#N/A</v>
      </c>
    </row>
    <row r="20" spans="1:27" ht="63.75" customHeight="1" x14ac:dyDescent="0.2">
      <c r="A20" s="185" t="s">
        <v>253</v>
      </c>
      <c r="B20" s="185" t="s">
        <v>254</v>
      </c>
      <c r="C20" s="185" t="s">
        <v>255</v>
      </c>
      <c r="D20" s="185" t="s">
        <v>120</v>
      </c>
      <c r="E20" s="186" t="s">
        <v>256</v>
      </c>
      <c r="F20" s="186" t="s">
        <v>257</v>
      </c>
      <c r="G20" s="186" t="s">
        <v>258</v>
      </c>
      <c r="H20" s="85"/>
      <c r="I20" s="172"/>
      <c r="J20" s="85"/>
      <c r="K20" s="85" t="s">
        <v>133</v>
      </c>
      <c r="L20" s="85" t="s">
        <v>259</v>
      </c>
      <c r="M20" s="158" t="s">
        <v>260</v>
      </c>
      <c r="AA20" s="140" t="e">
        <f>IF(OR(I20="Fail",ISBLANK(I20)),INDEX('Issue Code Table'!C:C,MATCH(L:L,'Issue Code Table'!A:A,0)),IF(K20="Critical",6,IF(K20="Significant",5,IF(K20="Moderate",3,2))))</f>
        <v>#N/A</v>
      </c>
    </row>
    <row r="21" spans="1:27" ht="57.75" customHeight="1" x14ac:dyDescent="0.2">
      <c r="A21" s="185" t="s">
        <v>261</v>
      </c>
      <c r="B21" s="190" t="s">
        <v>262</v>
      </c>
      <c r="C21" s="190" t="s">
        <v>263</v>
      </c>
      <c r="D21" s="185" t="s">
        <v>120</v>
      </c>
      <c r="E21" s="189" t="s">
        <v>264</v>
      </c>
      <c r="F21" s="186" t="s">
        <v>265</v>
      </c>
      <c r="G21" s="189" t="s">
        <v>266</v>
      </c>
      <c r="H21" s="85"/>
      <c r="I21" s="172"/>
      <c r="J21" s="85"/>
      <c r="K21" s="85" t="s">
        <v>160</v>
      </c>
      <c r="L21" s="85" t="s">
        <v>267</v>
      </c>
      <c r="M21" s="158" t="s">
        <v>268</v>
      </c>
      <c r="AA21" s="140" t="e">
        <f>IF(OR(I21="Fail",ISBLANK(I21)),INDEX('Issue Code Table'!C:C,MATCH(L:L,'Issue Code Table'!A:A,0)),IF(K21="Critical",6,IF(K21="Significant",5,IF(K21="Moderate",3,2))))</f>
        <v>#N/A</v>
      </c>
    </row>
    <row r="22" spans="1:27" ht="63.75" customHeight="1" x14ac:dyDescent="0.2">
      <c r="A22" s="185" t="s">
        <v>269</v>
      </c>
      <c r="B22" s="186" t="s">
        <v>270</v>
      </c>
      <c r="C22" s="186" t="s">
        <v>271</v>
      </c>
      <c r="D22" s="185" t="s">
        <v>120</v>
      </c>
      <c r="E22" s="186" t="s">
        <v>272</v>
      </c>
      <c r="F22" s="190" t="s">
        <v>273</v>
      </c>
      <c r="G22" s="186" t="s">
        <v>274</v>
      </c>
      <c r="H22" s="85"/>
      <c r="I22" s="172"/>
      <c r="J22" s="85"/>
      <c r="K22" s="85" t="s">
        <v>160</v>
      </c>
      <c r="L22" s="85" t="s">
        <v>275</v>
      </c>
      <c r="M22" s="173" t="s">
        <v>276</v>
      </c>
      <c r="AA22" s="140">
        <f>IF(OR(I22="Fail",ISBLANK(I22)),INDEX('Issue Code Table'!C:C,MATCH(L:L,'Issue Code Table'!A:A,0)),IF(K22="Critical",6,IF(K22="Significant",5,IF(K22="Moderate",3,2))))</f>
        <v>4</v>
      </c>
    </row>
    <row r="23" spans="1:27" ht="66.75" customHeight="1" x14ac:dyDescent="0.2">
      <c r="A23" s="185" t="s">
        <v>277</v>
      </c>
      <c r="B23" s="188" t="s">
        <v>270</v>
      </c>
      <c r="C23" s="188" t="s">
        <v>271</v>
      </c>
      <c r="D23" s="186" t="s">
        <v>278</v>
      </c>
      <c r="E23" s="187" t="s">
        <v>279</v>
      </c>
      <c r="F23" s="187" t="s">
        <v>280</v>
      </c>
      <c r="G23" s="187" t="s">
        <v>281</v>
      </c>
      <c r="H23" s="166"/>
      <c r="I23" s="172"/>
      <c r="J23" s="167"/>
      <c r="K23" s="85" t="s">
        <v>160</v>
      </c>
      <c r="L23" s="85" t="s">
        <v>282</v>
      </c>
      <c r="M23" s="173" t="s">
        <v>283</v>
      </c>
      <c r="AA23" s="140">
        <f>IF(OR(I23="Fail",ISBLANK(I23)),INDEX('Issue Code Table'!C:C,MATCH(L:L,'Issue Code Table'!A:A,0)),IF(K23="Critical",6,IF(K23="Significant",5,IF(K23="Moderate",3,2))))</f>
        <v>2</v>
      </c>
    </row>
    <row r="24" spans="1:27" ht="69" customHeight="1" x14ac:dyDescent="0.2">
      <c r="A24" s="185" t="s">
        <v>284</v>
      </c>
      <c r="B24" s="186" t="s">
        <v>285</v>
      </c>
      <c r="C24" s="186" t="s">
        <v>286</v>
      </c>
      <c r="D24" s="185" t="s">
        <v>156</v>
      </c>
      <c r="E24" s="186" t="s">
        <v>287</v>
      </c>
      <c r="F24" s="186" t="s">
        <v>288</v>
      </c>
      <c r="G24" s="186" t="s">
        <v>289</v>
      </c>
      <c r="H24" s="85"/>
      <c r="I24" s="172"/>
      <c r="J24" s="85"/>
      <c r="K24" s="85" t="s">
        <v>160</v>
      </c>
      <c r="L24" s="85" t="s">
        <v>290</v>
      </c>
      <c r="M24" s="173" t="s">
        <v>291</v>
      </c>
      <c r="AA24" s="140">
        <f>IF(OR(I24="Fail",ISBLANK(I24)),INDEX('Issue Code Table'!C:C,MATCH(L:L,'Issue Code Table'!A:A,0)),IF(K24="Critical",6,IF(K24="Significant",5,IF(K24="Moderate",3,2))))</f>
        <v>4</v>
      </c>
    </row>
    <row r="25" spans="1:27" ht="66.75" customHeight="1" x14ac:dyDescent="0.2">
      <c r="A25" s="185" t="s">
        <v>292</v>
      </c>
      <c r="B25" s="186" t="s">
        <v>293</v>
      </c>
      <c r="C25" s="186" t="s">
        <v>294</v>
      </c>
      <c r="D25" s="185" t="s">
        <v>120</v>
      </c>
      <c r="E25" s="185" t="s">
        <v>295</v>
      </c>
      <c r="F25" s="186" t="s">
        <v>296</v>
      </c>
      <c r="G25" s="186" t="s">
        <v>297</v>
      </c>
      <c r="H25" s="85"/>
      <c r="I25" s="172"/>
      <c r="J25" s="85"/>
      <c r="K25" s="85" t="s">
        <v>133</v>
      </c>
      <c r="L25" s="85" t="s">
        <v>298</v>
      </c>
      <c r="M25" s="158" t="s">
        <v>299</v>
      </c>
      <c r="AA25" s="140">
        <f>IF(OR(I25="Fail",ISBLANK(I25)),INDEX('Issue Code Table'!C:C,MATCH(L:L,'Issue Code Table'!A:A,0)),IF(K25="Critical",6,IF(K25="Significant",5,IF(K25="Moderate",3,2))))</f>
        <v>5</v>
      </c>
    </row>
    <row r="26" spans="1:27" ht="72" customHeight="1" x14ac:dyDescent="0.2">
      <c r="A26" s="185" t="s">
        <v>300</v>
      </c>
      <c r="B26" s="185" t="s">
        <v>301</v>
      </c>
      <c r="C26" s="185" t="s">
        <v>302</v>
      </c>
      <c r="D26" s="185" t="s">
        <v>120</v>
      </c>
      <c r="E26" s="186" t="s">
        <v>303</v>
      </c>
      <c r="F26" s="185" t="s">
        <v>304</v>
      </c>
      <c r="G26" s="185" t="s">
        <v>305</v>
      </c>
      <c r="H26" s="85"/>
      <c r="I26" s="172"/>
      <c r="J26" s="85"/>
      <c r="K26" s="85" t="s">
        <v>142</v>
      </c>
      <c r="L26" s="85" t="s">
        <v>306</v>
      </c>
      <c r="M26" s="158" t="s">
        <v>307</v>
      </c>
      <c r="AA26" s="140" t="e">
        <f>IF(OR(I26="Fail",ISBLANK(I26)),INDEX('Issue Code Table'!C:C,MATCH(L:L,'Issue Code Table'!A:A,0)),IF(K26="Critical",6,IF(K26="Significant",5,IF(K26="Moderate",3,2))))</f>
        <v>#N/A</v>
      </c>
    </row>
    <row r="27" spans="1:27" ht="67.5" customHeight="1" x14ac:dyDescent="0.2">
      <c r="A27" s="185" t="s">
        <v>308</v>
      </c>
      <c r="B27" s="187" t="s">
        <v>309</v>
      </c>
      <c r="C27" s="187" t="s">
        <v>310</v>
      </c>
      <c r="D27" s="185" t="s">
        <v>120</v>
      </c>
      <c r="E27" s="186" t="s">
        <v>311</v>
      </c>
      <c r="F27" s="186" t="s">
        <v>1360</v>
      </c>
      <c r="G27" s="186" t="s">
        <v>312</v>
      </c>
      <c r="H27" s="85"/>
      <c r="I27" s="172"/>
      <c r="J27" s="85" t="s">
        <v>1361</v>
      </c>
      <c r="K27" s="85" t="s">
        <v>133</v>
      </c>
      <c r="L27" s="201" t="s">
        <v>313</v>
      </c>
      <c r="M27" s="201" t="s">
        <v>314</v>
      </c>
      <c r="AA27" s="140">
        <f>IF(OR(I27="Fail",ISBLANK(I27)),INDEX('Issue Code Table'!C:C,MATCH(L:L,'Issue Code Table'!A:A,0)),IF(K27="Critical",6,IF(K27="Significant",5,IF(K27="Moderate",3,2))))</f>
        <v>6</v>
      </c>
    </row>
    <row r="28" spans="1:27" ht="67.5" customHeight="1" x14ac:dyDescent="0.2">
      <c r="A28" s="185" t="s">
        <v>315</v>
      </c>
      <c r="B28" s="186" t="s">
        <v>316</v>
      </c>
      <c r="C28" s="186" t="s">
        <v>317</v>
      </c>
      <c r="D28" s="191" t="s">
        <v>120</v>
      </c>
      <c r="E28" s="191" t="s">
        <v>318</v>
      </c>
      <c r="F28" s="192" t="s">
        <v>319</v>
      </c>
      <c r="G28" s="192" t="s">
        <v>320</v>
      </c>
      <c r="H28" s="174"/>
      <c r="I28" s="172"/>
      <c r="J28" s="85"/>
      <c r="K28" s="85" t="s">
        <v>160</v>
      </c>
      <c r="L28" s="85" t="s">
        <v>321</v>
      </c>
      <c r="M28" s="158" t="s">
        <v>322</v>
      </c>
      <c r="AA28" s="140">
        <f>IF(OR(I28="Fail",ISBLANK(I28)),INDEX('Issue Code Table'!C:C,MATCH(L:L,'Issue Code Table'!A:A,0)),IF(K28="Critical",6,IF(K28="Significant",5,IF(K28="Moderate",3,2))))</f>
        <v>4</v>
      </c>
    </row>
    <row r="29" spans="1:27" ht="57.95" customHeight="1" x14ac:dyDescent="0.25">
      <c r="A29" s="185" t="s">
        <v>323</v>
      </c>
      <c r="B29" s="188" t="s">
        <v>324</v>
      </c>
      <c r="C29" s="199" t="s">
        <v>325</v>
      </c>
      <c r="D29" s="191" t="s">
        <v>120</v>
      </c>
      <c r="E29" s="187" t="s">
        <v>326</v>
      </c>
      <c r="F29" s="187" t="s">
        <v>1398</v>
      </c>
      <c r="G29" s="187" t="s">
        <v>327</v>
      </c>
      <c r="H29" s="200"/>
      <c r="I29" s="172"/>
      <c r="J29" s="167"/>
      <c r="K29" s="165" t="s">
        <v>142</v>
      </c>
      <c r="L29" s="85" t="s">
        <v>328</v>
      </c>
      <c r="M29" s="158" t="s">
        <v>329</v>
      </c>
      <c r="AA29" s="140">
        <f>IF(OR(I29="Fail",ISBLANK(I29)),INDEX('Issue Code Table'!C:C,MATCH(L:L,'Issue Code Table'!A:A,0)),IF(K29="Critical",6,IF(K29="Significant",5,IF(K29="Moderate",3,2))))</f>
        <v>2</v>
      </c>
    </row>
    <row r="30" spans="1:27" x14ac:dyDescent="0.2">
      <c r="A30" s="171"/>
      <c r="B30" s="171"/>
      <c r="C30" s="74"/>
      <c r="D30" s="63"/>
      <c r="E30" s="63"/>
      <c r="F30" s="63"/>
      <c r="G30" s="63"/>
      <c r="H30" s="63"/>
      <c r="I30" s="63"/>
      <c r="J30" s="63"/>
      <c r="K30" s="63"/>
      <c r="L30" s="159"/>
      <c r="M30" s="159"/>
      <c r="AA30" s="159"/>
    </row>
    <row r="32" spans="1:27" ht="16.5" hidden="1" customHeight="1" x14ac:dyDescent="0.2"/>
    <row r="33" spans="8:8" hidden="1" x14ac:dyDescent="0.2">
      <c r="H33" t="s">
        <v>330</v>
      </c>
    </row>
    <row r="34" spans="8:8" hidden="1" x14ac:dyDescent="0.2">
      <c r="H34" t="s">
        <v>56</v>
      </c>
    </row>
    <row r="35" spans="8:8" hidden="1" x14ac:dyDescent="0.2">
      <c r="H35" t="s">
        <v>57</v>
      </c>
    </row>
    <row r="36" spans="8:8" hidden="1" x14ac:dyDescent="0.2">
      <c r="H36" t="s">
        <v>45</v>
      </c>
    </row>
    <row r="37" spans="8:8" hidden="1" x14ac:dyDescent="0.2">
      <c r="H37" t="s">
        <v>331</v>
      </c>
    </row>
    <row r="38" spans="8:8" hidden="1" x14ac:dyDescent="0.2">
      <c r="H38" t="s">
        <v>332</v>
      </c>
    </row>
    <row r="39" spans="8:8" hidden="1" x14ac:dyDescent="0.2">
      <c r="H39" t="s">
        <v>278</v>
      </c>
    </row>
    <row r="40" spans="8:8" hidden="1" x14ac:dyDescent="0.2"/>
    <row r="41" spans="8:8" hidden="1" x14ac:dyDescent="0.2"/>
    <row r="42" spans="8:8" hidden="1" x14ac:dyDescent="0.2">
      <c r="H42" s="134" t="s">
        <v>333</v>
      </c>
    </row>
    <row r="43" spans="8:8" hidden="1" x14ac:dyDescent="0.2">
      <c r="H43" s="135" t="s">
        <v>124</v>
      </c>
    </row>
    <row r="44" spans="8:8" hidden="1" x14ac:dyDescent="0.2">
      <c r="H44" s="134" t="s">
        <v>133</v>
      </c>
    </row>
    <row r="45" spans="8:8" hidden="1" x14ac:dyDescent="0.2">
      <c r="H45" s="134" t="s">
        <v>160</v>
      </c>
    </row>
    <row r="46" spans="8:8" hidden="1" x14ac:dyDescent="0.2">
      <c r="H46" s="134" t="s">
        <v>142</v>
      </c>
    </row>
    <row r="47" spans="8:8" hidden="1" x14ac:dyDescent="0.2"/>
    <row r="48" spans="8:8" hidden="1" x14ac:dyDescent="0.2"/>
    <row r="49" hidden="1" x14ac:dyDescent="0.2"/>
    <row r="50" hidden="1" x14ac:dyDescent="0.2"/>
  </sheetData>
  <protectedRanges>
    <protectedRange password="E1A2" sqref="L4:L5 L10:L13 L19 L22 L7:L8 L15:L17" name="Range1"/>
    <protectedRange password="E1A2" sqref="AA3:AA29" name="Range1_1_1_1"/>
    <protectedRange password="E1A2" sqref="L2:M2" name="Range1_5_1_1"/>
    <protectedRange password="E1A2" sqref="AA2" name="Range1_1_2"/>
    <protectedRange password="E1A2" sqref="L18" name="Range1_1"/>
    <protectedRange password="E1A2" sqref="L20" name="Range1_9"/>
    <protectedRange password="E1A2" sqref="L26" name="Range1_6"/>
    <protectedRange password="E1A2" sqref="L3" name="Range1_1_1"/>
    <protectedRange password="E1A2" sqref="L14:M14" name="Range1_3"/>
  </protectedRanges>
  <autoFilter ref="A2:AA29" xr:uid="{00000000-0009-0000-0000-000003000000}"/>
  <phoneticPr fontId="2" type="noConversion"/>
  <conditionalFormatting sqref="J18">
    <cfRule type="cellIs" dxfId="15" priority="38" stopIfTrue="1" operator="equal">
      <formula>"Pass"</formula>
    </cfRule>
    <cfRule type="cellIs" dxfId="14" priority="39" stopIfTrue="1" operator="equal">
      <formula>"Fail"</formula>
    </cfRule>
    <cfRule type="cellIs" dxfId="13" priority="40" stopIfTrue="1" operator="equal">
      <formula>"Info"</formula>
    </cfRule>
  </conditionalFormatting>
  <conditionalFormatting sqref="I3:I29">
    <cfRule type="cellIs" dxfId="12" priority="15" stopIfTrue="1" operator="equal">
      <formula>"Fail"</formula>
    </cfRule>
    <cfRule type="cellIs" dxfId="11" priority="16" stopIfTrue="1" operator="equal">
      <formula>"Pass"</formula>
    </cfRule>
    <cfRule type="cellIs" dxfId="10" priority="17" stopIfTrue="1" operator="equal">
      <formula>"Info"</formula>
    </cfRule>
  </conditionalFormatting>
  <conditionalFormatting sqref="L3:L29">
    <cfRule type="expression" dxfId="9" priority="64" stopIfTrue="1">
      <formula>ISERROR(AA3)</formula>
    </cfRule>
  </conditionalFormatting>
  <dataValidations count="2">
    <dataValidation type="list" allowBlank="1" showInputMessage="1" showErrorMessage="1" sqref="I3:I29" xr:uid="{00000000-0002-0000-0300-000001000000}">
      <formula1>$H$34:$H$37</formula1>
    </dataValidation>
    <dataValidation type="list" allowBlank="1" showInputMessage="1" showErrorMessage="1" sqref="K3:K29" xr:uid="{00000000-0002-0000-0300-000002000000}">
      <formula1>$H$43:$H$46</formula1>
    </dataValidation>
  </dataValidations>
  <printOptions horizontalCentered="1"/>
  <pageMargins left="0.25" right="0.25" top="0.5" bottom="0.5" header="0.25" footer="0.25"/>
  <pageSetup scale="65" orientation="landscape" horizontalDpi="1200" verticalDpi="1200" r:id="rId1"/>
  <headerFooter alignWithMargins="0">
    <oddHeader>&amp;CIRS Office of Safeguards SCSEM</oddHeader>
    <oddFooter>&amp;L&amp;F&amp;RPage &amp;P of &amp;N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8">
    <pageSetUpPr fitToPage="1"/>
  </sheetPr>
  <dimension ref="A1:D25"/>
  <sheetViews>
    <sheetView showGridLines="0" zoomScale="80" zoomScaleNormal="80" workbookViewId="0">
      <pane ySplit="1" topLeftCell="A2" activePane="bottomLeft" state="frozen"/>
      <selection pane="bottomLeft" activeCell="A20" sqref="A20"/>
    </sheetView>
  </sheetViews>
  <sheetFormatPr defaultRowHeight="12.75" x14ac:dyDescent="0.2"/>
  <cols>
    <col min="2" max="2" width="13.28515625" customWidth="1"/>
    <col min="3" max="3" width="85.28515625" customWidth="1"/>
    <col min="4" max="4" width="22.42578125" customWidth="1"/>
  </cols>
  <sheetData>
    <row r="1" spans="1:4" x14ac:dyDescent="0.2">
      <c r="A1" s="6" t="s">
        <v>334</v>
      </c>
      <c r="B1" s="7"/>
      <c r="C1" s="7"/>
      <c r="D1" s="7"/>
    </row>
    <row r="2" spans="1:4" ht="12.75" customHeight="1" x14ac:dyDescent="0.2">
      <c r="A2" s="19" t="s">
        <v>335</v>
      </c>
      <c r="B2" s="19" t="s">
        <v>336</v>
      </c>
      <c r="C2" s="19" t="s">
        <v>337</v>
      </c>
      <c r="D2" s="19" t="s">
        <v>338</v>
      </c>
    </row>
    <row r="3" spans="1:4" x14ac:dyDescent="0.2">
      <c r="A3" s="72">
        <v>1</v>
      </c>
      <c r="B3" s="71">
        <v>41740</v>
      </c>
      <c r="C3" s="73" t="s">
        <v>339</v>
      </c>
      <c r="D3" s="68" t="s">
        <v>0</v>
      </c>
    </row>
    <row r="4" spans="1:4" ht="38.25" x14ac:dyDescent="0.2">
      <c r="A4" s="70">
        <v>1.1000000000000001</v>
      </c>
      <c r="B4" s="71">
        <v>42079</v>
      </c>
      <c r="C4" s="136" t="s">
        <v>340</v>
      </c>
      <c r="D4" s="68" t="s">
        <v>0</v>
      </c>
    </row>
    <row r="5" spans="1:4" x14ac:dyDescent="0.2">
      <c r="A5" s="70">
        <v>1.1000000000000001</v>
      </c>
      <c r="B5" s="71">
        <v>42158</v>
      </c>
      <c r="C5" s="141" t="s">
        <v>341</v>
      </c>
      <c r="D5" s="68" t="s">
        <v>0</v>
      </c>
    </row>
    <row r="6" spans="1:4" x14ac:dyDescent="0.2">
      <c r="A6" s="70">
        <v>1.2</v>
      </c>
      <c r="B6" s="71">
        <v>42243</v>
      </c>
      <c r="C6" s="69" t="s">
        <v>342</v>
      </c>
      <c r="D6" s="68" t="s">
        <v>0</v>
      </c>
    </row>
    <row r="7" spans="1:4" ht="25.5" x14ac:dyDescent="0.2">
      <c r="A7" s="70">
        <v>2</v>
      </c>
      <c r="B7" s="4">
        <v>42454</v>
      </c>
      <c r="C7" s="136" t="s">
        <v>343</v>
      </c>
      <c r="D7" s="68" t="s">
        <v>0</v>
      </c>
    </row>
    <row r="8" spans="1:4" x14ac:dyDescent="0.2">
      <c r="A8" s="175">
        <v>2.1</v>
      </c>
      <c r="B8" s="176">
        <v>42735</v>
      </c>
      <c r="C8" s="158" t="s">
        <v>344</v>
      </c>
      <c r="D8" s="68" t="s">
        <v>0</v>
      </c>
    </row>
    <row r="9" spans="1:4" x14ac:dyDescent="0.2">
      <c r="A9" s="2">
        <v>2.1</v>
      </c>
      <c r="B9" s="4">
        <v>42766</v>
      </c>
      <c r="C9" s="3" t="s">
        <v>345</v>
      </c>
      <c r="D9" s="68" t="s">
        <v>0</v>
      </c>
    </row>
    <row r="10" spans="1:4" x14ac:dyDescent="0.2">
      <c r="A10" s="2">
        <v>2.1</v>
      </c>
      <c r="B10" s="4">
        <v>43008</v>
      </c>
      <c r="C10" s="3" t="s">
        <v>346</v>
      </c>
      <c r="D10" s="68" t="s">
        <v>0</v>
      </c>
    </row>
    <row r="11" spans="1:4" x14ac:dyDescent="0.2">
      <c r="A11" s="2">
        <v>2.1</v>
      </c>
      <c r="B11" s="4">
        <v>43373</v>
      </c>
      <c r="C11" s="68" t="s">
        <v>1372</v>
      </c>
      <c r="D11" s="68" t="s">
        <v>0</v>
      </c>
    </row>
    <row r="12" spans="1:4" x14ac:dyDescent="0.2">
      <c r="A12" s="193">
        <v>2.1</v>
      </c>
      <c r="B12" s="194">
        <v>43555</v>
      </c>
      <c r="C12" s="158" t="s">
        <v>347</v>
      </c>
      <c r="D12" s="68" t="s">
        <v>0</v>
      </c>
    </row>
    <row r="13" spans="1:4" x14ac:dyDescent="0.2">
      <c r="A13" s="193">
        <v>2.2000000000000002</v>
      </c>
      <c r="B13" s="194">
        <v>43738</v>
      </c>
      <c r="C13" s="158" t="s">
        <v>348</v>
      </c>
      <c r="D13" s="68" t="s">
        <v>0</v>
      </c>
    </row>
    <row r="14" spans="1:4" x14ac:dyDescent="0.2">
      <c r="A14" s="193">
        <v>2.2999999999999998</v>
      </c>
      <c r="B14" s="194">
        <v>43921</v>
      </c>
      <c r="C14" s="3" t="s">
        <v>346</v>
      </c>
      <c r="D14" s="68" t="s">
        <v>0</v>
      </c>
    </row>
    <row r="15" spans="1:4" x14ac:dyDescent="0.2">
      <c r="A15" s="193">
        <v>2.4</v>
      </c>
      <c r="B15" s="194">
        <v>44104</v>
      </c>
      <c r="C15" s="3" t="s">
        <v>349</v>
      </c>
      <c r="D15" s="68" t="s">
        <v>0</v>
      </c>
    </row>
    <row r="16" spans="1:4" ht="17.25" customHeight="1" x14ac:dyDescent="0.2">
      <c r="A16" s="193">
        <v>2.5</v>
      </c>
      <c r="B16" s="194">
        <v>44469</v>
      </c>
      <c r="C16" s="3" t="s">
        <v>1359</v>
      </c>
      <c r="D16" s="68" t="s">
        <v>0</v>
      </c>
    </row>
    <row r="17" spans="1:4" x14ac:dyDescent="0.2">
      <c r="A17" s="2">
        <v>2.6</v>
      </c>
      <c r="B17" s="194">
        <v>44469</v>
      </c>
      <c r="C17" s="68" t="s">
        <v>1372</v>
      </c>
      <c r="D17" s="68" t="s">
        <v>0</v>
      </c>
    </row>
    <row r="18" spans="1:4" ht="17.25" customHeight="1" x14ac:dyDescent="0.2">
      <c r="A18" s="193">
        <v>2.7</v>
      </c>
      <c r="B18" s="176">
        <v>44834</v>
      </c>
      <c r="C18" s="202" t="s">
        <v>1374</v>
      </c>
      <c r="D18" s="68" t="s">
        <v>0</v>
      </c>
    </row>
    <row r="19" spans="1:4" x14ac:dyDescent="0.2">
      <c r="A19" s="2">
        <v>2.8</v>
      </c>
      <c r="B19" s="4">
        <v>45174</v>
      </c>
      <c r="C19" s="68" t="s">
        <v>1401</v>
      </c>
      <c r="D19" s="68" t="s">
        <v>0</v>
      </c>
    </row>
    <row r="20" spans="1:4" x14ac:dyDescent="0.2">
      <c r="A20" s="2">
        <v>2.9</v>
      </c>
      <c r="B20" s="4">
        <v>45199</v>
      </c>
      <c r="C20" s="211" t="s">
        <v>347</v>
      </c>
      <c r="D20" s="68" t="s">
        <v>0</v>
      </c>
    </row>
    <row r="21" spans="1:4" x14ac:dyDescent="0.2">
      <c r="A21" s="2"/>
      <c r="B21" s="4"/>
      <c r="C21" s="68"/>
      <c r="D21" s="68"/>
    </row>
    <row r="22" spans="1:4" x14ac:dyDescent="0.2">
      <c r="A22" s="2"/>
      <c r="B22" s="4"/>
      <c r="C22" s="68"/>
      <c r="D22" s="68"/>
    </row>
    <row r="23" spans="1:4" x14ac:dyDescent="0.2">
      <c r="A23" s="2"/>
      <c r="B23" s="4"/>
      <c r="C23" s="68"/>
      <c r="D23" s="68"/>
    </row>
    <row r="24" spans="1:4" x14ac:dyDescent="0.2">
      <c r="A24" s="2"/>
      <c r="B24" s="4"/>
      <c r="C24" s="68"/>
      <c r="D24" s="68"/>
    </row>
    <row r="25" spans="1:4" x14ac:dyDescent="0.2">
      <c r="A25" s="2"/>
      <c r="B25" s="4"/>
      <c r="C25" s="68"/>
      <c r="D25" s="68"/>
    </row>
  </sheetData>
  <phoneticPr fontId="2" type="noConversion"/>
  <printOptions horizontalCentered="1"/>
  <pageMargins left="0.25" right="0.25" top="0.5" bottom="0.5" header="0.25" footer="0.25"/>
  <pageSetup orientation="landscape" horizontalDpi="1200" verticalDpi="1200" r:id="rId1"/>
  <headerFooter alignWithMargins="0">
    <oddHeader>&amp;CIRS Office of Safeguards SCSEM</oddHeader>
    <oddFooter>&amp;L&amp;F&amp;RPage &amp;P of &amp;N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8B61BB-526A-47ED-B627-13036F9A111D}">
  <sheetPr>
    <pageSetUpPr fitToPage="1"/>
  </sheetPr>
  <dimension ref="A1:D3"/>
  <sheetViews>
    <sheetView showGridLines="0" zoomScale="80" zoomScaleNormal="80" workbookViewId="0">
      <pane ySplit="1" topLeftCell="A2" activePane="bottomLeft" state="frozen"/>
      <selection pane="bottomLeft" activeCell="C3" sqref="C3"/>
    </sheetView>
  </sheetViews>
  <sheetFormatPr defaultColWidth="8.7109375" defaultRowHeight="12.75" x14ac:dyDescent="0.2"/>
  <cols>
    <col min="1" max="1" width="8.85546875" style="205" customWidth="1"/>
    <col min="2" max="2" width="18.5703125" style="205" customWidth="1"/>
    <col min="3" max="3" width="103.42578125" style="205" customWidth="1"/>
    <col min="4" max="4" width="22.42578125" style="205" customWidth="1"/>
    <col min="5" max="16384" width="8.7109375" style="205"/>
  </cols>
  <sheetData>
    <row r="1" spans="1:4" x14ac:dyDescent="0.2">
      <c r="A1" s="203" t="s">
        <v>334</v>
      </c>
      <c r="B1" s="204"/>
      <c r="C1" s="204"/>
      <c r="D1" s="204"/>
    </row>
    <row r="2" spans="1:4" ht="12.6" customHeight="1" x14ac:dyDescent="0.2">
      <c r="A2" s="206" t="s">
        <v>335</v>
      </c>
      <c r="B2" s="206" t="s">
        <v>1399</v>
      </c>
      <c r="C2" s="206" t="s">
        <v>337</v>
      </c>
      <c r="D2" s="206" t="s">
        <v>1400</v>
      </c>
    </row>
    <row r="3" spans="1:4" ht="54.6" customHeight="1" x14ac:dyDescent="0.2">
      <c r="A3" s="207">
        <v>2.7</v>
      </c>
      <c r="B3" s="208" t="s">
        <v>45</v>
      </c>
      <c r="C3" s="209" t="s">
        <v>1374</v>
      </c>
      <c r="D3" s="210">
        <v>44834</v>
      </c>
    </row>
  </sheetData>
  <sheetProtection sort="0" autoFilter="0"/>
  <printOptions horizontalCentered="1"/>
  <pageMargins left="0.25" right="0.25" top="0.5" bottom="0.5" header="0.25" footer="0.25"/>
  <pageSetup orientation="landscape" horizontalDpi="1200" verticalDpi="1200" r:id="rId1"/>
  <headerFooter alignWithMargins="0">
    <oddHeader>&amp;CIRS Office of Safeguards SCSEM</oddHeader>
    <oddFooter>&amp;L&amp;F&amp;RPage &amp;P of &amp;N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3"/>
  <dimension ref="A1:U548"/>
  <sheetViews>
    <sheetView zoomScale="80" zoomScaleNormal="80" workbookViewId="0">
      <pane ySplit="1" topLeftCell="A2" activePane="bottomLeft" state="frozen"/>
      <selection pane="bottomLeft" sqref="A1:D1048576"/>
    </sheetView>
  </sheetViews>
  <sheetFormatPr defaultColWidth="9.140625" defaultRowHeight="12.75" x14ac:dyDescent="0.2"/>
  <cols>
    <col min="1" max="1" width="10.5703125" customWidth="1"/>
    <col min="2" max="2" width="69.5703125" customWidth="1"/>
    <col min="3" max="3" width="9.28515625" customWidth="1"/>
    <col min="4" max="4" width="38" customWidth="1"/>
    <col min="5" max="21" width="9.140625" style="177"/>
    <col min="22" max="16384" width="9.140625" style="178"/>
  </cols>
  <sheetData>
    <row r="1" spans="1:4" ht="15" x14ac:dyDescent="0.25">
      <c r="A1" s="196" t="s">
        <v>114</v>
      </c>
      <c r="B1" s="196" t="s">
        <v>350</v>
      </c>
      <c r="C1" s="196" t="s">
        <v>58</v>
      </c>
      <c r="D1" s="5">
        <v>45199</v>
      </c>
    </row>
    <row r="2" spans="1:4" ht="15.75" x14ac:dyDescent="0.25">
      <c r="A2" s="197" t="s">
        <v>351</v>
      </c>
      <c r="B2" s="197" t="s">
        <v>352</v>
      </c>
      <c r="C2" s="198">
        <v>6</v>
      </c>
    </row>
    <row r="3" spans="1:4" ht="31.5" x14ac:dyDescent="0.25">
      <c r="A3" s="197" t="s">
        <v>353</v>
      </c>
      <c r="B3" s="197" t="s">
        <v>354</v>
      </c>
      <c r="C3" s="198">
        <v>4</v>
      </c>
    </row>
    <row r="4" spans="1:4" ht="15.75" x14ac:dyDescent="0.25">
      <c r="A4" s="197" t="s">
        <v>355</v>
      </c>
      <c r="B4" s="197" t="s">
        <v>356</v>
      </c>
      <c r="C4" s="198">
        <v>1</v>
      </c>
    </row>
    <row r="5" spans="1:4" ht="15.75" x14ac:dyDescent="0.25">
      <c r="A5" s="197" t="s">
        <v>357</v>
      </c>
      <c r="B5" s="197" t="s">
        <v>358</v>
      </c>
      <c r="C5" s="198">
        <v>2</v>
      </c>
    </row>
    <row r="6" spans="1:4" ht="15.75" x14ac:dyDescent="0.25">
      <c r="A6" s="197" t="s">
        <v>359</v>
      </c>
      <c r="B6" s="197" t="s">
        <v>360</v>
      </c>
      <c r="C6" s="198">
        <v>2</v>
      </c>
    </row>
    <row r="7" spans="1:4" ht="15.75" x14ac:dyDescent="0.25">
      <c r="A7" s="197" t="s">
        <v>361</v>
      </c>
      <c r="B7" s="197" t="s">
        <v>362</v>
      </c>
      <c r="C7" s="198">
        <v>4</v>
      </c>
    </row>
    <row r="8" spans="1:4" ht="15.75" x14ac:dyDescent="0.25">
      <c r="A8" s="197" t="s">
        <v>363</v>
      </c>
      <c r="B8" s="197" t="s">
        <v>364</v>
      </c>
      <c r="C8" s="198">
        <v>2</v>
      </c>
    </row>
    <row r="9" spans="1:4" ht="15.75" x14ac:dyDescent="0.25">
      <c r="A9" s="197" t="s">
        <v>365</v>
      </c>
      <c r="B9" s="197" t="s">
        <v>366</v>
      </c>
      <c r="C9" s="198">
        <v>5</v>
      </c>
    </row>
    <row r="10" spans="1:4" ht="15.75" x14ac:dyDescent="0.25">
      <c r="A10" s="197" t="s">
        <v>367</v>
      </c>
      <c r="B10" s="197" t="s">
        <v>368</v>
      </c>
      <c r="C10" s="198">
        <v>5</v>
      </c>
    </row>
    <row r="11" spans="1:4" ht="15.75" x14ac:dyDescent="0.25">
      <c r="A11" s="197" t="s">
        <v>369</v>
      </c>
      <c r="B11" s="197" t="s">
        <v>370</v>
      </c>
      <c r="C11" s="198">
        <v>5</v>
      </c>
    </row>
    <row r="12" spans="1:4" ht="15.75" x14ac:dyDescent="0.25">
      <c r="A12" s="197" t="s">
        <v>328</v>
      </c>
      <c r="B12" s="197" t="s">
        <v>329</v>
      </c>
      <c r="C12" s="198">
        <v>2</v>
      </c>
    </row>
    <row r="13" spans="1:4" ht="15.75" x14ac:dyDescent="0.25">
      <c r="A13" s="197" t="s">
        <v>371</v>
      </c>
      <c r="B13" s="197" t="s">
        <v>372</v>
      </c>
      <c r="C13" s="198">
        <v>5</v>
      </c>
    </row>
    <row r="14" spans="1:4" ht="15.75" x14ac:dyDescent="0.25">
      <c r="A14" s="197" t="s">
        <v>290</v>
      </c>
      <c r="B14" s="197" t="s">
        <v>373</v>
      </c>
      <c r="C14" s="198">
        <v>4</v>
      </c>
    </row>
    <row r="15" spans="1:4" ht="15.75" x14ac:dyDescent="0.25">
      <c r="A15" s="197" t="s">
        <v>374</v>
      </c>
      <c r="B15" s="197" t="s">
        <v>375</v>
      </c>
      <c r="C15" s="198">
        <v>4</v>
      </c>
    </row>
    <row r="16" spans="1:4" ht="15.75" x14ac:dyDescent="0.25">
      <c r="A16" s="197" t="s">
        <v>376</v>
      </c>
      <c r="B16" s="197" t="s">
        <v>377</v>
      </c>
      <c r="C16" s="198">
        <v>1</v>
      </c>
    </row>
    <row r="17" spans="1:3" ht="15.75" x14ac:dyDescent="0.25">
      <c r="A17" s="197" t="s">
        <v>214</v>
      </c>
      <c r="B17" s="197" t="s">
        <v>378</v>
      </c>
      <c r="C17" s="198">
        <v>5</v>
      </c>
    </row>
    <row r="18" spans="1:3" ht="15.75" x14ac:dyDescent="0.25">
      <c r="A18" s="197" t="s">
        <v>379</v>
      </c>
      <c r="B18" s="197" t="s">
        <v>380</v>
      </c>
      <c r="C18" s="198">
        <v>8</v>
      </c>
    </row>
    <row r="19" spans="1:3" ht="15.75" x14ac:dyDescent="0.25">
      <c r="A19" s="197" t="s">
        <v>381</v>
      </c>
      <c r="B19" s="197" t="s">
        <v>382</v>
      </c>
      <c r="C19" s="198">
        <v>1</v>
      </c>
    </row>
    <row r="20" spans="1:3" ht="15.75" x14ac:dyDescent="0.25">
      <c r="A20" s="197" t="s">
        <v>383</v>
      </c>
      <c r="B20" s="197" t="s">
        <v>384</v>
      </c>
      <c r="C20" s="198">
        <v>8</v>
      </c>
    </row>
    <row r="21" spans="1:3" ht="15.75" x14ac:dyDescent="0.25">
      <c r="A21" s="197" t="s">
        <v>385</v>
      </c>
      <c r="B21" s="197" t="s">
        <v>386</v>
      </c>
      <c r="C21" s="198">
        <v>6</v>
      </c>
    </row>
    <row r="22" spans="1:3" ht="15.75" x14ac:dyDescent="0.25">
      <c r="A22" s="197" t="s">
        <v>387</v>
      </c>
      <c r="B22" s="197" t="s">
        <v>388</v>
      </c>
      <c r="C22" s="198">
        <v>7</v>
      </c>
    </row>
    <row r="23" spans="1:3" ht="15.75" x14ac:dyDescent="0.25">
      <c r="A23" s="197" t="s">
        <v>389</v>
      </c>
      <c r="B23" s="197" t="s">
        <v>390</v>
      </c>
      <c r="C23" s="198">
        <v>7</v>
      </c>
    </row>
    <row r="24" spans="1:3" ht="31.5" x14ac:dyDescent="0.25">
      <c r="A24" s="197" t="s">
        <v>391</v>
      </c>
      <c r="B24" s="197" t="s">
        <v>392</v>
      </c>
      <c r="C24" s="198">
        <v>7</v>
      </c>
    </row>
    <row r="25" spans="1:3" ht="15.75" x14ac:dyDescent="0.25">
      <c r="A25" s="197" t="s">
        <v>393</v>
      </c>
      <c r="B25" s="197" t="s">
        <v>394</v>
      </c>
      <c r="C25" s="198">
        <v>5</v>
      </c>
    </row>
    <row r="26" spans="1:3" ht="15.75" x14ac:dyDescent="0.25">
      <c r="A26" s="197" t="s">
        <v>395</v>
      </c>
      <c r="B26" s="197" t="s">
        <v>396</v>
      </c>
      <c r="C26" s="198">
        <v>5</v>
      </c>
    </row>
    <row r="27" spans="1:3" ht="15.75" x14ac:dyDescent="0.25">
      <c r="A27" s="197" t="s">
        <v>397</v>
      </c>
      <c r="B27" s="197" t="s">
        <v>398</v>
      </c>
      <c r="C27" s="198">
        <v>5</v>
      </c>
    </row>
    <row r="28" spans="1:3" ht="15.75" x14ac:dyDescent="0.25">
      <c r="A28" s="197" t="s">
        <v>399</v>
      </c>
      <c r="B28" s="197" t="s">
        <v>400</v>
      </c>
      <c r="C28" s="198">
        <v>6</v>
      </c>
    </row>
    <row r="29" spans="1:3" ht="15.75" x14ac:dyDescent="0.25">
      <c r="A29" s="197" t="s">
        <v>401</v>
      </c>
      <c r="B29" s="197" t="s">
        <v>402</v>
      </c>
      <c r="C29" s="198">
        <v>6</v>
      </c>
    </row>
    <row r="30" spans="1:3" ht="15.75" x14ac:dyDescent="0.25">
      <c r="A30" s="197" t="s">
        <v>403</v>
      </c>
      <c r="B30" s="197" t="s">
        <v>404</v>
      </c>
      <c r="C30" s="198">
        <v>4</v>
      </c>
    </row>
    <row r="31" spans="1:3" ht="31.5" x14ac:dyDescent="0.25">
      <c r="A31" s="197" t="s">
        <v>169</v>
      </c>
      <c r="B31" s="197" t="s">
        <v>405</v>
      </c>
      <c r="C31" s="198">
        <v>7</v>
      </c>
    </row>
    <row r="32" spans="1:3" ht="15.75" x14ac:dyDescent="0.25">
      <c r="A32" s="197" t="s">
        <v>406</v>
      </c>
      <c r="B32" s="197" t="s">
        <v>407</v>
      </c>
      <c r="C32" s="198">
        <v>5</v>
      </c>
    </row>
    <row r="33" spans="1:3" ht="31.5" x14ac:dyDescent="0.25">
      <c r="A33" s="197" t="s">
        <v>408</v>
      </c>
      <c r="B33" s="197" t="s">
        <v>409</v>
      </c>
      <c r="C33" s="198">
        <v>5</v>
      </c>
    </row>
    <row r="34" spans="1:3" ht="15.75" x14ac:dyDescent="0.25">
      <c r="A34" s="197" t="s">
        <v>410</v>
      </c>
      <c r="B34" s="197" t="s">
        <v>411</v>
      </c>
      <c r="C34" s="198">
        <v>8</v>
      </c>
    </row>
    <row r="35" spans="1:3" ht="15.75" x14ac:dyDescent="0.25">
      <c r="A35" s="197" t="s">
        <v>412</v>
      </c>
      <c r="B35" s="197" t="s">
        <v>413</v>
      </c>
      <c r="C35" s="198">
        <v>1</v>
      </c>
    </row>
    <row r="36" spans="1:3" ht="15.75" x14ac:dyDescent="0.25">
      <c r="A36" s="197" t="s">
        <v>414</v>
      </c>
      <c r="B36" s="197" t="s">
        <v>415</v>
      </c>
      <c r="C36" s="198">
        <v>5</v>
      </c>
    </row>
    <row r="37" spans="1:3" ht="15.75" x14ac:dyDescent="0.25">
      <c r="A37" s="197" t="s">
        <v>416</v>
      </c>
      <c r="B37" s="197" t="s">
        <v>417</v>
      </c>
      <c r="C37" s="198">
        <v>8</v>
      </c>
    </row>
    <row r="38" spans="1:3" ht="15.75" x14ac:dyDescent="0.25">
      <c r="A38" s="197" t="s">
        <v>418</v>
      </c>
      <c r="B38" s="197" t="s">
        <v>419</v>
      </c>
      <c r="C38" s="198">
        <v>5</v>
      </c>
    </row>
    <row r="39" spans="1:3" ht="15.75" x14ac:dyDescent="0.25">
      <c r="A39" s="197" t="s">
        <v>151</v>
      </c>
      <c r="B39" s="197" t="s">
        <v>420</v>
      </c>
      <c r="C39" s="198">
        <v>5</v>
      </c>
    </row>
    <row r="40" spans="1:3" ht="15.75" x14ac:dyDescent="0.25">
      <c r="A40" s="197" t="s">
        <v>421</v>
      </c>
      <c r="B40" s="197" t="s">
        <v>422</v>
      </c>
      <c r="C40" s="198">
        <v>2</v>
      </c>
    </row>
    <row r="41" spans="1:3" ht="15.75" x14ac:dyDescent="0.25">
      <c r="A41" s="197" t="s">
        <v>423</v>
      </c>
      <c r="B41" s="197" t="s">
        <v>424</v>
      </c>
      <c r="C41" s="198">
        <v>4</v>
      </c>
    </row>
    <row r="42" spans="1:3" ht="15.75" x14ac:dyDescent="0.25">
      <c r="A42" s="197" t="s">
        <v>425</v>
      </c>
      <c r="B42" s="197" t="s">
        <v>426</v>
      </c>
      <c r="C42" s="198">
        <v>5</v>
      </c>
    </row>
    <row r="43" spans="1:3" ht="15.75" x14ac:dyDescent="0.25">
      <c r="A43" s="197" t="s">
        <v>427</v>
      </c>
      <c r="B43" s="197" t="s">
        <v>428</v>
      </c>
      <c r="C43" s="198">
        <v>5</v>
      </c>
    </row>
    <row r="44" spans="1:3" ht="15.75" x14ac:dyDescent="0.25">
      <c r="A44" s="197" t="s">
        <v>429</v>
      </c>
      <c r="B44" s="197" t="s">
        <v>430</v>
      </c>
      <c r="C44" s="198">
        <v>6</v>
      </c>
    </row>
    <row r="45" spans="1:3" ht="15.75" x14ac:dyDescent="0.25">
      <c r="A45" s="197" t="s">
        <v>431</v>
      </c>
      <c r="B45" s="197" t="s">
        <v>432</v>
      </c>
      <c r="C45" s="198">
        <v>5</v>
      </c>
    </row>
    <row r="46" spans="1:3" ht="15.75" x14ac:dyDescent="0.25">
      <c r="A46" s="197" t="s">
        <v>433</v>
      </c>
      <c r="B46" s="197" t="s">
        <v>434</v>
      </c>
      <c r="C46" s="198">
        <v>4</v>
      </c>
    </row>
    <row r="47" spans="1:3" ht="15.75" x14ac:dyDescent="0.25">
      <c r="A47" s="197" t="s">
        <v>435</v>
      </c>
      <c r="B47" s="197" t="s">
        <v>436</v>
      </c>
      <c r="C47" s="198">
        <v>5</v>
      </c>
    </row>
    <row r="48" spans="1:3" ht="15.75" x14ac:dyDescent="0.25">
      <c r="A48" s="197" t="s">
        <v>437</v>
      </c>
      <c r="B48" s="197" t="s">
        <v>438</v>
      </c>
      <c r="C48" s="198">
        <v>6</v>
      </c>
    </row>
    <row r="49" spans="1:3" ht="31.5" x14ac:dyDescent="0.25">
      <c r="A49" s="197" t="s">
        <v>439</v>
      </c>
      <c r="B49" s="197" t="s">
        <v>440</v>
      </c>
      <c r="C49" s="198">
        <v>7</v>
      </c>
    </row>
    <row r="50" spans="1:3" ht="15.75" x14ac:dyDescent="0.25">
      <c r="A50" s="197" t="s">
        <v>441</v>
      </c>
      <c r="B50" s="197" t="s">
        <v>442</v>
      </c>
      <c r="C50" s="198">
        <v>3</v>
      </c>
    </row>
    <row r="51" spans="1:3" ht="15.75" x14ac:dyDescent="0.25">
      <c r="A51" s="197" t="s">
        <v>443</v>
      </c>
      <c r="B51" s="197" t="s">
        <v>444</v>
      </c>
      <c r="C51" s="198">
        <v>6</v>
      </c>
    </row>
    <row r="52" spans="1:3" ht="15.75" x14ac:dyDescent="0.25">
      <c r="A52" s="197" t="s">
        <v>445</v>
      </c>
      <c r="B52" s="197" t="s">
        <v>446</v>
      </c>
      <c r="C52" s="198">
        <v>4</v>
      </c>
    </row>
    <row r="53" spans="1:3" ht="15.75" x14ac:dyDescent="0.25">
      <c r="A53" s="197" t="s">
        <v>447</v>
      </c>
      <c r="B53" s="197" t="s">
        <v>448</v>
      </c>
      <c r="C53" s="198">
        <v>5</v>
      </c>
    </row>
    <row r="54" spans="1:3" ht="15.75" x14ac:dyDescent="0.25">
      <c r="A54" s="197" t="s">
        <v>449</v>
      </c>
      <c r="B54" s="197" t="s">
        <v>450</v>
      </c>
      <c r="C54" s="198">
        <v>2</v>
      </c>
    </row>
    <row r="55" spans="1:3" ht="15.75" x14ac:dyDescent="0.25">
      <c r="A55" s="197" t="s">
        <v>451</v>
      </c>
      <c r="B55" s="197" t="s">
        <v>452</v>
      </c>
      <c r="C55" s="198">
        <v>2</v>
      </c>
    </row>
    <row r="56" spans="1:3" ht="15.75" x14ac:dyDescent="0.25">
      <c r="A56" s="197" t="s">
        <v>453</v>
      </c>
      <c r="B56" s="197" t="s">
        <v>454</v>
      </c>
      <c r="C56" s="198">
        <v>5</v>
      </c>
    </row>
    <row r="57" spans="1:3" ht="15.75" x14ac:dyDescent="0.25">
      <c r="A57" s="197" t="s">
        <v>455</v>
      </c>
      <c r="B57" s="197" t="s">
        <v>456</v>
      </c>
      <c r="C57" s="198">
        <v>5</v>
      </c>
    </row>
    <row r="58" spans="1:3" ht="31.5" x14ac:dyDescent="0.25">
      <c r="A58" s="197" t="s">
        <v>457</v>
      </c>
      <c r="B58" s="197" t="s">
        <v>458</v>
      </c>
      <c r="C58" s="198">
        <v>5</v>
      </c>
    </row>
    <row r="59" spans="1:3" ht="15.75" x14ac:dyDescent="0.25">
      <c r="A59" s="197" t="s">
        <v>459</v>
      </c>
      <c r="B59" s="197" t="s">
        <v>460</v>
      </c>
      <c r="C59" s="198">
        <v>5</v>
      </c>
    </row>
    <row r="60" spans="1:3" ht="15.75" x14ac:dyDescent="0.25">
      <c r="A60" s="197" t="s">
        <v>461</v>
      </c>
      <c r="B60" s="197" t="s">
        <v>462</v>
      </c>
      <c r="C60" s="198">
        <v>3</v>
      </c>
    </row>
    <row r="61" spans="1:3" ht="15.75" x14ac:dyDescent="0.25">
      <c r="A61" s="197" t="s">
        <v>463</v>
      </c>
      <c r="B61" s="197" t="s">
        <v>464</v>
      </c>
      <c r="C61" s="198">
        <v>6</v>
      </c>
    </row>
    <row r="62" spans="1:3" ht="15.75" x14ac:dyDescent="0.25">
      <c r="A62" s="197" t="s">
        <v>465</v>
      </c>
      <c r="B62" s="197" t="s">
        <v>466</v>
      </c>
      <c r="C62" s="198">
        <v>3</v>
      </c>
    </row>
    <row r="63" spans="1:3" ht="15.75" x14ac:dyDescent="0.25">
      <c r="A63" s="197" t="s">
        <v>467</v>
      </c>
      <c r="B63" s="197" t="s">
        <v>468</v>
      </c>
      <c r="C63" s="198">
        <v>4</v>
      </c>
    </row>
    <row r="64" spans="1:3" ht="31.5" x14ac:dyDescent="0.25">
      <c r="A64" s="197" t="s">
        <v>469</v>
      </c>
      <c r="B64" s="197" t="s">
        <v>470</v>
      </c>
      <c r="C64" s="198">
        <v>3</v>
      </c>
    </row>
    <row r="65" spans="1:3" ht="15.75" x14ac:dyDescent="0.25">
      <c r="A65" s="197" t="s">
        <v>471</v>
      </c>
      <c r="B65" s="197" t="s">
        <v>472</v>
      </c>
      <c r="C65" s="198">
        <v>3</v>
      </c>
    </row>
    <row r="66" spans="1:3" ht="31.5" x14ac:dyDescent="0.25">
      <c r="A66" s="197" t="s">
        <v>473</v>
      </c>
      <c r="B66" s="197" t="s">
        <v>474</v>
      </c>
      <c r="C66" s="198">
        <v>6</v>
      </c>
    </row>
    <row r="67" spans="1:3" ht="31.5" x14ac:dyDescent="0.25">
      <c r="A67" s="197" t="s">
        <v>475</v>
      </c>
      <c r="B67" s="197" t="s">
        <v>476</v>
      </c>
      <c r="C67" s="198">
        <v>6</v>
      </c>
    </row>
    <row r="68" spans="1:3" ht="31.5" x14ac:dyDescent="0.25">
      <c r="A68" s="197" t="s">
        <v>477</v>
      </c>
      <c r="B68" s="197" t="s">
        <v>478</v>
      </c>
      <c r="C68" s="198">
        <v>5</v>
      </c>
    </row>
    <row r="69" spans="1:3" ht="15.75" x14ac:dyDescent="0.25">
      <c r="A69" s="197" t="s">
        <v>479</v>
      </c>
      <c r="B69" s="197" t="s">
        <v>480</v>
      </c>
      <c r="C69" s="198">
        <v>3</v>
      </c>
    </row>
    <row r="70" spans="1:3" ht="15.75" x14ac:dyDescent="0.25">
      <c r="A70" s="197" t="s">
        <v>481</v>
      </c>
      <c r="B70" s="197" t="s">
        <v>329</v>
      </c>
      <c r="C70" s="198">
        <v>2</v>
      </c>
    </row>
    <row r="71" spans="1:3" ht="15.75" x14ac:dyDescent="0.25">
      <c r="A71" s="197" t="s">
        <v>482</v>
      </c>
      <c r="B71" s="197" t="s">
        <v>483</v>
      </c>
      <c r="C71" s="198">
        <v>3</v>
      </c>
    </row>
    <row r="72" spans="1:3" ht="15.75" x14ac:dyDescent="0.25">
      <c r="A72" s="197" t="s">
        <v>484</v>
      </c>
      <c r="B72" s="197" t="s">
        <v>485</v>
      </c>
      <c r="C72" s="198">
        <v>3</v>
      </c>
    </row>
    <row r="73" spans="1:3" ht="15.75" x14ac:dyDescent="0.25">
      <c r="A73" s="197" t="s">
        <v>486</v>
      </c>
      <c r="B73" s="197" t="s">
        <v>487</v>
      </c>
      <c r="C73" s="198">
        <v>3</v>
      </c>
    </row>
    <row r="74" spans="1:3" ht="15.75" x14ac:dyDescent="0.25">
      <c r="A74" s="197" t="s">
        <v>488</v>
      </c>
      <c r="B74" s="197" t="s">
        <v>489</v>
      </c>
      <c r="C74" s="198">
        <v>5</v>
      </c>
    </row>
    <row r="75" spans="1:3" ht="15.75" x14ac:dyDescent="0.25">
      <c r="A75" s="197" t="s">
        <v>490</v>
      </c>
      <c r="B75" s="197" t="s">
        <v>491</v>
      </c>
      <c r="C75" s="198">
        <v>3</v>
      </c>
    </row>
    <row r="76" spans="1:3" ht="15.75" x14ac:dyDescent="0.25">
      <c r="A76" s="197" t="s">
        <v>492</v>
      </c>
      <c r="B76" s="197" t="s">
        <v>493</v>
      </c>
      <c r="C76" s="198">
        <v>6</v>
      </c>
    </row>
    <row r="77" spans="1:3" ht="15.75" x14ac:dyDescent="0.25">
      <c r="A77" s="197" t="s">
        <v>494</v>
      </c>
      <c r="B77" s="197" t="s">
        <v>495</v>
      </c>
      <c r="C77" s="198">
        <v>5</v>
      </c>
    </row>
    <row r="78" spans="1:3" ht="15.75" x14ac:dyDescent="0.25">
      <c r="A78" s="197" t="s">
        <v>496</v>
      </c>
      <c r="B78" s="197" t="s">
        <v>497</v>
      </c>
      <c r="C78" s="198">
        <v>4</v>
      </c>
    </row>
    <row r="79" spans="1:3" ht="15.75" x14ac:dyDescent="0.25">
      <c r="A79" s="197" t="s">
        <v>1362</v>
      </c>
      <c r="B79" s="197" t="s">
        <v>1363</v>
      </c>
      <c r="C79" s="198">
        <v>4</v>
      </c>
    </row>
    <row r="80" spans="1:3" ht="15.75" x14ac:dyDescent="0.25">
      <c r="A80" s="197" t="s">
        <v>1364</v>
      </c>
      <c r="B80" s="197" t="s">
        <v>1365</v>
      </c>
      <c r="C80" s="198">
        <v>4</v>
      </c>
    </row>
    <row r="81" spans="1:3" ht="15.75" x14ac:dyDescent="0.25">
      <c r="A81" s="197" t="s">
        <v>498</v>
      </c>
      <c r="B81" s="197" t="s">
        <v>499</v>
      </c>
      <c r="C81" s="198">
        <v>7</v>
      </c>
    </row>
    <row r="82" spans="1:3" ht="15.75" x14ac:dyDescent="0.25">
      <c r="A82" s="197" t="s">
        <v>500</v>
      </c>
      <c r="B82" s="197" t="s">
        <v>501</v>
      </c>
      <c r="C82" s="198">
        <v>6</v>
      </c>
    </row>
    <row r="83" spans="1:3" ht="15.75" x14ac:dyDescent="0.25">
      <c r="A83" s="197" t="s">
        <v>502</v>
      </c>
      <c r="B83" s="197" t="s">
        <v>503</v>
      </c>
      <c r="C83" s="198">
        <v>5</v>
      </c>
    </row>
    <row r="84" spans="1:3" ht="15.75" x14ac:dyDescent="0.25">
      <c r="A84" s="197" t="s">
        <v>504</v>
      </c>
      <c r="B84" s="197" t="s">
        <v>505</v>
      </c>
      <c r="C84" s="198">
        <v>3</v>
      </c>
    </row>
    <row r="85" spans="1:3" ht="15.75" x14ac:dyDescent="0.25">
      <c r="A85" s="197" t="s">
        <v>506</v>
      </c>
      <c r="B85" s="197" t="s">
        <v>507</v>
      </c>
      <c r="C85" s="198">
        <v>5</v>
      </c>
    </row>
    <row r="86" spans="1:3" ht="15.75" x14ac:dyDescent="0.25">
      <c r="A86" s="197" t="s">
        <v>508</v>
      </c>
      <c r="B86" s="197" t="s">
        <v>509</v>
      </c>
      <c r="C86" s="198">
        <v>4</v>
      </c>
    </row>
    <row r="87" spans="1:3" ht="15.75" x14ac:dyDescent="0.25">
      <c r="A87" s="197" t="s">
        <v>282</v>
      </c>
      <c r="B87" s="197" t="s">
        <v>510</v>
      </c>
      <c r="C87" s="198">
        <v>2</v>
      </c>
    </row>
    <row r="88" spans="1:3" ht="15.75" x14ac:dyDescent="0.25">
      <c r="A88" s="197" t="s">
        <v>511</v>
      </c>
      <c r="B88" s="197" t="s">
        <v>512</v>
      </c>
      <c r="C88" s="198">
        <v>4</v>
      </c>
    </row>
    <row r="89" spans="1:3" ht="15.75" x14ac:dyDescent="0.25">
      <c r="A89" s="197" t="s">
        <v>513</v>
      </c>
      <c r="B89" s="197" t="s">
        <v>514</v>
      </c>
      <c r="C89" s="198">
        <v>4</v>
      </c>
    </row>
    <row r="90" spans="1:3" ht="15.75" x14ac:dyDescent="0.25">
      <c r="A90" s="197" t="s">
        <v>275</v>
      </c>
      <c r="B90" s="197" t="s">
        <v>515</v>
      </c>
      <c r="C90" s="198">
        <v>4</v>
      </c>
    </row>
    <row r="91" spans="1:3" ht="15.75" x14ac:dyDescent="0.25">
      <c r="A91" s="197" t="s">
        <v>516</v>
      </c>
      <c r="B91" s="197" t="s">
        <v>329</v>
      </c>
      <c r="C91" s="198">
        <v>2</v>
      </c>
    </row>
    <row r="92" spans="1:3" ht="15.75" x14ac:dyDescent="0.25">
      <c r="A92" s="197" t="s">
        <v>517</v>
      </c>
      <c r="B92" s="197" t="s">
        <v>518</v>
      </c>
      <c r="C92" s="198">
        <v>3</v>
      </c>
    </row>
    <row r="93" spans="1:3" ht="15.75" x14ac:dyDescent="0.25">
      <c r="A93" s="197" t="s">
        <v>519</v>
      </c>
      <c r="B93" s="197" t="s">
        <v>520</v>
      </c>
      <c r="C93" s="198">
        <v>6</v>
      </c>
    </row>
    <row r="94" spans="1:3" ht="15.75" x14ac:dyDescent="0.25">
      <c r="A94" s="197" t="s">
        <v>521</v>
      </c>
      <c r="B94" s="197" t="s">
        <v>522</v>
      </c>
      <c r="C94" s="198">
        <v>3</v>
      </c>
    </row>
    <row r="95" spans="1:3" ht="15.75" x14ac:dyDescent="0.25">
      <c r="A95" s="197" t="s">
        <v>523</v>
      </c>
      <c r="B95" s="197" t="s">
        <v>524</v>
      </c>
      <c r="C95" s="198">
        <v>6</v>
      </c>
    </row>
    <row r="96" spans="1:3" ht="15.75" x14ac:dyDescent="0.25">
      <c r="A96" s="197" t="s">
        <v>525</v>
      </c>
      <c r="B96" s="197" t="s">
        <v>526</v>
      </c>
      <c r="C96" s="198">
        <v>5</v>
      </c>
    </row>
    <row r="97" spans="1:3" ht="15.75" x14ac:dyDescent="0.25">
      <c r="A97" s="197" t="s">
        <v>527</v>
      </c>
      <c r="B97" s="197" t="s">
        <v>528</v>
      </c>
      <c r="C97" s="198">
        <v>5</v>
      </c>
    </row>
    <row r="98" spans="1:3" ht="15.75" x14ac:dyDescent="0.25">
      <c r="A98" s="197" t="s">
        <v>529</v>
      </c>
      <c r="B98" s="197" t="s">
        <v>530</v>
      </c>
      <c r="C98" s="198">
        <v>5</v>
      </c>
    </row>
    <row r="99" spans="1:3" ht="15.75" x14ac:dyDescent="0.25">
      <c r="A99" s="197" t="s">
        <v>531</v>
      </c>
      <c r="B99" s="197" t="s">
        <v>532</v>
      </c>
      <c r="C99" s="198">
        <v>3</v>
      </c>
    </row>
    <row r="100" spans="1:3" ht="15.75" x14ac:dyDescent="0.25">
      <c r="A100" s="197" t="s">
        <v>533</v>
      </c>
      <c r="B100" s="197" t="s">
        <v>534</v>
      </c>
      <c r="C100" s="198">
        <v>5</v>
      </c>
    </row>
    <row r="101" spans="1:3" ht="15.75" x14ac:dyDescent="0.25">
      <c r="A101" s="197" t="s">
        <v>535</v>
      </c>
      <c r="B101" s="197" t="s">
        <v>536</v>
      </c>
      <c r="C101" s="198">
        <v>2</v>
      </c>
    </row>
    <row r="102" spans="1:3" ht="15.75" x14ac:dyDescent="0.25">
      <c r="A102" s="197" t="s">
        <v>537</v>
      </c>
      <c r="B102" s="197" t="s">
        <v>538</v>
      </c>
      <c r="C102" s="198">
        <v>5</v>
      </c>
    </row>
    <row r="103" spans="1:3" ht="15.75" x14ac:dyDescent="0.25">
      <c r="A103" s="197" t="s">
        <v>539</v>
      </c>
      <c r="B103" s="197" t="s">
        <v>540</v>
      </c>
      <c r="C103" s="198">
        <v>4</v>
      </c>
    </row>
    <row r="104" spans="1:3" ht="15.75" x14ac:dyDescent="0.25">
      <c r="A104" s="197" t="s">
        <v>541</v>
      </c>
      <c r="B104" s="197" t="s">
        <v>542</v>
      </c>
      <c r="C104" s="198">
        <v>2</v>
      </c>
    </row>
    <row r="105" spans="1:3" ht="31.5" x14ac:dyDescent="0.25">
      <c r="A105" s="197" t="s">
        <v>543</v>
      </c>
      <c r="B105" s="197" t="s">
        <v>544</v>
      </c>
      <c r="C105" s="198">
        <v>2</v>
      </c>
    </row>
    <row r="106" spans="1:3" ht="15.75" x14ac:dyDescent="0.25">
      <c r="A106" s="197" t="s">
        <v>545</v>
      </c>
      <c r="B106" s="197" t="s">
        <v>546</v>
      </c>
      <c r="C106" s="198">
        <v>4</v>
      </c>
    </row>
    <row r="107" spans="1:3" ht="31.5" x14ac:dyDescent="0.25">
      <c r="A107" s="197" t="s">
        <v>547</v>
      </c>
      <c r="B107" s="197" t="s">
        <v>548</v>
      </c>
      <c r="C107" s="198">
        <v>5</v>
      </c>
    </row>
    <row r="108" spans="1:3" ht="15.75" x14ac:dyDescent="0.25">
      <c r="A108" s="197" t="s">
        <v>549</v>
      </c>
      <c r="B108" s="197" t="s">
        <v>550</v>
      </c>
      <c r="C108" s="198">
        <v>4</v>
      </c>
    </row>
    <row r="109" spans="1:3" ht="15.75" x14ac:dyDescent="0.25">
      <c r="A109" s="197" t="s">
        <v>551</v>
      </c>
      <c r="B109" s="197" t="s">
        <v>552</v>
      </c>
      <c r="C109" s="198">
        <v>4</v>
      </c>
    </row>
    <row r="110" spans="1:3" ht="15.75" x14ac:dyDescent="0.25">
      <c r="A110" s="197" t="s">
        <v>553</v>
      </c>
      <c r="B110" s="197" t="s">
        <v>329</v>
      </c>
      <c r="C110" s="198">
        <v>2</v>
      </c>
    </row>
    <row r="111" spans="1:3" ht="15.75" x14ac:dyDescent="0.25">
      <c r="A111" s="197" t="s">
        <v>554</v>
      </c>
      <c r="B111" s="197" t="s">
        <v>555</v>
      </c>
      <c r="C111" s="198">
        <v>4</v>
      </c>
    </row>
    <row r="112" spans="1:3" ht="15.75" x14ac:dyDescent="0.25">
      <c r="A112" s="197" t="s">
        <v>556</v>
      </c>
      <c r="B112" s="197" t="s">
        <v>557</v>
      </c>
      <c r="C112" s="198">
        <v>5</v>
      </c>
    </row>
    <row r="113" spans="1:3" ht="15.75" x14ac:dyDescent="0.25">
      <c r="A113" s="197" t="s">
        <v>558</v>
      </c>
      <c r="B113" s="197" t="s">
        <v>559</v>
      </c>
      <c r="C113" s="198">
        <v>2</v>
      </c>
    </row>
    <row r="114" spans="1:3" ht="15.75" x14ac:dyDescent="0.25">
      <c r="A114" s="197" t="s">
        <v>560</v>
      </c>
      <c r="B114" s="197" t="s">
        <v>561</v>
      </c>
      <c r="C114" s="198">
        <v>5</v>
      </c>
    </row>
    <row r="115" spans="1:3" ht="15.75" x14ac:dyDescent="0.25">
      <c r="A115" s="197" t="s">
        <v>562</v>
      </c>
      <c r="B115" s="197" t="s">
        <v>563</v>
      </c>
      <c r="C115" s="198">
        <v>6</v>
      </c>
    </row>
    <row r="116" spans="1:3" ht="15.75" x14ac:dyDescent="0.25">
      <c r="A116" s="197" t="s">
        <v>564</v>
      </c>
      <c r="B116" s="197" t="s">
        <v>565</v>
      </c>
      <c r="C116" s="198">
        <v>4</v>
      </c>
    </row>
    <row r="117" spans="1:3" ht="15.75" x14ac:dyDescent="0.25">
      <c r="A117" s="197" t="s">
        <v>566</v>
      </c>
      <c r="B117" s="197" t="s">
        <v>567</v>
      </c>
      <c r="C117" s="198">
        <v>5</v>
      </c>
    </row>
    <row r="118" spans="1:3" ht="15.75" x14ac:dyDescent="0.25">
      <c r="A118" s="197" t="s">
        <v>568</v>
      </c>
      <c r="B118" s="197" t="s">
        <v>569</v>
      </c>
      <c r="C118" s="198">
        <v>4</v>
      </c>
    </row>
    <row r="119" spans="1:3" ht="15.75" x14ac:dyDescent="0.25">
      <c r="A119" s="197" t="s">
        <v>570</v>
      </c>
      <c r="B119" s="197" t="s">
        <v>571</v>
      </c>
      <c r="C119" s="198">
        <v>2</v>
      </c>
    </row>
    <row r="120" spans="1:3" ht="15.75" x14ac:dyDescent="0.25">
      <c r="A120" s="197" t="s">
        <v>572</v>
      </c>
      <c r="B120" s="197" t="s">
        <v>573</v>
      </c>
      <c r="C120" s="198">
        <v>2</v>
      </c>
    </row>
    <row r="121" spans="1:3" ht="15.75" x14ac:dyDescent="0.25">
      <c r="A121" s="197" t="s">
        <v>574</v>
      </c>
      <c r="B121" s="197" t="s">
        <v>575</v>
      </c>
      <c r="C121" s="198">
        <v>3</v>
      </c>
    </row>
    <row r="122" spans="1:3" ht="15.75" x14ac:dyDescent="0.25">
      <c r="A122" s="197" t="s">
        <v>576</v>
      </c>
      <c r="B122" s="197" t="s">
        <v>577</v>
      </c>
      <c r="C122" s="198">
        <v>3</v>
      </c>
    </row>
    <row r="123" spans="1:3" ht="15.75" x14ac:dyDescent="0.25">
      <c r="A123" s="197" t="s">
        <v>578</v>
      </c>
      <c r="B123" s="197" t="s">
        <v>579</v>
      </c>
      <c r="C123" s="198">
        <v>5</v>
      </c>
    </row>
    <row r="124" spans="1:3" ht="15.75" x14ac:dyDescent="0.25">
      <c r="A124" s="197" t="s">
        <v>580</v>
      </c>
      <c r="B124" s="197" t="s">
        <v>581</v>
      </c>
      <c r="C124" s="198">
        <v>4</v>
      </c>
    </row>
    <row r="125" spans="1:3" ht="15.75" x14ac:dyDescent="0.25">
      <c r="A125" s="197" t="s">
        <v>582</v>
      </c>
      <c r="B125" s="197" t="s">
        <v>583</v>
      </c>
      <c r="C125" s="198">
        <v>6</v>
      </c>
    </row>
    <row r="126" spans="1:3" ht="15.75" x14ac:dyDescent="0.25">
      <c r="A126" s="197" t="s">
        <v>584</v>
      </c>
      <c r="B126" s="197" t="s">
        <v>585</v>
      </c>
      <c r="C126" s="198">
        <v>6</v>
      </c>
    </row>
    <row r="127" spans="1:3" ht="31.5" x14ac:dyDescent="0.25">
      <c r="A127" s="197" t="s">
        <v>586</v>
      </c>
      <c r="B127" s="197" t="s">
        <v>587</v>
      </c>
      <c r="C127" s="198">
        <v>6</v>
      </c>
    </row>
    <row r="128" spans="1:3" ht="31.5" x14ac:dyDescent="0.25">
      <c r="A128" s="197" t="s">
        <v>588</v>
      </c>
      <c r="B128" s="197" t="s">
        <v>589</v>
      </c>
      <c r="C128" s="198">
        <v>5</v>
      </c>
    </row>
    <row r="129" spans="1:3" ht="15.75" x14ac:dyDescent="0.25">
      <c r="A129" s="197" t="s">
        <v>590</v>
      </c>
      <c r="B129" s="197" t="s">
        <v>591</v>
      </c>
      <c r="C129" s="198">
        <v>5</v>
      </c>
    </row>
    <row r="130" spans="1:3" ht="15.75" x14ac:dyDescent="0.25">
      <c r="A130" s="197" t="s">
        <v>592</v>
      </c>
      <c r="B130" s="197" t="s">
        <v>593</v>
      </c>
      <c r="C130" s="198">
        <v>3</v>
      </c>
    </row>
    <row r="131" spans="1:3" ht="15.75" x14ac:dyDescent="0.25">
      <c r="A131" s="197" t="s">
        <v>298</v>
      </c>
      <c r="B131" s="197" t="s">
        <v>594</v>
      </c>
      <c r="C131" s="198">
        <v>5</v>
      </c>
    </row>
    <row r="132" spans="1:3" ht="15.75" x14ac:dyDescent="0.25">
      <c r="A132" s="197" t="s">
        <v>595</v>
      </c>
      <c r="B132" s="197" t="s">
        <v>329</v>
      </c>
      <c r="C132" s="198">
        <v>2</v>
      </c>
    </row>
    <row r="133" spans="1:3" ht="15.75" x14ac:dyDescent="0.25">
      <c r="A133" s="197" t="s">
        <v>596</v>
      </c>
      <c r="B133" s="197" t="s">
        <v>597</v>
      </c>
      <c r="C133" s="198">
        <v>4</v>
      </c>
    </row>
    <row r="134" spans="1:3" ht="15.75" x14ac:dyDescent="0.25">
      <c r="A134" s="197" t="s">
        <v>598</v>
      </c>
      <c r="B134" s="197" t="s">
        <v>599</v>
      </c>
      <c r="C134" s="198">
        <v>1</v>
      </c>
    </row>
    <row r="135" spans="1:3" ht="15.75" x14ac:dyDescent="0.25">
      <c r="A135" s="197" t="s">
        <v>600</v>
      </c>
      <c r="B135" s="197" t="s">
        <v>601</v>
      </c>
      <c r="C135" s="198">
        <v>6</v>
      </c>
    </row>
    <row r="136" spans="1:3" ht="15.75" x14ac:dyDescent="0.25">
      <c r="A136" s="197" t="s">
        <v>602</v>
      </c>
      <c r="B136" s="197" t="s">
        <v>603</v>
      </c>
      <c r="C136" s="198">
        <v>5</v>
      </c>
    </row>
    <row r="137" spans="1:3" ht="15.75" x14ac:dyDescent="0.25">
      <c r="A137" s="197" t="s">
        <v>604</v>
      </c>
      <c r="B137" s="197" t="s">
        <v>605</v>
      </c>
      <c r="C137" s="198">
        <v>3</v>
      </c>
    </row>
    <row r="138" spans="1:3" ht="15.75" x14ac:dyDescent="0.25">
      <c r="A138" s="197" t="s">
        <v>606</v>
      </c>
      <c r="B138" s="197" t="s">
        <v>607</v>
      </c>
      <c r="C138" s="198">
        <v>3</v>
      </c>
    </row>
    <row r="139" spans="1:3" ht="15.75" x14ac:dyDescent="0.25">
      <c r="A139" s="197" t="s">
        <v>608</v>
      </c>
      <c r="B139" s="197" t="s">
        <v>609</v>
      </c>
      <c r="C139" s="198">
        <v>4</v>
      </c>
    </row>
    <row r="140" spans="1:3" ht="15.75" x14ac:dyDescent="0.25">
      <c r="A140" s="197" t="s">
        <v>610</v>
      </c>
      <c r="B140" s="197" t="s">
        <v>611</v>
      </c>
      <c r="C140" s="198">
        <v>4</v>
      </c>
    </row>
    <row r="141" spans="1:3" ht="15.75" x14ac:dyDescent="0.25">
      <c r="A141" s="197" t="s">
        <v>612</v>
      </c>
      <c r="B141" s="197" t="s">
        <v>613</v>
      </c>
      <c r="C141" s="198">
        <v>6</v>
      </c>
    </row>
    <row r="142" spans="1:3" ht="15.75" x14ac:dyDescent="0.25">
      <c r="A142" s="197" t="s">
        <v>614</v>
      </c>
      <c r="B142" s="197" t="s">
        <v>615</v>
      </c>
      <c r="C142" s="198">
        <v>3</v>
      </c>
    </row>
    <row r="143" spans="1:3" ht="31.5" x14ac:dyDescent="0.25">
      <c r="A143" s="197" t="s">
        <v>616</v>
      </c>
      <c r="B143" s="197" t="s">
        <v>617</v>
      </c>
      <c r="C143" s="198">
        <v>5</v>
      </c>
    </row>
    <row r="144" spans="1:3" ht="15.75" x14ac:dyDescent="0.25">
      <c r="A144" s="197" t="s">
        <v>618</v>
      </c>
      <c r="B144" s="197" t="s">
        <v>619</v>
      </c>
      <c r="C144" s="198">
        <v>6</v>
      </c>
    </row>
    <row r="145" spans="1:3" ht="15.75" x14ac:dyDescent="0.25">
      <c r="A145" s="197" t="s">
        <v>620</v>
      </c>
      <c r="B145" s="197" t="s">
        <v>621</v>
      </c>
      <c r="C145" s="198">
        <v>4</v>
      </c>
    </row>
    <row r="146" spans="1:3" ht="15.75" x14ac:dyDescent="0.25">
      <c r="A146" s="197" t="s">
        <v>622</v>
      </c>
      <c r="B146" s="197" t="s">
        <v>623</v>
      </c>
      <c r="C146" s="198">
        <v>5</v>
      </c>
    </row>
    <row r="147" spans="1:3" ht="15.75" x14ac:dyDescent="0.25">
      <c r="A147" s="197" t="s">
        <v>624</v>
      </c>
      <c r="B147" s="197" t="s">
        <v>625</v>
      </c>
      <c r="C147" s="198">
        <v>4</v>
      </c>
    </row>
    <row r="148" spans="1:3" ht="15.75" x14ac:dyDescent="0.25">
      <c r="A148" s="197" t="s">
        <v>626</v>
      </c>
      <c r="B148" s="197" t="s">
        <v>627</v>
      </c>
      <c r="C148" s="198">
        <v>4</v>
      </c>
    </row>
    <row r="149" spans="1:3" ht="15.75" x14ac:dyDescent="0.25">
      <c r="A149" s="197" t="s">
        <v>628</v>
      </c>
      <c r="B149" s="197" t="s">
        <v>629</v>
      </c>
      <c r="C149" s="198">
        <v>4</v>
      </c>
    </row>
    <row r="150" spans="1:3" ht="15.75" x14ac:dyDescent="0.25">
      <c r="A150" s="197" t="s">
        <v>630</v>
      </c>
      <c r="B150" s="197" t="s">
        <v>631</v>
      </c>
      <c r="C150" s="198">
        <v>5</v>
      </c>
    </row>
    <row r="151" spans="1:3" ht="15.75" x14ac:dyDescent="0.25">
      <c r="A151" s="197" t="s">
        <v>632</v>
      </c>
      <c r="B151" s="197" t="s">
        <v>633</v>
      </c>
      <c r="C151" s="198">
        <v>6</v>
      </c>
    </row>
    <row r="152" spans="1:3" ht="31.5" x14ac:dyDescent="0.25">
      <c r="A152" s="197" t="s">
        <v>634</v>
      </c>
      <c r="B152" s="197" t="s">
        <v>635</v>
      </c>
      <c r="C152" s="198">
        <v>5</v>
      </c>
    </row>
    <row r="153" spans="1:3" ht="15.75" x14ac:dyDescent="0.25">
      <c r="A153" s="197" t="s">
        <v>636</v>
      </c>
      <c r="B153" s="197" t="s">
        <v>637</v>
      </c>
      <c r="C153" s="198">
        <v>7</v>
      </c>
    </row>
    <row r="154" spans="1:3" ht="15.75" x14ac:dyDescent="0.25">
      <c r="A154" s="197" t="s">
        <v>638</v>
      </c>
      <c r="B154" s="197" t="s">
        <v>639</v>
      </c>
      <c r="C154" s="198">
        <v>6</v>
      </c>
    </row>
    <row r="155" spans="1:3" ht="15.75" x14ac:dyDescent="0.25">
      <c r="A155" s="197" t="s">
        <v>640</v>
      </c>
      <c r="B155" s="197" t="s">
        <v>641</v>
      </c>
      <c r="C155" s="198">
        <v>1</v>
      </c>
    </row>
    <row r="156" spans="1:3" ht="15.75" x14ac:dyDescent="0.25">
      <c r="A156" s="197" t="s">
        <v>642</v>
      </c>
      <c r="B156" s="197" t="s">
        <v>643</v>
      </c>
      <c r="C156" s="198">
        <v>6</v>
      </c>
    </row>
    <row r="157" spans="1:3" ht="31.5" x14ac:dyDescent="0.25">
      <c r="A157" s="197" t="s">
        <v>644</v>
      </c>
      <c r="B157" s="197" t="s">
        <v>645</v>
      </c>
      <c r="C157" s="198">
        <v>6</v>
      </c>
    </row>
    <row r="158" spans="1:3" ht="31.5" x14ac:dyDescent="0.25">
      <c r="A158" s="197" t="s">
        <v>646</v>
      </c>
      <c r="B158" s="197" t="s">
        <v>647</v>
      </c>
      <c r="C158" s="198">
        <v>6</v>
      </c>
    </row>
    <row r="159" spans="1:3" ht="15.75" x14ac:dyDescent="0.25">
      <c r="A159" s="197" t="s">
        <v>648</v>
      </c>
      <c r="B159" s="197" t="s">
        <v>649</v>
      </c>
      <c r="C159" s="198">
        <v>4</v>
      </c>
    </row>
    <row r="160" spans="1:3" ht="15.75" x14ac:dyDescent="0.25">
      <c r="A160" s="197" t="s">
        <v>650</v>
      </c>
      <c r="B160" s="197" t="s">
        <v>651</v>
      </c>
      <c r="C160" s="198">
        <v>6</v>
      </c>
    </row>
    <row r="161" spans="1:3" ht="15.75" x14ac:dyDescent="0.25">
      <c r="A161" s="197" t="s">
        <v>652</v>
      </c>
      <c r="B161" s="197" t="s">
        <v>653</v>
      </c>
      <c r="C161" s="198">
        <v>3</v>
      </c>
    </row>
    <row r="162" spans="1:3" ht="15.75" x14ac:dyDescent="0.25">
      <c r="A162" s="197" t="s">
        <v>654</v>
      </c>
      <c r="B162" s="197" t="s">
        <v>655</v>
      </c>
      <c r="C162" s="198">
        <v>4</v>
      </c>
    </row>
    <row r="163" spans="1:3" ht="15.75" x14ac:dyDescent="0.25">
      <c r="A163" s="197" t="s">
        <v>656</v>
      </c>
      <c r="B163" s="197" t="s">
        <v>657</v>
      </c>
      <c r="C163" s="198">
        <v>5</v>
      </c>
    </row>
    <row r="164" spans="1:3" ht="31.5" x14ac:dyDescent="0.25">
      <c r="A164" s="197" t="s">
        <v>658</v>
      </c>
      <c r="B164" s="197" t="s">
        <v>659</v>
      </c>
      <c r="C164" s="198">
        <v>3</v>
      </c>
    </row>
    <row r="165" spans="1:3" ht="15.75" x14ac:dyDescent="0.25">
      <c r="A165" s="197" t="s">
        <v>660</v>
      </c>
      <c r="B165" s="197" t="s">
        <v>661</v>
      </c>
      <c r="C165" s="198">
        <v>5</v>
      </c>
    </row>
    <row r="166" spans="1:3" ht="15.75" x14ac:dyDescent="0.25">
      <c r="A166" s="197" t="s">
        <v>662</v>
      </c>
      <c r="B166" s="197" t="s">
        <v>663</v>
      </c>
      <c r="C166" s="198">
        <v>5</v>
      </c>
    </row>
    <row r="167" spans="1:3" ht="15.75" x14ac:dyDescent="0.25">
      <c r="A167" s="197" t="s">
        <v>664</v>
      </c>
      <c r="B167" s="197" t="s">
        <v>665</v>
      </c>
      <c r="C167" s="198">
        <v>5</v>
      </c>
    </row>
    <row r="168" spans="1:3" ht="15.75" x14ac:dyDescent="0.25">
      <c r="A168" s="197" t="s">
        <v>666</v>
      </c>
      <c r="B168" s="197" t="s">
        <v>667</v>
      </c>
      <c r="C168" s="198">
        <v>5</v>
      </c>
    </row>
    <row r="169" spans="1:3" ht="15.75" x14ac:dyDescent="0.25">
      <c r="A169" s="197" t="s">
        <v>668</v>
      </c>
      <c r="B169" s="197" t="s">
        <v>669</v>
      </c>
      <c r="C169" s="198">
        <v>5</v>
      </c>
    </row>
    <row r="170" spans="1:3" ht="15.75" x14ac:dyDescent="0.25">
      <c r="A170" s="197" t="s">
        <v>670</v>
      </c>
      <c r="B170" s="197" t="s">
        <v>671</v>
      </c>
      <c r="C170" s="198">
        <v>5</v>
      </c>
    </row>
    <row r="171" spans="1:3" ht="15.75" x14ac:dyDescent="0.25">
      <c r="A171" s="197" t="s">
        <v>672</v>
      </c>
      <c r="B171" s="197" t="s">
        <v>673</v>
      </c>
      <c r="C171" s="198">
        <v>6</v>
      </c>
    </row>
    <row r="172" spans="1:3" ht="15.75" x14ac:dyDescent="0.25">
      <c r="A172" s="197" t="s">
        <v>674</v>
      </c>
      <c r="B172" s="197" t="s">
        <v>675</v>
      </c>
      <c r="C172" s="198">
        <v>4</v>
      </c>
    </row>
    <row r="173" spans="1:3" ht="15.75" x14ac:dyDescent="0.25">
      <c r="A173" s="197" t="s">
        <v>676</v>
      </c>
      <c r="B173" s="197" t="s">
        <v>677</v>
      </c>
      <c r="C173" s="198">
        <v>3</v>
      </c>
    </row>
    <row r="174" spans="1:3" ht="15.75" x14ac:dyDescent="0.25">
      <c r="A174" s="197" t="s">
        <v>1366</v>
      </c>
      <c r="B174" s="197" t="s">
        <v>1367</v>
      </c>
      <c r="C174" s="198">
        <v>4</v>
      </c>
    </row>
    <row r="175" spans="1:3" ht="15.75" x14ac:dyDescent="0.25">
      <c r="A175" s="197" t="s">
        <v>678</v>
      </c>
      <c r="B175" s="197" t="s">
        <v>679</v>
      </c>
      <c r="C175" s="198">
        <v>6</v>
      </c>
    </row>
    <row r="176" spans="1:3" ht="31.5" x14ac:dyDescent="0.25">
      <c r="A176" s="197" t="s">
        <v>680</v>
      </c>
      <c r="B176" s="197" t="s">
        <v>681</v>
      </c>
      <c r="C176" s="198">
        <v>5</v>
      </c>
    </row>
    <row r="177" spans="1:3" ht="15.75" x14ac:dyDescent="0.25">
      <c r="A177" s="197" t="s">
        <v>682</v>
      </c>
      <c r="B177" s="197" t="s">
        <v>683</v>
      </c>
      <c r="C177" s="198">
        <v>3</v>
      </c>
    </row>
    <row r="178" spans="1:3" ht="15.75" x14ac:dyDescent="0.25">
      <c r="A178" s="197" t="s">
        <v>684</v>
      </c>
      <c r="B178" s="197" t="s">
        <v>685</v>
      </c>
      <c r="C178" s="198">
        <v>5</v>
      </c>
    </row>
    <row r="179" spans="1:3" ht="15.75" x14ac:dyDescent="0.25">
      <c r="A179" s="197" t="s">
        <v>686</v>
      </c>
      <c r="B179" s="197" t="s">
        <v>687</v>
      </c>
      <c r="C179" s="198">
        <v>5</v>
      </c>
    </row>
    <row r="180" spans="1:3" ht="15.75" x14ac:dyDescent="0.25">
      <c r="A180" s="197" t="s">
        <v>688</v>
      </c>
      <c r="B180" s="197" t="s">
        <v>689</v>
      </c>
      <c r="C180" s="198">
        <v>4</v>
      </c>
    </row>
    <row r="181" spans="1:3" ht="15.75" x14ac:dyDescent="0.25">
      <c r="A181" s="197" t="s">
        <v>690</v>
      </c>
      <c r="B181" s="197" t="s">
        <v>329</v>
      </c>
      <c r="C181" s="198">
        <v>2</v>
      </c>
    </row>
    <row r="182" spans="1:3" ht="15.75" x14ac:dyDescent="0.25">
      <c r="A182" s="197" t="s">
        <v>691</v>
      </c>
      <c r="B182" s="197" t="s">
        <v>692</v>
      </c>
      <c r="C182" s="198">
        <v>3</v>
      </c>
    </row>
    <row r="183" spans="1:3" ht="15.75" x14ac:dyDescent="0.25">
      <c r="A183" s="197" t="s">
        <v>693</v>
      </c>
      <c r="B183" s="197" t="s">
        <v>694</v>
      </c>
      <c r="C183" s="198">
        <v>3</v>
      </c>
    </row>
    <row r="184" spans="1:3" ht="15.75" x14ac:dyDescent="0.25">
      <c r="A184" s="197" t="s">
        <v>695</v>
      </c>
      <c r="B184" s="197" t="s">
        <v>696</v>
      </c>
      <c r="C184" s="198">
        <v>5</v>
      </c>
    </row>
    <row r="185" spans="1:3" ht="15.75" x14ac:dyDescent="0.25">
      <c r="A185" s="197" t="s">
        <v>697</v>
      </c>
      <c r="B185" s="197" t="s">
        <v>698</v>
      </c>
      <c r="C185" s="198">
        <v>5</v>
      </c>
    </row>
    <row r="186" spans="1:3" ht="15.75" x14ac:dyDescent="0.25">
      <c r="A186" s="197" t="s">
        <v>699</v>
      </c>
      <c r="B186" s="197" t="s">
        <v>700</v>
      </c>
      <c r="C186" s="198">
        <v>2</v>
      </c>
    </row>
    <row r="187" spans="1:3" ht="15.75" x14ac:dyDescent="0.25">
      <c r="A187" s="197" t="s">
        <v>701</v>
      </c>
      <c r="B187" s="197" t="s">
        <v>702</v>
      </c>
      <c r="C187" s="198">
        <v>3</v>
      </c>
    </row>
    <row r="188" spans="1:3" ht="15.75" x14ac:dyDescent="0.25">
      <c r="A188" s="197" t="s">
        <v>703</v>
      </c>
      <c r="B188" s="197" t="s">
        <v>704</v>
      </c>
      <c r="C188" s="198">
        <v>4</v>
      </c>
    </row>
    <row r="189" spans="1:3" ht="15.75" x14ac:dyDescent="0.25">
      <c r="A189" s="197" t="s">
        <v>705</v>
      </c>
      <c r="B189" s="197" t="s">
        <v>706</v>
      </c>
      <c r="C189" s="198">
        <v>2</v>
      </c>
    </row>
    <row r="190" spans="1:3" ht="15.75" x14ac:dyDescent="0.25">
      <c r="A190" s="197" t="s">
        <v>707</v>
      </c>
      <c r="B190" s="197" t="s">
        <v>708</v>
      </c>
      <c r="C190" s="198">
        <v>2</v>
      </c>
    </row>
    <row r="191" spans="1:3" ht="15.75" x14ac:dyDescent="0.25">
      <c r="A191" s="197" t="s">
        <v>709</v>
      </c>
      <c r="B191" s="197" t="s">
        <v>710</v>
      </c>
      <c r="C191" s="198">
        <v>5</v>
      </c>
    </row>
    <row r="192" spans="1:3" ht="15.75" x14ac:dyDescent="0.25">
      <c r="A192" s="197" t="s">
        <v>711</v>
      </c>
      <c r="B192" s="197" t="s">
        <v>329</v>
      </c>
      <c r="C192" s="198">
        <v>2</v>
      </c>
    </row>
    <row r="193" spans="1:3" ht="15.75" x14ac:dyDescent="0.25">
      <c r="A193" s="197" t="s">
        <v>712</v>
      </c>
      <c r="B193" s="197" t="s">
        <v>713</v>
      </c>
      <c r="C193" s="198">
        <v>3</v>
      </c>
    </row>
    <row r="194" spans="1:3" ht="31.5" x14ac:dyDescent="0.25">
      <c r="A194" s="197" t="s">
        <v>714</v>
      </c>
      <c r="B194" s="197" t="s">
        <v>715</v>
      </c>
      <c r="C194" s="198">
        <v>3</v>
      </c>
    </row>
    <row r="195" spans="1:3" ht="31.5" x14ac:dyDescent="0.25">
      <c r="A195" s="197" t="s">
        <v>716</v>
      </c>
      <c r="B195" s="197" t="s">
        <v>717</v>
      </c>
      <c r="C195" s="198">
        <v>3</v>
      </c>
    </row>
    <row r="196" spans="1:3" ht="15.75" x14ac:dyDescent="0.25">
      <c r="A196" s="197" t="s">
        <v>718</v>
      </c>
      <c r="B196" s="197" t="s">
        <v>719</v>
      </c>
      <c r="C196" s="198">
        <v>5</v>
      </c>
    </row>
    <row r="197" spans="1:3" ht="15.75" x14ac:dyDescent="0.25">
      <c r="A197" s="197" t="s">
        <v>720</v>
      </c>
      <c r="B197" s="197" t="s">
        <v>721</v>
      </c>
      <c r="C197" s="198">
        <v>4</v>
      </c>
    </row>
    <row r="198" spans="1:3" ht="15.75" x14ac:dyDescent="0.25">
      <c r="A198" s="197" t="s">
        <v>722</v>
      </c>
      <c r="B198" s="197" t="s">
        <v>329</v>
      </c>
      <c r="C198" s="198">
        <v>2</v>
      </c>
    </row>
    <row r="199" spans="1:3" ht="15.75" x14ac:dyDescent="0.25">
      <c r="A199" s="197" t="s">
        <v>723</v>
      </c>
      <c r="B199" s="197" t="s">
        <v>724</v>
      </c>
      <c r="C199" s="198">
        <v>1</v>
      </c>
    </row>
    <row r="200" spans="1:3" ht="15.75" x14ac:dyDescent="0.25">
      <c r="A200" s="197" t="s">
        <v>725</v>
      </c>
      <c r="B200" s="197" t="s">
        <v>726</v>
      </c>
      <c r="C200" s="198">
        <v>4</v>
      </c>
    </row>
    <row r="201" spans="1:3" ht="15.75" x14ac:dyDescent="0.25">
      <c r="A201" s="197" t="s">
        <v>727</v>
      </c>
      <c r="B201" s="197" t="s">
        <v>728</v>
      </c>
      <c r="C201" s="198">
        <v>3</v>
      </c>
    </row>
    <row r="202" spans="1:3" ht="15.75" x14ac:dyDescent="0.25">
      <c r="A202" s="197" t="s">
        <v>729</v>
      </c>
      <c r="B202" s="197" t="s">
        <v>730</v>
      </c>
      <c r="C202" s="198">
        <v>4</v>
      </c>
    </row>
    <row r="203" spans="1:3" ht="15.75" x14ac:dyDescent="0.25">
      <c r="A203" s="197" t="s">
        <v>731</v>
      </c>
      <c r="B203" s="197" t="s">
        <v>732</v>
      </c>
      <c r="C203" s="198">
        <v>4</v>
      </c>
    </row>
    <row r="204" spans="1:3" ht="15.75" x14ac:dyDescent="0.25">
      <c r="A204" s="197" t="s">
        <v>733</v>
      </c>
      <c r="B204" s="197" t="s">
        <v>734</v>
      </c>
      <c r="C204" s="198">
        <v>4</v>
      </c>
    </row>
    <row r="205" spans="1:3" ht="15.75" x14ac:dyDescent="0.25">
      <c r="A205" s="197" t="s">
        <v>735</v>
      </c>
      <c r="B205" s="197" t="s">
        <v>736</v>
      </c>
      <c r="C205" s="198">
        <v>2</v>
      </c>
    </row>
    <row r="206" spans="1:3" ht="15.75" x14ac:dyDescent="0.25">
      <c r="A206" s="197" t="s">
        <v>737</v>
      </c>
      <c r="B206" s="197" t="s">
        <v>738</v>
      </c>
      <c r="C206" s="198">
        <v>3</v>
      </c>
    </row>
    <row r="207" spans="1:3" ht="15.75" x14ac:dyDescent="0.25">
      <c r="A207" s="197" t="s">
        <v>739</v>
      </c>
      <c r="B207" s="197" t="s">
        <v>740</v>
      </c>
      <c r="C207" s="198">
        <v>4</v>
      </c>
    </row>
    <row r="208" spans="1:3" ht="15.75" x14ac:dyDescent="0.25">
      <c r="A208" s="197" t="s">
        <v>741</v>
      </c>
      <c r="B208" s="197" t="s">
        <v>742</v>
      </c>
      <c r="C208" s="198">
        <v>2</v>
      </c>
    </row>
    <row r="209" spans="1:3" ht="15.75" x14ac:dyDescent="0.25">
      <c r="A209" s="197" t="s">
        <v>743</v>
      </c>
      <c r="B209" s="197" t="s">
        <v>744</v>
      </c>
      <c r="C209" s="198">
        <v>4</v>
      </c>
    </row>
    <row r="210" spans="1:3" ht="15.75" x14ac:dyDescent="0.25">
      <c r="A210" s="197" t="s">
        <v>745</v>
      </c>
      <c r="B210" s="197" t="s">
        <v>746</v>
      </c>
      <c r="C210" s="198">
        <v>4</v>
      </c>
    </row>
    <row r="211" spans="1:3" ht="15.75" x14ac:dyDescent="0.25">
      <c r="A211" s="197" t="s">
        <v>747</v>
      </c>
      <c r="B211" s="197" t="s">
        <v>748</v>
      </c>
      <c r="C211" s="198">
        <v>4</v>
      </c>
    </row>
    <row r="212" spans="1:3" ht="15.75" x14ac:dyDescent="0.25">
      <c r="A212" s="197" t="s">
        <v>749</v>
      </c>
      <c r="B212" s="197" t="s">
        <v>750</v>
      </c>
      <c r="C212" s="198">
        <v>3</v>
      </c>
    </row>
    <row r="213" spans="1:3" ht="15.75" x14ac:dyDescent="0.25">
      <c r="A213" s="197" t="s">
        <v>751</v>
      </c>
      <c r="B213" s="197" t="s">
        <v>329</v>
      </c>
      <c r="C213" s="198">
        <v>2</v>
      </c>
    </row>
    <row r="214" spans="1:3" ht="15.75" x14ac:dyDescent="0.25">
      <c r="A214" s="197" t="s">
        <v>752</v>
      </c>
      <c r="B214" s="197" t="s">
        <v>753</v>
      </c>
      <c r="C214" s="198">
        <v>1</v>
      </c>
    </row>
    <row r="215" spans="1:3" ht="31.5" x14ac:dyDescent="0.25">
      <c r="A215" s="197" t="s">
        <v>754</v>
      </c>
      <c r="B215" s="197" t="s">
        <v>755</v>
      </c>
      <c r="C215" s="198">
        <v>4</v>
      </c>
    </row>
    <row r="216" spans="1:3" ht="15.75" x14ac:dyDescent="0.25">
      <c r="A216" s="197" t="s">
        <v>756</v>
      </c>
      <c r="B216" s="197" t="s">
        <v>757</v>
      </c>
      <c r="C216" s="198">
        <v>4</v>
      </c>
    </row>
    <row r="217" spans="1:3" ht="15.75" x14ac:dyDescent="0.25">
      <c r="A217" s="197" t="s">
        <v>758</v>
      </c>
      <c r="B217" s="197" t="s">
        <v>759</v>
      </c>
      <c r="C217" s="198">
        <v>4</v>
      </c>
    </row>
    <row r="218" spans="1:3" ht="31.5" x14ac:dyDescent="0.25">
      <c r="A218" s="197" t="s">
        <v>760</v>
      </c>
      <c r="B218" s="197" t="s">
        <v>761</v>
      </c>
      <c r="C218" s="198">
        <v>4</v>
      </c>
    </row>
    <row r="219" spans="1:3" ht="15.75" x14ac:dyDescent="0.25">
      <c r="A219" s="197" t="s">
        <v>762</v>
      </c>
      <c r="B219" s="197" t="s">
        <v>763</v>
      </c>
      <c r="C219" s="198">
        <v>2</v>
      </c>
    </row>
    <row r="220" spans="1:3" ht="15.75" x14ac:dyDescent="0.25">
      <c r="A220" s="197" t="s">
        <v>764</v>
      </c>
      <c r="B220" s="197" t="s">
        <v>765</v>
      </c>
      <c r="C220" s="198">
        <v>1</v>
      </c>
    </row>
    <row r="221" spans="1:3" ht="15.75" x14ac:dyDescent="0.25">
      <c r="A221" s="197" t="s">
        <v>766</v>
      </c>
      <c r="B221" s="197" t="s">
        <v>767</v>
      </c>
      <c r="C221" s="198">
        <v>1</v>
      </c>
    </row>
    <row r="222" spans="1:3" ht="31.5" x14ac:dyDescent="0.25">
      <c r="A222" s="197" t="s">
        <v>768</v>
      </c>
      <c r="B222" s="197" t="s">
        <v>769</v>
      </c>
      <c r="C222" s="198">
        <v>4</v>
      </c>
    </row>
    <row r="223" spans="1:3" ht="15.75" x14ac:dyDescent="0.25">
      <c r="A223" s="197" t="s">
        <v>770</v>
      </c>
      <c r="B223" s="197" t="s">
        <v>771</v>
      </c>
      <c r="C223" s="198">
        <v>7</v>
      </c>
    </row>
    <row r="224" spans="1:3" ht="15.75" x14ac:dyDescent="0.25">
      <c r="A224" s="197" t="s">
        <v>199</v>
      </c>
      <c r="B224" s="197" t="s">
        <v>772</v>
      </c>
      <c r="C224" s="198">
        <v>5</v>
      </c>
    </row>
    <row r="225" spans="1:3" ht="15.75" x14ac:dyDescent="0.25">
      <c r="A225" s="197" t="s">
        <v>186</v>
      </c>
      <c r="B225" s="197" t="s">
        <v>773</v>
      </c>
      <c r="C225" s="198">
        <v>6</v>
      </c>
    </row>
    <row r="226" spans="1:3" ht="15.75" x14ac:dyDescent="0.25">
      <c r="A226" s="197" t="s">
        <v>774</v>
      </c>
      <c r="B226" s="197" t="s">
        <v>775</v>
      </c>
      <c r="C226" s="198">
        <v>5</v>
      </c>
    </row>
    <row r="227" spans="1:3" ht="15.75" x14ac:dyDescent="0.25">
      <c r="A227" s="197" t="s">
        <v>776</v>
      </c>
      <c r="B227" s="197" t="s">
        <v>777</v>
      </c>
      <c r="C227" s="198">
        <v>2</v>
      </c>
    </row>
    <row r="228" spans="1:3" ht="15.75" x14ac:dyDescent="0.25">
      <c r="A228" s="197" t="s">
        <v>205</v>
      </c>
      <c r="B228" s="197" t="s">
        <v>778</v>
      </c>
      <c r="C228" s="198">
        <v>3</v>
      </c>
    </row>
    <row r="229" spans="1:3" ht="15.75" x14ac:dyDescent="0.25">
      <c r="A229" s="197" t="s">
        <v>779</v>
      </c>
      <c r="B229" s="197" t="s">
        <v>780</v>
      </c>
      <c r="C229" s="198">
        <v>1</v>
      </c>
    </row>
    <row r="230" spans="1:3" ht="15.75" x14ac:dyDescent="0.25">
      <c r="A230" s="197" t="s">
        <v>781</v>
      </c>
      <c r="B230" s="197" t="s">
        <v>782</v>
      </c>
      <c r="C230" s="198">
        <v>7</v>
      </c>
    </row>
    <row r="231" spans="1:3" ht="15.75" x14ac:dyDescent="0.25">
      <c r="A231" s="197" t="s">
        <v>783</v>
      </c>
      <c r="B231" s="197" t="s">
        <v>784</v>
      </c>
      <c r="C231" s="198">
        <v>2</v>
      </c>
    </row>
    <row r="232" spans="1:3" ht="15.75" x14ac:dyDescent="0.25">
      <c r="A232" s="197" t="s">
        <v>785</v>
      </c>
      <c r="B232" s="197" t="s">
        <v>786</v>
      </c>
      <c r="C232" s="198">
        <v>5</v>
      </c>
    </row>
    <row r="233" spans="1:3" ht="15.75" x14ac:dyDescent="0.25">
      <c r="A233" s="197" t="s">
        <v>787</v>
      </c>
      <c r="B233" s="197" t="s">
        <v>329</v>
      </c>
      <c r="C233" s="198">
        <v>2</v>
      </c>
    </row>
    <row r="234" spans="1:3" ht="15.75" x14ac:dyDescent="0.25">
      <c r="A234" s="197" t="s">
        <v>788</v>
      </c>
      <c r="B234" s="197" t="s">
        <v>789</v>
      </c>
      <c r="C234" s="198">
        <v>6</v>
      </c>
    </row>
    <row r="235" spans="1:3" ht="15.75" x14ac:dyDescent="0.25">
      <c r="A235" s="197" t="s">
        <v>192</v>
      </c>
      <c r="B235" s="197" t="s">
        <v>790</v>
      </c>
      <c r="C235" s="198">
        <v>4</v>
      </c>
    </row>
    <row r="236" spans="1:3" ht="15.75" x14ac:dyDescent="0.25">
      <c r="A236" s="197" t="s">
        <v>791</v>
      </c>
      <c r="B236" s="197" t="s">
        <v>792</v>
      </c>
      <c r="C236" s="198">
        <v>6</v>
      </c>
    </row>
    <row r="237" spans="1:3" ht="15.75" x14ac:dyDescent="0.25">
      <c r="A237" s="197" t="s">
        <v>793</v>
      </c>
      <c r="B237" s="197" t="s">
        <v>794</v>
      </c>
      <c r="C237" s="198">
        <v>4</v>
      </c>
    </row>
    <row r="238" spans="1:3" ht="15.75" x14ac:dyDescent="0.25">
      <c r="A238" s="197" t="s">
        <v>795</v>
      </c>
      <c r="B238" s="197" t="s">
        <v>796</v>
      </c>
      <c r="C238" s="198">
        <v>6</v>
      </c>
    </row>
    <row r="239" spans="1:3" ht="15.75" x14ac:dyDescent="0.25">
      <c r="A239" s="197" t="s">
        <v>797</v>
      </c>
      <c r="B239" s="197" t="s">
        <v>798</v>
      </c>
      <c r="C239" s="198">
        <v>4</v>
      </c>
    </row>
    <row r="240" spans="1:3" ht="15.75" x14ac:dyDescent="0.25">
      <c r="A240" s="197" t="s">
        <v>799</v>
      </c>
      <c r="B240" s="197" t="s">
        <v>800</v>
      </c>
      <c r="C240" s="198">
        <v>7</v>
      </c>
    </row>
    <row r="241" spans="1:3" ht="15.75" x14ac:dyDescent="0.25">
      <c r="A241" s="197" t="s">
        <v>801</v>
      </c>
      <c r="B241" s="197" t="s">
        <v>802</v>
      </c>
      <c r="C241" s="198">
        <v>8</v>
      </c>
    </row>
    <row r="242" spans="1:3" ht="15.75" x14ac:dyDescent="0.25">
      <c r="A242" s="197" t="s">
        <v>803</v>
      </c>
      <c r="B242" s="197" t="s">
        <v>804</v>
      </c>
      <c r="C242" s="198">
        <v>6</v>
      </c>
    </row>
    <row r="243" spans="1:3" ht="15.75" x14ac:dyDescent="0.25">
      <c r="A243" s="197" t="s">
        <v>805</v>
      </c>
      <c r="B243" s="197" t="s">
        <v>806</v>
      </c>
      <c r="C243" s="198">
        <v>5</v>
      </c>
    </row>
    <row r="244" spans="1:3" ht="15.75" x14ac:dyDescent="0.25">
      <c r="A244" s="197" t="s">
        <v>807</v>
      </c>
      <c r="B244" s="197" t="s">
        <v>808</v>
      </c>
      <c r="C244" s="198">
        <v>6</v>
      </c>
    </row>
    <row r="245" spans="1:3" ht="31.5" x14ac:dyDescent="0.25">
      <c r="A245" s="197" t="s">
        <v>809</v>
      </c>
      <c r="B245" s="197" t="s">
        <v>810</v>
      </c>
      <c r="C245" s="198">
        <v>1</v>
      </c>
    </row>
    <row r="246" spans="1:3" ht="15.75" x14ac:dyDescent="0.25">
      <c r="A246" s="197" t="s">
        <v>811</v>
      </c>
      <c r="B246" s="197" t="s">
        <v>812</v>
      </c>
      <c r="C246" s="198">
        <v>4</v>
      </c>
    </row>
    <row r="247" spans="1:3" ht="15.75" x14ac:dyDescent="0.25">
      <c r="A247" s="197" t="s">
        <v>813</v>
      </c>
      <c r="B247" s="197" t="s">
        <v>814</v>
      </c>
      <c r="C247" s="198">
        <v>5</v>
      </c>
    </row>
    <row r="248" spans="1:3" ht="15.75" x14ac:dyDescent="0.25">
      <c r="A248" s="197" t="s">
        <v>815</v>
      </c>
      <c r="B248" s="197" t="s">
        <v>329</v>
      </c>
      <c r="C248" s="198">
        <v>2</v>
      </c>
    </row>
    <row r="249" spans="1:3" ht="15.75" x14ac:dyDescent="0.25">
      <c r="A249" s="197" t="s">
        <v>816</v>
      </c>
      <c r="B249" s="197" t="s">
        <v>817</v>
      </c>
      <c r="C249" s="198">
        <v>8</v>
      </c>
    </row>
    <row r="250" spans="1:3" ht="15.75" x14ac:dyDescent="0.25">
      <c r="A250" s="197" t="s">
        <v>818</v>
      </c>
      <c r="B250" s="197" t="s">
        <v>819</v>
      </c>
      <c r="C250" s="198">
        <v>8</v>
      </c>
    </row>
    <row r="251" spans="1:3" ht="31.5" x14ac:dyDescent="0.25">
      <c r="A251" s="197" t="s">
        <v>820</v>
      </c>
      <c r="B251" s="197" t="s">
        <v>821</v>
      </c>
      <c r="C251" s="198">
        <v>7</v>
      </c>
    </row>
    <row r="252" spans="1:3" ht="15.75" x14ac:dyDescent="0.25">
      <c r="A252" s="197" t="s">
        <v>822</v>
      </c>
      <c r="B252" s="197" t="s">
        <v>823</v>
      </c>
      <c r="C252" s="198">
        <v>5</v>
      </c>
    </row>
    <row r="253" spans="1:3" ht="15.75" x14ac:dyDescent="0.25">
      <c r="A253" s="197" t="s">
        <v>824</v>
      </c>
      <c r="B253" s="197" t="s">
        <v>825</v>
      </c>
      <c r="C253" s="198">
        <v>7</v>
      </c>
    </row>
    <row r="254" spans="1:3" ht="31.5" x14ac:dyDescent="0.25">
      <c r="A254" s="197" t="s">
        <v>826</v>
      </c>
      <c r="B254" s="197" t="s">
        <v>827</v>
      </c>
      <c r="C254" s="198">
        <v>4</v>
      </c>
    </row>
    <row r="255" spans="1:3" ht="15.75" x14ac:dyDescent="0.25">
      <c r="A255" s="197" t="s">
        <v>828</v>
      </c>
      <c r="B255" s="197" t="s">
        <v>829</v>
      </c>
      <c r="C255" s="198">
        <v>4</v>
      </c>
    </row>
    <row r="256" spans="1:3" ht="15.75" x14ac:dyDescent="0.25">
      <c r="A256" s="197" t="s">
        <v>830</v>
      </c>
      <c r="B256" s="197" t="s">
        <v>831</v>
      </c>
      <c r="C256" s="198">
        <v>5</v>
      </c>
    </row>
    <row r="257" spans="1:3" ht="31.5" x14ac:dyDescent="0.25">
      <c r="A257" s="197" t="s">
        <v>832</v>
      </c>
      <c r="B257" s="197" t="s">
        <v>833</v>
      </c>
      <c r="C257" s="198">
        <v>8</v>
      </c>
    </row>
    <row r="258" spans="1:3" ht="15.75" x14ac:dyDescent="0.25">
      <c r="A258" s="197" t="s">
        <v>834</v>
      </c>
      <c r="B258" s="197" t="s">
        <v>835</v>
      </c>
      <c r="C258" s="198">
        <v>4</v>
      </c>
    </row>
    <row r="259" spans="1:3" ht="15.75" x14ac:dyDescent="0.25">
      <c r="A259" s="197" t="s">
        <v>836</v>
      </c>
      <c r="B259" s="197" t="s">
        <v>329</v>
      </c>
      <c r="C259" s="198">
        <v>3</v>
      </c>
    </row>
    <row r="260" spans="1:3" ht="15.75" x14ac:dyDescent="0.25">
      <c r="A260" s="197" t="s">
        <v>837</v>
      </c>
      <c r="B260" s="197" t="s">
        <v>838</v>
      </c>
      <c r="C260" s="198">
        <v>5</v>
      </c>
    </row>
    <row r="261" spans="1:3" ht="31.5" x14ac:dyDescent="0.25">
      <c r="A261" s="197" t="s">
        <v>839</v>
      </c>
      <c r="B261" s="197" t="s">
        <v>840</v>
      </c>
      <c r="C261" s="198">
        <v>8</v>
      </c>
    </row>
    <row r="262" spans="1:3" ht="15.75" x14ac:dyDescent="0.25">
      <c r="A262" s="197" t="s">
        <v>841</v>
      </c>
      <c r="B262" s="197" t="s">
        <v>842</v>
      </c>
      <c r="C262" s="198">
        <v>5</v>
      </c>
    </row>
    <row r="263" spans="1:3" ht="15.75" x14ac:dyDescent="0.25">
      <c r="A263" s="197" t="s">
        <v>843</v>
      </c>
      <c r="B263" s="197" t="s">
        <v>844</v>
      </c>
      <c r="C263" s="198">
        <v>4</v>
      </c>
    </row>
    <row r="264" spans="1:3" ht="31.5" x14ac:dyDescent="0.25">
      <c r="A264" s="197" t="s">
        <v>845</v>
      </c>
      <c r="B264" s="197" t="s">
        <v>846</v>
      </c>
      <c r="C264" s="198">
        <v>4</v>
      </c>
    </row>
    <row r="265" spans="1:3" ht="15.75" x14ac:dyDescent="0.25">
      <c r="A265" s="197" t="s">
        <v>847</v>
      </c>
      <c r="B265" s="197" t="s">
        <v>848</v>
      </c>
      <c r="C265" s="198">
        <v>5</v>
      </c>
    </row>
    <row r="266" spans="1:3" ht="15.75" x14ac:dyDescent="0.25">
      <c r="A266" s="197" t="s">
        <v>849</v>
      </c>
      <c r="B266" s="197" t="s">
        <v>850</v>
      </c>
      <c r="C266" s="198">
        <v>6</v>
      </c>
    </row>
    <row r="267" spans="1:3" ht="15.75" x14ac:dyDescent="0.25">
      <c r="A267" s="197" t="s">
        <v>851</v>
      </c>
      <c r="B267" s="197" t="s">
        <v>852</v>
      </c>
      <c r="C267" s="198">
        <v>5</v>
      </c>
    </row>
    <row r="268" spans="1:3" ht="15.75" x14ac:dyDescent="0.25">
      <c r="A268" s="197" t="s">
        <v>853</v>
      </c>
      <c r="B268" s="197" t="s">
        <v>854</v>
      </c>
      <c r="C268" s="198">
        <v>6</v>
      </c>
    </row>
    <row r="269" spans="1:3" ht="31.5" x14ac:dyDescent="0.25">
      <c r="A269" s="197" t="s">
        <v>855</v>
      </c>
      <c r="B269" s="197" t="s">
        <v>856</v>
      </c>
      <c r="C269" s="198">
        <v>8</v>
      </c>
    </row>
    <row r="270" spans="1:3" ht="31.5" x14ac:dyDescent="0.25">
      <c r="A270" s="197" t="s">
        <v>857</v>
      </c>
      <c r="B270" s="197" t="s">
        <v>858</v>
      </c>
      <c r="C270" s="198">
        <v>7</v>
      </c>
    </row>
    <row r="271" spans="1:3" ht="15.75" x14ac:dyDescent="0.25">
      <c r="A271" s="197" t="s">
        <v>859</v>
      </c>
      <c r="B271" s="197" t="s">
        <v>860</v>
      </c>
      <c r="C271" s="198">
        <v>6</v>
      </c>
    </row>
    <row r="272" spans="1:3" ht="15.75" x14ac:dyDescent="0.25">
      <c r="A272" s="197" t="s">
        <v>861</v>
      </c>
      <c r="B272" s="197" t="s">
        <v>862</v>
      </c>
      <c r="C272" s="198">
        <v>8</v>
      </c>
    </row>
    <row r="273" spans="1:3" ht="31.5" x14ac:dyDescent="0.25">
      <c r="A273" s="197" t="s">
        <v>321</v>
      </c>
      <c r="B273" s="197" t="s">
        <v>863</v>
      </c>
      <c r="C273" s="198">
        <v>4</v>
      </c>
    </row>
    <row r="274" spans="1:3" ht="15.75" x14ac:dyDescent="0.25">
      <c r="A274" s="197" t="s">
        <v>864</v>
      </c>
      <c r="B274" s="197" t="s">
        <v>865</v>
      </c>
      <c r="C274" s="198">
        <v>8</v>
      </c>
    </row>
    <row r="275" spans="1:3" ht="15.75" x14ac:dyDescent="0.25">
      <c r="A275" s="197" t="s">
        <v>866</v>
      </c>
      <c r="B275" s="197" t="s">
        <v>867</v>
      </c>
      <c r="C275" s="198">
        <v>6</v>
      </c>
    </row>
    <row r="276" spans="1:3" ht="15.75" x14ac:dyDescent="0.25">
      <c r="A276" s="197" t="s">
        <v>868</v>
      </c>
      <c r="B276" s="197" t="s">
        <v>869</v>
      </c>
      <c r="C276" s="198">
        <v>6</v>
      </c>
    </row>
    <row r="277" spans="1:3" ht="15.75" x14ac:dyDescent="0.25">
      <c r="A277" s="197" t="s">
        <v>870</v>
      </c>
      <c r="B277" s="197" t="s">
        <v>871</v>
      </c>
      <c r="C277" s="198">
        <v>6</v>
      </c>
    </row>
    <row r="278" spans="1:3" ht="15.75" x14ac:dyDescent="0.25">
      <c r="A278" s="197" t="s">
        <v>872</v>
      </c>
      <c r="B278" s="197" t="s">
        <v>873</v>
      </c>
      <c r="C278" s="198">
        <v>4</v>
      </c>
    </row>
    <row r="279" spans="1:3" ht="15.75" x14ac:dyDescent="0.25">
      <c r="A279" s="197" t="s">
        <v>874</v>
      </c>
      <c r="B279" s="197" t="s">
        <v>329</v>
      </c>
      <c r="C279" s="198">
        <v>2</v>
      </c>
    </row>
    <row r="280" spans="1:3" ht="15.75" x14ac:dyDescent="0.25">
      <c r="A280" s="197" t="s">
        <v>875</v>
      </c>
      <c r="B280" s="197" t="s">
        <v>876</v>
      </c>
      <c r="C280" s="198">
        <v>2</v>
      </c>
    </row>
    <row r="281" spans="1:3" ht="15.75" x14ac:dyDescent="0.25">
      <c r="A281" s="197" t="s">
        <v>877</v>
      </c>
      <c r="B281" s="197" t="s">
        <v>878</v>
      </c>
      <c r="C281" s="198">
        <v>5</v>
      </c>
    </row>
    <row r="282" spans="1:3" ht="15.75" x14ac:dyDescent="0.25">
      <c r="A282" s="197" t="s">
        <v>879</v>
      </c>
      <c r="B282" s="197" t="s">
        <v>880</v>
      </c>
      <c r="C282" s="198">
        <v>5</v>
      </c>
    </row>
    <row r="283" spans="1:3" ht="15.75" x14ac:dyDescent="0.25">
      <c r="A283" s="197" t="s">
        <v>881</v>
      </c>
      <c r="B283" s="197" t="s">
        <v>882</v>
      </c>
      <c r="C283" s="198">
        <v>4</v>
      </c>
    </row>
    <row r="284" spans="1:3" ht="31.5" x14ac:dyDescent="0.25">
      <c r="A284" s="197" t="s">
        <v>883</v>
      </c>
      <c r="B284" s="197" t="s">
        <v>884</v>
      </c>
      <c r="C284" s="198">
        <v>4</v>
      </c>
    </row>
    <row r="285" spans="1:3" ht="15.75" x14ac:dyDescent="0.25">
      <c r="A285" s="197" t="s">
        <v>885</v>
      </c>
      <c r="B285" s="197" t="s">
        <v>886</v>
      </c>
      <c r="C285" s="198">
        <v>8</v>
      </c>
    </row>
    <row r="286" spans="1:3" ht="31.5" x14ac:dyDescent="0.25">
      <c r="A286" s="197" t="s">
        <v>887</v>
      </c>
      <c r="B286" s="197" t="s">
        <v>888</v>
      </c>
      <c r="C286" s="198">
        <v>7</v>
      </c>
    </row>
    <row r="287" spans="1:3" ht="31.5" x14ac:dyDescent="0.25">
      <c r="A287" s="197" t="s">
        <v>889</v>
      </c>
      <c r="B287" s="197" t="s">
        <v>890</v>
      </c>
      <c r="C287" s="198">
        <v>6</v>
      </c>
    </row>
    <row r="288" spans="1:3" ht="31.5" x14ac:dyDescent="0.25">
      <c r="A288" s="197" t="s">
        <v>891</v>
      </c>
      <c r="B288" s="197" t="s">
        <v>892</v>
      </c>
      <c r="C288" s="198">
        <v>8</v>
      </c>
    </row>
    <row r="289" spans="1:3" ht="31.5" x14ac:dyDescent="0.25">
      <c r="A289" s="197" t="s">
        <v>893</v>
      </c>
      <c r="B289" s="197" t="s">
        <v>894</v>
      </c>
      <c r="C289" s="198">
        <v>7</v>
      </c>
    </row>
    <row r="290" spans="1:3" ht="15.75" x14ac:dyDescent="0.25">
      <c r="A290" s="197" t="s">
        <v>895</v>
      </c>
      <c r="B290" s="197" t="s">
        <v>896</v>
      </c>
      <c r="C290" s="198">
        <v>6</v>
      </c>
    </row>
    <row r="291" spans="1:3" ht="31.5" x14ac:dyDescent="0.25">
      <c r="A291" s="197" t="s">
        <v>897</v>
      </c>
      <c r="B291" s="197" t="s">
        <v>898</v>
      </c>
      <c r="C291" s="198">
        <v>4</v>
      </c>
    </row>
    <row r="292" spans="1:3" ht="15.75" x14ac:dyDescent="0.25">
      <c r="A292" s="197" t="s">
        <v>899</v>
      </c>
      <c r="B292" s="197" t="s">
        <v>900</v>
      </c>
      <c r="C292" s="198">
        <v>4</v>
      </c>
    </row>
    <row r="293" spans="1:3" ht="15.75" x14ac:dyDescent="0.25">
      <c r="A293" s="197" t="s">
        <v>901</v>
      </c>
      <c r="B293" s="197" t="s">
        <v>902</v>
      </c>
      <c r="C293" s="198">
        <v>5</v>
      </c>
    </row>
    <row r="294" spans="1:3" ht="15.75" x14ac:dyDescent="0.25">
      <c r="A294" s="197" t="s">
        <v>903</v>
      </c>
      <c r="B294" s="197" t="s">
        <v>904</v>
      </c>
      <c r="C294" s="198">
        <v>1</v>
      </c>
    </row>
    <row r="295" spans="1:3" ht="15.75" x14ac:dyDescent="0.25">
      <c r="A295" s="197" t="s">
        <v>905</v>
      </c>
      <c r="B295" s="197" t="s">
        <v>906</v>
      </c>
      <c r="C295" s="198">
        <v>4</v>
      </c>
    </row>
    <row r="296" spans="1:3" ht="15.75" x14ac:dyDescent="0.25">
      <c r="A296" s="197" t="s">
        <v>907</v>
      </c>
      <c r="B296" s="197" t="s">
        <v>908</v>
      </c>
      <c r="C296" s="198">
        <v>7</v>
      </c>
    </row>
    <row r="297" spans="1:3" ht="15.75" x14ac:dyDescent="0.25">
      <c r="A297" s="197" t="s">
        <v>909</v>
      </c>
      <c r="B297" s="197" t="s">
        <v>910</v>
      </c>
      <c r="C297" s="198">
        <v>6</v>
      </c>
    </row>
    <row r="298" spans="1:3" ht="15.75" x14ac:dyDescent="0.25">
      <c r="A298" s="197" t="s">
        <v>911</v>
      </c>
      <c r="B298" s="197" t="s">
        <v>912</v>
      </c>
      <c r="C298" s="198">
        <v>5</v>
      </c>
    </row>
    <row r="299" spans="1:3" ht="15.75" x14ac:dyDescent="0.25">
      <c r="A299" s="197" t="s">
        <v>913</v>
      </c>
      <c r="B299" s="197" t="s">
        <v>914</v>
      </c>
      <c r="C299" s="198">
        <v>5</v>
      </c>
    </row>
    <row r="300" spans="1:3" ht="15.75" x14ac:dyDescent="0.25">
      <c r="A300" s="197" t="s">
        <v>915</v>
      </c>
      <c r="B300" s="197" t="s">
        <v>916</v>
      </c>
      <c r="C300" s="198">
        <v>3</v>
      </c>
    </row>
    <row r="301" spans="1:3" ht="15.75" x14ac:dyDescent="0.25">
      <c r="A301" s="197" t="s">
        <v>917</v>
      </c>
      <c r="B301" s="197" t="s">
        <v>918</v>
      </c>
      <c r="C301" s="198">
        <v>6</v>
      </c>
    </row>
    <row r="302" spans="1:3" ht="15.75" x14ac:dyDescent="0.25">
      <c r="A302" s="197" t="s">
        <v>919</v>
      </c>
      <c r="B302" s="197" t="s">
        <v>920</v>
      </c>
      <c r="C302" s="198">
        <v>5</v>
      </c>
    </row>
    <row r="303" spans="1:3" ht="15.75" x14ac:dyDescent="0.25">
      <c r="A303" s="197" t="s">
        <v>921</v>
      </c>
      <c r="B303" s="197" t="s">
        <v>922</v>
      </c>
      <c r="C303" s="198">
        <v>5</v>
      </c>
    </row>
    <row r="304" spans="1:3" ht="15.75" x14ac:dyDescent="0.25">
      <c r="A304" s="197" t="s">
        <v>923</v>
      </c>
      <c r="B304" s="197" t="s">
        <v>924</v>
      </c>
      <c r="C304" s="198">
        <v>6</v>
      </c>
    </row>
    <row r="305" spans="1:3" ht="15.75" x14ac:dyDescent="0.25">
      <c r="A305" s="197" t="s">
        <v>925</v>
      </c>
      <c r="B305" s="197" t="s">
        <v>926</v>
      </c>
      <c r="C305" s="198">
        <v>5</v>
      </c>
    </row>
    <row r="306" spans="1:3" ht="15.75" x14ac:dyDescent="0.25">
      <c r="A306" s="197" t="s">
        <v>927</v>
      </c>
      <c r="B306" s="197" t="s">
        <v>928</v>
      </c>
      <c r="C306" s="198">
        <v>5</v>
      </c>
    </row>
    <row r="307" spans="1:3" ht="15.75" x14ac:dyDescent="0.25">
      <c r="A307" s="197" t="s">
        <v>929</v>
      </c>
      <c r="B307" s="197" t="s">
        <v>329</v>
      </c>
      <c r="C307" s="198">
        <v>2</v>
      </c>
    </row>
    <row r="308" spans="1:3" ht="31.5" x14ac:dyDescent="0.25">
      <c r="A308" s="197" t="s">
        <v>930</v>
      </c>
      <c r="B308" s="197" t="s">
        <v>931</v>
      </c>
      <c r="C308" s="198">
        <v>1</v>
      </c>
    </row>
    <row r="309" spans="1:3" ht="15.75" x14ac:dyDescent="0.25">
      <c r="A309" s="197" t="s">
        <v>161</v>
      </c>
      <c r="B309" s="197" t="s">
        <v>932</v>
      </c>
      <c r="C309" s="198">
        <v>4</v>
      </c>
    </row>
    <row r="310" spans="1:3" ht="15.75" x14ac:dyDescent="0.25">
      <c r="A310" s="197" t="s">
        <v>933</v>
      </c>
      <c r="B310" s="197" t="s">
        <v>934</v>
      </c>
      <c r="C310" s="198">
        <v>5</v>
      </c>
    </row>
    <row r="311" spans="1:3" ht="15.75" x14ac:dyDescent="0.25">
      <c r="A311" s="197" t="s">
        <v>935</v>
      </c>
      <c r="B311" s="197" t="s">
        <v>936</v>
      </c>
      <c r="C311" s="198">
        <v>3</v>
      </c>
    </row>
    <row r="312" spans="1:3" ht="15.75" x14ac:dyDescent="0.25">
      <c r="A312" s="197" t="s">
        <v>937</v>
      </c>
      <c r="B312" s="197" t="s">
        <v>938</v>
      </c>
      <c r="C312" s="198">
        <v>6</v>
      </c>
    </row>
    <row r="313" spans="1:3" ht="15.75" x14ac:dyDescent="0.25">
      <c r="A313" s="197" t="s">
        <v>939</v>
      </c>
      <c r="B313" s="197" t="s">
        <v>940</v>
      </c>
      <c r="C313" s="198">
        <v>4</v>
      </c>
    </row>
    <row r="314" spans="1:3" ht="15.75" x14ac:dyDescent="0.25">
      <c r="A314" s="197" t="s">
        <v>941</v>
      </c>
      <c r="B314" s="197" t="s">
        <v>942</v>
      </c>
      <c r="C314" s="198">
        <v>5</v>
      </c>
    </row>
    <row r="315" spans="1:3" ht="15.75" x14ac:dyDescent="0.25">
      <c r="A315" s="197" t="s">
        <v>943</v>
      </c>
      <c r="B315" s="197" t="s">
        <v>944</v>
      </c>
      <c r="C315" s="198">
        <v>4</v>
      </c>
    </row>
    <row r="316" spans="1:3" ht="15.75" x14ac:dyDescent="0.25">
      <c r="A316" s="197" t="s">
        <v>945</v>
      </c>
      <c r="B316" s="197" t="s">
        <v>946</v>
      </c>
      <c r="C316" s="198">
        <v>6</v>
      </c>
    </row>
    <row r="317" spans="1:3" ht="15.75" x14ac:dyDescent="0.25">
      <c r="A317" s="197" t="s">
        <v>947</v>
      </c>
      <c r="B317" s="197" t="s">
        <v>948</v>
      </c>
      <c r="C317" s="198">
        <v>6</v>
      </c>
    </row>
    <row r="318" spans="1:3" ht="15.75" x14ac:dyDescent="0.25">
      <c r="A318" s="197" t="s">
        <v>949</v>
      </c>
      <c r="B318" s="197" t="s">
        <v>950</v>
      </c>
      <c r="C318" s="198">
        <v>4</v>
      </c>
    </row>
    <row r="319" spans="1:3" ht="15.75" x14ac:dyDescent="0.25">
      <c r="A319" s="197" t="s">
        <v>951</v>
      </c>
      <c r="B319" s="197" t="s">
        <v>952</v>
      </c>
      <c r="C319" s="198">
        <v>6</v>
      </c>
    </row>
    <row r="320" spans="1:3" ht="15.75" x14ac:dyDescent="0.25">
      <c r="A320" s="197" t="s">
        <v>953</v>
      </c>
      <c r="B320" s="197" t="s">
        <v>954</v>
      </c>
      <c r="C320" s="198">
        <v>3</v>
      </c>
    </row>
    <row r="321" spans="1:3" ht="15.75" x14ac:dyDescent="0.25">
      <c r="A321" s="197" t="s">
        <v>955</v>
      </c>
      <c r="B321" s="197" t="s">
        <v>956</v>
      </c>
      <c r="C321" s="198">
        <v>5</v>
      </c>
    </row>
    <row r="322" spans="1:3" ht="15.75" x14ac:dyDescent="0.25">
      <c r="A322" s="197" t="s">
        <v>957</v>
      </c>
      <c r="B322" s="197" t="s">
        <v>958</v>
      </c>
      <c r="C322" s="198">
        <v>4</v>
      </c>
    </row>
    <row r="323" spans="1:3" ht="15.75" x14ac:dyDescent="0.25">
      <c r="A323" s="197" t="s">
        <v>959</v>
      </c>
      <c r="B323" s="197" t="s">
        <v>960</v>
      </c>
      <c r="C323" s="198">
        <v>3</v>
      </c>
    </row>
    <row r="324" spans="1:3" ht="15.75" x14ac:dyDescent="0.25">
      <c r="A324" s="197" t="s">
        <v>961</v>
      </c>
      <c r="B324" s="197" t="s">
        <v>962</v>
      </c>
      <c r="C324" s="198">
        <v>4</v>
      </c>
    </row>
    <row r="325" spans="1:3" ht="15.75" x14ac:dyDescent="0.25">
      <c r="A325" s="197" t="s">
        <v>963</v>
      </c>
      <c r="B325" s="197" t="s">
        <v>964</v>
      </c>
      <c r="C325" s="198">
        <v>5</v>
      </c>
    </row>
    <row r="326" spans="1:3" ht="15.75" x14ac:dyDescent="0.25">
      <c r="A326" s="197" t="s">
        <v>965</v>
      </c>
      <c r="B326" s="197" t="s">
        <v>966</v>
      </c>
      <c r="C326" s="198">
        <v>4</v>
      </c>
    </row>
    <row r="327" spans="1:3" ht="15.75" x14ac:dyDescent="0.25">
      <c r="A327" s="197" t="s">
        <v>967</v>
      </c>
      <c r="B327" s="197" t="s">
        <v>968</v>
      </c>
      <c r="C327" s="198">
        <v>5</v>
      </c>
    </row>
    <row r="328" spans="1:3" ht="15.75" x14ac:dyDescent="0.25">
      <c r="A328" s="197" t="s">
        <v>969</v>
      </c>
      <c r="B328" s="197" t="s">
        <v>970</v>
      </c>
      <c r="C328" s="198">
        <v>4</v>
      </c>
    </row>
    <row r="329" spans="1:3" ht="15.75" x14ac:dyDescent="0.25">
      <c r="A329" s="197" t="s">
        <v>971</v>
      </c>
      <c r="B329" s="197" t="s">
        <v>972</v>
      </c>
      <c r="C329" s="198">
        <v>4</v>
      </c>
    </row>
    <row r="330" spans="1:3" ht="15.75" x14ac:dyDescent="0.25">
      <c r="A330" s="197" t="s">
        <v>973</v>
      </c>
      <c r="B330" s="197" t="s">
        <v>974</v>
      </c>
      <c r="C330" s="198">
        <v>5</v>
      </c>
    </row>
    <row r="331" spans="1:3" ht="31.5" x14ac:dyDescent="0.25">
      <c r="A331" s="197" t="s">
        <v>975</v>
      </c>
      <c r="B331" s="197" t="s">
        <v>976</v>
      </c>
      <c r="C331" s="198">
        <v>6</v>
      </c>
    </row>
    <row r="332" spans="1:3" ht="15.75" x14ac:dyDescent="0.25">
      <c r="A332" s="197" t="s">
        <v>977</v>
      </c>
      <c r="B332" s="197" t="s">
        <v>978</v>
      </c>
      <c r="C332" s="198">
        <v>5</v>
      </c>
    </row>
    <row r="333" spans="1:3" ht="15.75" x14ac:dyDescent="0.25">
      <c r="A333" s="197" t="s">
        <v>979</v>
      </c>
      <c r="B333" s="197" t="s">
        <v>980</v>
      </c>
      <c r="C333" s="198">
        <v>5</v>
      </c>
    </row>
    <row r="334" spans="1:3" ht="15.75" x14ac:dyDescent="0.25">
      <c r="A334" s="197" t="s">
        <v>981</v>
      </c>
      <c r="B334" s="197" t="s">
        <v>982</v>
      </c>
      <c r="C334" s="198">
        <v>6</v>
      </c>
    </row>
    <row r="335" spans="1:3" ht="15.75" x14ac:dyDescent="0.25">
      <c r="A335" s="197" t="s">
        <v>983</v>
      </c>
      <c r="B335" s="197" t="s">
        <v>984</v>
      </c>
      <c r="C335" s="198">
        <v>5</v>
      </c>
    </row>
    <row r="336" spans="1:3" ht="15.75" x14ac:dyDescent="0.25">
      <c r="A336" s="197" t="s">
        <v>985</v>
      </c>
      <c r="B336" s="197" t="s">
        <v>986</v>
      </c>
      <c r="C336" s="198">
        <v>5</v>
      </c>
    </row>
    <row r="337" spans="1:3" ht="15.75" x14ac:dyDescent="0.25">
      <c r="A337" s="197" t="s">
        <v>987</v>
      </c>
      <c r="B337" s="197" t="s">
        <v>988</v>
      </c>
      <c r="C337" s="198">
        <v>6</v>
      </c>
    </row>
    <row r="338" spans="1:3" ht="15.75" x14ac:dyDescent="0.25">
      <c r="A338" s="197" t="s">
        <v>989</v>
      </c>
      <c r="B338" s="197" t="s">
        <v>990</v>
      </c>
      <c r="C338" s="198">
        <v>6</v>
      </c>
    </row>
    <row r="339" spans="1:3" ht="15.75" x14ac:dyDescent="0.25">
      <c r="A339" s="197" t="s">
        <v>313</v>
      </c>
      <c r="B339" s="197" t="s">
        <v>991</v>
      </c>
      <c r="C339" s="198">
        <v>6</v>
      </c>
    </row>
    <row r="340" spans="1:3" ht="31.5" x14ac:dyDescent="0.25">
      <c r="A340" s="197" t="s">
        <v>992</v>
      </c>
      <c r="B340" s="197" t="s">
        <v>993</v>
      </c>
      <c r="C340" s="198">
        <v>6</v>
      </c>
    </row>
    <row r="341" spans="1:3" ht="15.75" x14ac:dyDescent="0.25">
      <c r="A341" s="197" t="s">
        <v>1368</v>
      </c>
      <c r="B341" s="197" t="s">
        <v>1369</v>
      </c>
      <c r="C341" s="198">
        <v>6</v>
      </c>
    </row>
    <row r="342" spans="1:3" ht="15.75" x14ac:dyDescent="0.25">
      <c r="A342" s="197" t="s">
        <v>1370</v>
      </c>
      <c r="B342" s="197" t="s">
        <v>1371</v>
      </c>
      <c r="C342" s="198">
        <v>5</v>
      </c>
    </row>
    <row r="343" spans="1:3" ht="15.75" x14ac:dyDescent="0.25">
      <c r="A343" s="197" t="s">
        <v>994</v>
      </c>
      <c r="B343" s="197" t="s">
        <v>995</v>
      </c>
      <c r="C343" s="198">
        <v>6</v>
      </c>
    </row>
    <row r="344" spans="1:3" ht="15.75" x14ac:dyDescent="0.25">
      <c r="A344" s="197" t="s">
        <v>996</v>
      </c>
      <c r="B344" s="197" t="s">
        <v>997</v>
      </c>
      <c r="C344" s="198">
        <v>5</v>
      </c>
    </row>
    <row r="345" spans="1:3" ht="15.75" x14ac:dyDescent="0.25">
      <c r="A345" s="197" t="s">
        <v>998</v>
      </c>
      <c r="B345" s="197" t="s">
        <v>999</v>
      </c>
      <c r="C345" s="198">
        <v>6</v>
      </c>
    </row>
    <row r="346" spans="1:3" ht="15.75" x14ac:dyDescent="0.25">
      <c r="A346" s="197" t="s">
        <v>1000</v>
      </c>
      <c r="B346" s="197" t="s">
        <v>1001</v>
      </c>
      <c r="C346" s="198">
        <v>6</v>
      </c>
    </row>
    <row r="347" spans="1:3" ht="15.75" x14ac:dyDescent="0.25">
      <c r="A347" s="197" t="s">
        <v>1002</v>
      </c>
      <c r="B347" s="197" t="s">
        <v>1003</v>
      </c>
      <c r="C347" s="198">
        <v>4</v>
      </c>
    </row>
    <row r="348" spans="1:3" ht="15.75" x14ac:dyDescent="0.25">
      <c r="A348" s="197" t="s">
        <v>1004</v>
      </c>
      <c r="B348" s="197" t="s">
        <v>1005</v>
      </c>
      <c r="C348" s="198">
        <v>5</v>
      </c>
    </row>
    <row r="349" spans="1:3" ht="15.75" x14ac:dyDescent="0.25">
      <c r="A349" s="197" t="s">
        <v>1006</v>
      </c>
      <c r="B349" s="197" t="s">
        <v>1007</v>
      </c>
      <c r="C349" s="198">
        <v>4</v>
      </c>
    </row>
    <row r="350" spans="1:3" ht="15.75" x14ac:dyDescent="0.25">
      <c r="A350" s="197" t="s">
        <v>1008</v>
      </c>
      <c r="B350" s="197" t="s">
        <v>1009</v>
      </c>
      <c r="C350" s="198">
        <v>3</v>
      </c>
    </row>
    <row r="351" spans="1:3" ht="15.75" x14ac:dyDescent="0.25">
      <c r="A351" s="197" t="s">
        <v>1010</v>
      </c>
      <c r="B351" s="197" t="s">
        <v>1011</v>
      </c>
      <c r="C351" s="198">
        <v>2</v>
      </c>
    </row>
    <row r="352" spans="1:3" ht="15.75" x14ac:dyDescent="0.25">
      <c r="A352" s="197" t="s">
        <v>1012</v>
      </c>
      <c r="B352" s="197" t="s">
        <v>1013</v>
      </c>
      <c r="C352" s="198">
        <v>3</v>
      </c>
    </row>
    <row r="353" spans="1:3" ht="15.75" x14ac:dyDescent="0.25">
      <c r="A353" s="197" t="s">
        <v>1014</v>
      </c>
      <c r="B353" s="197" t="s">
        <v>329</v>
      </c>
      <c r="C353" s="198">
        <v>2</v>
      </c>
    </row>
    <row r="354" spans="1:3" ht="15.75" x14ac:dyDescent="0.25">
      <c r="A354" s="197" t="s">
        <v>1015</v>
      </c>
      <c r="B354" s="197" t="s">
        <v>1016</v>
      </c>
      <c r="C354" s="198">
        <v>7</v>
      </c>
    </row>
    <row r="355" spans="1:3" ht="15.75" x14ac:dyDescent="0.25">
      <c r="A355" s="197" t="s">
        <v>1017</v>
      </c>
      <c r="B355" s="197" t="s">
        <v>1018</v>
      </c>
      <c r="C355" s="198">
        <v>6</v>
      </c>
    </row>
    <row r="356" spans="1:3" ht="15.75" x14ac:dyDescent="0.25">
      <c r="A356" s="197" t="s">
        <v>1019</v>
      </c>
      <c r="B356" s="197" t="s">
        <v>1020</v>
      </c>
      <c r="C356" s="198">
        <v>7</v>
      </c>
    </row>
    <row r="357" spans="1:3" ht="15.75" x14ac:dyDescent="0.25">
      <c r="A357" s="197" t="s">
        <v>1021</v>
      </c>
      <c r="B357" s="197" t="s">
        <v>1022</v>
      </c>
      <c r="C357" s="198">
        <v>5</v>
      </c>
    </row>
    <row r="358" spans="1:3" ht="15.75" x14ac:dyDescent="0.25">
      <c r="A358" s="197" t="s">
        <v>1023</v>
      </c>
      <c r="B358" s="197" t="s">
        <v>1024</v>
      </c>
      <c r="C358" s="198">
        <v>5</v>
      </c>
    </row>
    <row r="359" spans="1:3" ht="15.75" x14ac:dyDescent="0.25">
      <c r="A359" s="197" t="s">
        <v>1025</v>
      </c>
      <c r="B359" s="197" t="s">
        <v>1026</v>
      </c>
      <c r="C359" s="198">
        <v>6</v>
      </c>
    </row>
    <row r="360" spans="1:3" ht="15.75" x14ac:dyDescent="0.25">
      <c r="A360" s="197" t="s">
        <v>1027</v>
      </c>
      <c r="B360" s="197" t="s">
        <v>1028</v>
      </c>
      <c r="C360" s="198">
        <v>5</v>
      </c>
    </row>
    <row r="361" spans="1:3" ht="15.75" x14ac:dyDescent="0.25">
      <c r="A361" s="197" t="s">
        <v>1029</v>
      </c>
      <c r="B361" s="197" t="s">
        <v>1030</v>
      </c>
      <c r="C361" s="198">
        <v>4</v>
      </c>
    </row>
    <row r="362" spans="1:3" ht="15.75" x14ac:dyDescent="0.25">
      <c r="A362" s="197" t="s">
        <v>143</v>
      </c>
      <c r="B362" s="197" t="s">
        <v>1031</v>
      </c>
      <c r="C362" s="198">
        <v>2</v>
      </c>
    </row>
    <row r="363" spans="1:3" ht="15.75" x14ac:dyDescent="0.25">
      <c r="A363" s="197" t="s">
        <v>1032</v>
      </c>
      <c r="B363" s="197" t="s">
        <v>1033</v>
      </c>
      <c r="C363" s="198">
        <v>4</v>
      </c>
    </row>
    <row r="364" spans="1:3" ht="15.75" x14ac:dyDescent="0.25">
      <c r="A364" s="197" t="s">
        <v>1034</v>
      </c>
      <c r="B364" s="197" t="s">
        <v>1035</v>
      </c>
      <c r="C364" s="198">
        <v>4</v>
      </c>
    </row>
    <row r="365" spans="1:3" ht="15.75" x14ac:dyDescent="0.25">
      <c r="A365" s="197" t="s">
        <v>1036</v>
      </c>
      <c r="B365" s="197" t="s">
        <v>1037</v>
      </c>
      <c r="C365" s="198">
        <v>5</v>
      </c>
    </row>
    <row r="366" spans="1:3" ht="15.75" x14ac:dyDescent="0.25">
      <c r="A366" s="197" t="s">
        <v>1038</v>
      </c>
      <c r="B366" s="197" t="s">
        <v>1039</v>
      </c>
      <c r="C366" s="198">
        <v>2</v>
      </c>
    </row>
    <row r="367" spans="1:3" ht="15.75" x14ac:dyDescent="0.25">
      <c r="A367" s="197" t="s">
        <v>1040</v>
      </c>
      <c r="B367" s="197" t="s">
        <v>1041</v>
      </c>
      <c r="C367" s="198">
        <v>4</v>
      </c>
    </row>
    <row r="368" spans="1:3" ht="15.75" x14ac:dyDescent="0.25">
      <c r="A368" s="197" t="s">
        <v>1042</v>
      </c>
      <c r="B368" s="197" t="s">
        <v>1043</v>
      </c>
      <c r="C368" s="198">
        <v>4</v>
      </c>
    </row>
    <row r="369" spans="1:3" ht="15.75" x14ac:dyDescent="0.25">
      <c r="A369" s="197" t="s">
        <v>1044</v>
      </c>
      <c r="B369" s="197" t="s">
        <v>1045</v>
      </c>
      <c r="C369" s="198">
        <v>5</v>
      </c>
    </row>
    <row r="370" spans="1:3" ht="15.75" x14ac:dyDescent="0.25">
      <c r="A370" s="197" t="s">
        <v>1046</v>
      </c>
      <c r="B370" s="197" t="s">
        <v>1047</v>
      </c>
      <c r="C370" s="198">
        <v>8</v>
      </c>
    </row>
    <row r="371" spans="1:3" ht="15.75" x14ac:dyDescent="0.25">
      <c r="A371" s="197" t="s">
        <v>1048</v>
      </c>
      <c r="B371" s="197" t="s">
        <v>1049</v>
      </c>
      <c r="C371" s="198">
        <v>3</v>
      </c>
    </row>
    <row r="372" spans="1:3" ht="15.75" x14ac:dyDescent="0.25">
      <c r="A372" s="197" t="s">
        <v>1050</v>
      </c>
      <c r="B372" s="197" t="s">
        <v>1051</v>
      </c>
      <c r="C372" s="198">
        <v>4</v>
      </c>
    </row>
    <row r="373" spans="1:3" ht="15.75" x14ac:dyDescent="0.25">
      <c r="A373" s="197" t="s">
        <v>1052</v>
      </c>
      <c r="B373" s="197" t="s">
        <v>1053</v>
      </c>
      <c r="C373" s="198">
        <v>4</v>
      </c>
    </row>
    <row r="374" spans="1:3" ht="31.5" x14ac:dyDescent="0.25">
      <c r="A374" s="197" t="s">
        <v>1054</v>
      </c>
      <c r="B374" s="197" t="s">
        <v>1055</v>
      </c>
      <c r="C374" s="198">
        <v>4</v>
      </c>
    </row>
    <row r="375" spans="1:3" ht="15.75" x14ac:dyDescent="0.25">
      <c r="A375" s="197" t="s">
        <v>1056</v>
      </c>
      <c r="B375" s="197" t="s">
        <v>1057</v>
      </c>
      <c r="C375" s="198">
        <v>5</v>
      </c>
    </row>
    <row r="376" spans="1:3" ht="15.75" x14ac:dyDescent="0.25">
      <c r="A376" s="197" t="s">
        <v>1058</v>
      </c>
      <c r="B376" s="197" t="s">
        <v>1059</v>
      </c>
      <c r="C376" s="198">
        <v>5</v>
      </c>
    </row>
    <row r="377" spans="1:3" ht="15.75" x14ac:dyDescent="0.25">
      <c r="A377" s="197" t="s">
        <v>1060</v>
      </c>
      <c r="B377" s="197" t="s">
        <v>1061</v>
      </c>
      <c r="C377" s="198">
        <v>5</v>
      </c>
    </row>
    <row r="378" spans="1:3" ht="15.75" x14ac:dyDescent="0.25">
      <c r="A378" s="197" t="s">
        <v>1062</v>
      </c>
      <c r="B378" s="197" t="s">
        <v>1063</v>
      </c>
      <c r="C378" s="198">
        <v>4</v>
      </c>
    </row>
    <row r="379" spans="1:3" ht="15.75" x14ac:dyDescent="0.25">
      <c r="A379" s="197" t="s">
        <v>1064</v>
      </c>
      <c r="B379" s="197" t="s">
        <v>1065</v>
      </c>
      <c r="C379" s="198">
        <v>6</v>
      </c>
    </row>
    <row r="380" spans="1:3" ht="15.75" x14ac:dyDescent="0.25">
      <c r="A380" s="197" t="s">
        <v>1066</v>
      </c>
      <c r="B380" s="197" t="s">
        <v>1067</v>
      </c>
      <c r="C380" s="198">
        <v>4</v>
      </c>
    </row>
    <row r="381" spans="1:3" ht="15.75" x14ac:dyDescent="0.25">
      <c r="A381" s="197" t="s">
        <v>1068</v>
      </c>
      <c r="B381" s="197" t="s">
        <v>329</v>
      </c>
      <c r="C381" s="198">
        <v>2</v>
      </c>
    </row>
    <row r="382" spans="1:3" ht="15.75" x14ac:dyDescent="0.25">
      <c r="A382" s="197" t="s">
        <v>1069</v>
      </c>
      <c r="B382" s="197" t="s">
        <v>1070</v>
      </c>
      <c r="C382" s="198">
        <v>4</v>
      </c>
    </row>
    <row r="383" spans="1:3" ht="15.75" x14ac:dyDescent="0.25">
      <c r="A383" s="197" t="s">
        <v>1071</v>
      </c>
      <c r="B383" s="197" t="s">
        <v>1072</v>
      </c>
      <c r="C383" s="198">
        <v>1</v>
      </c>
    </row>
    <row r="384" spans="1:3" ht="15.75" x14ac:dyDescent="0.25">
      <c r="A384" s="197" t="s">
        <v>1073</v>
      </c>
      <c r="B384" s="197" t="s">
        <v>1074</v>
      </c>
      <c r="C384" s="198">
        <v>4</v>
      </c>
    </row>
    <row r="385" spans="1:3" ht="15.75" x14ac:dyDescent="0.25">
      <c r="A385" s="197" t="s">
        <v>1075</v>
      </c>
      <c r="B385" s="197" t="s">
        <v>1076</v>
      </c>
      <c r="C385" s="198">
        <v>3</v>
      </c>
    </row>
    <row r="386" spans="1:3" ht="15.75" x14ac:dyDescent="0.25">
      <c r="A386" s="197" t="s">
        <v>1077</v>
      </c>
      <c r="B386" s="197" t="s">
        <v>1078</v>
      </c>
      <c r="C386" s="198">
        <v>5</v>
      </c>
    </row>
    <row r="387" spans="1:3" ht="15.75" x14ac:dyDescent="0.25">
      <c r="A387" s="197" t="s">
        <v>1079</v>
      </c>
      <c r="B387" s="197" t="s">
        <v>1080</v>
      </c>
      <c r="C387" s="198">
        <v>4</v>
      </c>
    </row>
    <row r="388" spans="1:3" ht="15.75" x14ac:dyDescent="0.25">
      <c r="A388" s="197" t="s">
        <v>1081</v>
      </c>
      <c r="B388" s="197" t="s">
        <v>1082</v>
      </c>
      <c r="C388" s="198">
        <v>4</v>
      </c>
    </row>
    <row r="389" spans="1:3" ht="15.75" x14ac:dyDescent="0.25">
      <c r="A389" s="197" t="s">
        <v>1083</v>
      </c>
      <c r="B389" s="197" t="s">
        <v>1084</v>
      </c>
      <c r="C389" s="198">
        <v>5</v>
      </c>
    </row>
    <row r="390" spans="1:3" ht="15.75" x14ac:dyDescent="0.25">
      <c r="A390" s="197" t="s">
        <v>1085</v>
      </c>
      <c r="B390" s="197" t="s">
        <v>1086</v>
      </c>
      <c r="C390" s="198">
        <v>1</v>
      </c>
    </row>
    <row r="391" spans="1:3" ht="15.75" x14ac:dyDescent="0.25">
      <c r="A391" s="197" t="s">
        <v>1087</v>
      </c>
      <c r="B391" s="197" t="s">
        <v>1088</v>
      </c>
      <c r="C391" s="198">
        <v>1</v>
      </c>
    </row>
    <row r="392" spans="1:3" ht="15.75" x14ac:dyDescent="0.25">
      <c r="A392" s="197" t="s">
        <v>1089</v>
      </c>
      <c r="B392" s="197" t="s">
        <v>329</v>
      </c>
      <c r="C392" s="198">
        <v>2</v>
      </c>
    </row>
    <row r="393" spans="1:3" ht="15.75" x14ac:dyDescent="0.25">
      <c r="A393" s="197" t="s">
        <v>1090</v>
      </c>
      <c r="B393" s="197" t="s">
        <v>1091</v>
      </c>
      <c r="C393" s="198">
        <v>1</v>
      </c>
    </row>
    <row r="394" spans="1:3" ht="15.75" x14ac:dyDescent="0.25">
      <c r="A394" s="197" t="s">
        <v>1092</v>
      </c>
      <c r="B394" s="197" t="s">
        <v>1093</v>
      </c>
      <c r="C394" s="198">
        <v>1</v>
      </c>
    </row>
    <row r="395" spans="1:3" ht="15.75" x14ac:dyDescent="0.25">
      <c r="A395" s="197" t="s">
        <v>1094</v>
      </c>
      <c r="B395" s="197" t="s">
        <v>1095</v>
      </c>
      <c r="C395" s="198">
        <v>1</v>
      </c>
    </row>
    <row r="396" spans="1:3" ht="15.75" x14ac:dyDescent="0.25">
      <c r="A396" s="197" t="s">
        <v>1096</v>
      </c>
      <c r="B396" s="197" t="s">
        <v>1097</v>
      </c>
      <c r="C396" s="198">
        <v>1</v>
      </c>
    </row>
    <row r="397" spans="1:3" ht="15.75" x14ac:dyDescent="0.25">
      <c r="A397" s="197" t="s">
        <v>1098</v>
      </c>
      <c r="B397" s="197" t="s">
        <v>1099</v>
      </c>
      <c r="C397" s="198">
        <v>1</v>
      </c>
    </row>
    <row r="398" spans="1:3" ht="15.75" x14ac:dyDescent="0.25">
      <c r="A398" s="197" t="s">
        <v>1100</v>
      </c>
      <c r="B398" s="197" t="s">
        <v>1101</v>
      </c>
      <c r="C398" s="198">
        <v>1</v>
      </c>
    </row>
    <row r="399" spans="1:3" ht="15.75" x14ac:dyDescent="0.25">
      <c r="A399" s="197" t="s">
        <v>1102</v>
      </c>
      <c r="B399" s="197" t="s">
        <v>1103</v>
      </c>
      <c r="C399" s="198">
        <v>1</v>
      </c>
    </row>
    <row r="400" spans="1:3" ht="15.75" x14ac:dyDescent="0.25">
      <c r="A400" s="197" t="s">
        <v>1104</v>
      </c>
      <c r="B400" s="197" t="s">
        <v>1105</v>
      </c>
      <c r="C400" s="198">
        <v>1</v>
      </c>
    </row>
    <row r="401" spans="1:3" ht="15.75" x14ac:dyDescent="0.25">
      <c r="A401" s="197" t="s">
        <v>1106</v>
      </c>
      <c r="B401" s="197" t="s">
        <v>1107</v>
      </c>
      <c r="C401" s="198">
        <v>1</v>
      </c>
    </row>
    <row r="402" spans="1:3" ht="15.75" x14ac:dyDescent="0.25">
      <c r="A402" s="197" t="s">
        <v>1108</v>
      </c>
      <c r="B402" s="197" t="s">
        <v>1109</v>
      </c>
      <c r="C402" s="198">
        <v>1</v>
      </c>
    </row>
    <row r="403" spans="1:3" ht="15.75" x14ac:dyDescent="0.25">
      <c r="A403" s="197" t="s">
        <v>1110</v>
      </c>
      <c r="B403" s="197" t="s">
        <v>1111</v>
      </c>
      <c r="C403" s="198">
        <v>1</v>
      </c>
    </row>
    <row r="404" spans="1:3" ht="15.75" x14ac:dyDescent="0.25">
      <c r="A404" s="197" t="s">
        <v>1112</v>
      </c>
      <c r="B404" s="197" t="s">
        <v>1113</v>
      </c>
      <c r="C404" s="198">
        <v>1</v>
      </c>
    </row>
    <row r="405" spans="1:3" ht="15.75" x14ac:dyDescent="0.25">
      <c r="A405" s="197" t="s">
        <v>1114</v>
      </c>
      <c r="B405" s="197" t="s">
        <v>1115</v>
      </c>
      <c r="C405" s="198">
        <v>1</v>
      </c>
    </row>
    <row r="406" spans="1:3" ht="15.75" x14ac:dyDescent="0.25">
      <c r="A406" s="197" t="s">
        <v>1116</v>
      </c>
      <c r="B406" s="197" t="s">
        <v>1117</v>
      </c>
      <c r="C406" s="198">
        <v>1</v>
      </c>
    </row>
    <row r="407" spans="1:3" ht="15.75" x14ac:dyDescent="0.25">
      <c r="A407" s="197" t="s">
        <v>1118</v>
      </c>
      <c r="B407" s="197" t="s">
        <v>1119</v>
      </c>
      <c r="C407" s="198">
        <v>1</v>
      </c>
    </row>
    <row r="408" spans="1:3" ht="15.75" x14ac:dyDescent="0.25">
      <c r="A408" s="197" t="s">
        <v>1120</v>
      </c>
      <c r="B408" s="197" t="s">
        <v>1121</v>
      </c>
      <c r="C408" s="198">
        <v>1</v>
      </c>
    </row>
    <row r="409" spans="1:3" ht="31.5" x14ac:dyDescent="0.25">
      <c r="A409" s="197" t="s">
        <v>1122</v>
      </c>
      <c r="B409" s="197" t="s">
        <v>1123</v>
      </c>
      <c r="C409" s="198">
        <v>1</v>
      </c>
    </row>
    <row r="410" spans="1:3" ht="31.5" x14ac:dyDescent="0.25">
      <c r="A410" s="197" t="s">
        <v>1124</v>
      </c>
      <c r="B410" s="197" t="s">
        <v>1125</v>
      </c>
      <c r="C410" s="198">
        <v>1</v>
      </c>
    </row>
    <row r="411" spans="1:3" ht="15.75" x14ac:dyDescent="0.25">
      <c r="A411" s="197" t="s">
        <v>1126</v>
      </c>
      <c r="B411" s="197" t="s">
        <v>1127</v>
      </c>
      <c r="C411" s="198">
        <v>1</v>
      </c>
    </row>
    <row r="412" spans="1:3" ht="15.75" x14ac:dyDescent="0.25">
      <c r="A412" s="197" t="s">
        <v>1128</v>
      </c>
      <c r="B412" s="197" t="s">
        <v>1129</v>
      </c>
      <c r="C412" s="198">
        <v>1</v>
      </c>
    </row>
    <row r="413" spans="1:3" ht="15.75" x14ac:dyDescent="0.25">
      <c r="A413" s="197" t="s">
        <v>1130</v>
      </c>
      <c r="B413" s="197" t="s">
        <v>1131</v>
      </c>
      <c r="C413" s="198">
        <v>1</v>
      </c>
    </row>
    <row r="414" spans="1:3" ht="15.75" x14ac:dyDescent="0.25">
      <c r="A414" s="197" t="s">
        <v>1132</v>
      </c>
      <c r="B414" s="197" t="s">
        <v>1133</v>
      </c>
      <c r="C414" s="198">
        <v>1</v>
      </c>
    </row>
    <row r="415" spans="1:3" ht="15.75" x14ac:dyDescent="0.25">
      <c r="A415" s="197" t="s">
        <v>1134</v>
      </c>
      <c r="B415" s="197" t="s">
        <v>1135</v>
      </c>
      <c r="C415" s="198">
        <v>1</v>
      </c>
    </row>
    <row r="416" spans="1:3" ht="15.75" x14ac:dyDescent="0.25">
      <c r="A416" s="197" t="s">
        <v>1136</v>
      </c>
      <c r="B416" s="197" t="s">
        <v>1137</v>
      </c>
      <c r="C416" s="198">
        <v>1</v>
      </c>
    </row>
    <row r="417" spans="1:3" ht="15.75" x14ac:dyDescent="0.25">
      <c r="A417" s="197" t="s">
        <v>1138</v>
      </c>
      <c r="B417" s="197" t="s">
        <v>1139</v>
      </c>
      <c r="C417" s="198">
        <v>1</v>
      </c>
    </row>
    <row r="418" spans="1:3" ht="15.75" x14ac:dyDescent="0.25">
      <c r="A418" s="197" t="s">
        <v>1140</v>
      </c>
      <c r="B418" s="197" t="s">
        <v>1141</v>
      </c>
      <c r="C418" s="198">
        <v>1</v>
      </c>
    </row>
    <row r="419" spans="1:3" ht="15.75" x14ac:dyDescent="0.25">
      <c r="A419" s="197" t="s">
        <v>1142</v>
      </c>
      <c r="B419" s="197" t="s">
        <v>1143</v>
      </c>
      <c r="C419" s="198">
        <v>1</v>
      </c>
    </row>
    <row r="420" spans="1:3" ht="15.75" x14ac:dyDescent="0.25">
      <c r="A420" s="197" t="s">
        <v>1144</v>
      </c>
      <c r="B420" s="197" t="s">
        <v>1145</v>
      </c>
      <c r="C420" s="198">
        <v>1</v>
      </c>
    </row>
    <row r="421" spans="1:3" ht="15.75" x14ac:dyDescent="0.25">
      <c r="A421" s="197" t="s">
        <v>1146</v>
      </c>
      <c r="B421" s="197" t="s">
        <v>1147</v>
      </c>
      <c r="C421" s="198">
        <v>1</v>
      </c>
    </row>
    <row r="422" spans="1:3" ht="15.75" x14ac:dyDescent="0.25">
      <c r="A422" s="197" t="s">
        <v>1148</v>
      </c>
      <c r="B422" s="197" t="s">
        <v>1149</v>
      </c>
      <c r="C422" s="198">
        <v>1</v>
      </c>
    </row>
    <row r="423" spans="1:3" ht="15.75" x14ac:dyDescent="0.25">
      <c r="A423" s="197" t="s">
        <v>1150</v>
      </c>
      <c r="B423" s="197" t="s">
        <v>1151</v>
      </c>
      <c r="C423" s="198">
        <v>1</v>
      </c>
    </row>
    <row r="424" spans="1:3" ht="15.75" x14ac:dyDescent="0.25">
      <c r="A424" s="197" t="s">
        <v>1152</v>
      </c>
      <c r="B424" s="197" t="s">
        <v>1153</v>
      </c>
      <c r="C424" s="198">
        <v>1</v>
      </c>
    </row>
    <row r="425" spans="1:3" ht="15.75" x14ac:dyDescent="0.25">
      <c r="A425" s="197" t="s">
        <v>1154</v>
      </c>
      <c r="B425" s="197" t="s">
        <v>1155</v>
      </c>
      <c r="C425" s="198">
        <v>1</v>
      </c>
    </row>
    <row r="426" spans="1:3" ht="15.75" x14ac:dyDescent="0.25">
      <c r="A426" s="197" t="s">
        <v>1156</v>
      </c>
      <c r="B426" s="197" t="s">
        <v>1157</v>
      </c>
      <c r="C426" s="198">
        <v>1</v>
      </c>
    </row>
    <row r="427" spans="1:3" ht="15.75" x14ac:dyDescent="0.25">
      <c r="A427" s="197" t="s">
        <v>1158</v>
      </c>
      <c r="B427" s="197" t="s">
        <v>1159</v>
      </c>
      <c r="C427" s="198">
        <v>1</v>
      </c>
    </row>
    <row r="428" spans="1:3" ht="15.75" x14ac:dyDescent="0.25">
      <c r="A428" s="197" t="s">
        <v>1160</v>
      </c>
      <c r="B428" s="197" t="s">
        <v>1161</v>
      </c>
      <c r="C428" s="198">
        <v>1</v>
      </c>
    </row>
    <row r="429" spans="1:3" ht="15.75" x14ac:dyDescent="0.25">
      <c r="A429" s="197" t="s">
        <v>1162</v>
      </c>
      <c r="B429" s="197" t="s">
        <v>1149</v>
      </c>
      <c r="C429" s="198">
        <v>1</v>
      </c>
    </row>
    <row r="430" spans="1:3" ht="15.75" x14ac:dyDescent="0.25">
      <c r="A430" s="197" t="s">
        <v>1163</v>
      </c>
      <c r="B430" s="197" t="s">
        <v>1164</v>
      </c>
      <c r="C430" s="198">
        <v>1</v>
      </c>
    </row>
    <row r="431" spans="1:3" ht="15.75" x14ac:dyDescent="0.25">
      <c r="A431" s="197" t="s">
        <v>1165</v>
      </c>
      <c r="B431" s="197" t="s">
        <v>1166</v>
      </c>
      <c r="C431" s="198">
        <v>1</v>
      </c>
    </row>
    <row r="432" spans="1:3" ht="15.75" x14ac:dyDescent="0.25">
      <c r="A432" s="197" t="s">
        <v>1167</v>
      </c>
      <c r="B432" s="197" t="s">
        <v>1168</v>
      </c>
      <c r="C432" s="198">
        <v>1</v>
      </c>
    </row>
    <row r="433" spans="1:3" ht="15.75" x14ac:dyDescent="0.25">
      <c r="A433" s="197" t="s">
        <v>1169</v>
      </c>
      <c r="B433" s="197" t="s">
        <v>1170</v>
      </c>
      <c r="C433" s="198">
        <v>1</v>
      </c>
    </row>
    <row r="434" spans="1:3" ht="15.75" x14ac:dyDescent="0.25">
      <c r="A434" s="197" t="s">
        <v>1171</v>
      </c>
      <c r="B434" s="197" t="s">
        <v>1172</v>
      </c>
      <c r="C434" s="198">
        <v>1</v>
      </c>
    </row>
    <row r="435" spans="1:3" ht="15.75" x14ac:dyDescent="0.25">
      <c r="A435" s="197" t="s">
        <v>1173</v>
      </c>
      <c r="B435" s="197" t="s">
        <v>1174</v>
      </c>
      <c r="C435" s="198">
        <v>1</v>
      </c>
    </row>
    <row r="436" spans="1:3" ht="15.75" x14ac:dyDescent="0.25">
      <c r="A436" s="197" t="s">
        <v>1175</v>
      </c>
      <c r="B436" s="197" t="s">
        <v>1176</v>
      </c>
      <c r="C436" s="198">
        <v>1</v>
      </c>
    </row>
    <row r="437" spans="1:3" ht="15.75" x14ac:dyDescent="0.25">
      <c r="A437" s="197" t="s">
        <v>1177</v>
      </c>
      <c r="B437" s="197" t="s">
        <v>1178</v>
      </c>
      <c r="C437" s="198">
        <v>1</v>
      </c>
    </row>
    <row r="438" spans="1:3" ht="15.75" x14ac:dyDescent="0.25">
      <c r="A438" s="197" t="s">
        <v>1179</v>
      </c>
      <c r="B438" s="197" t="s">
        <v>1180</v>
      </c>
      <c r="C438" s="198">
        <v>1</v>
      </c>
    </row>
    <row r="439" spans="1:3" ht="15.75" x14ac:dyDescent="0.25">
      <c r="A439" s="197" t="s">
        <v>1181</v>
      </c>
      <c r="B439" s="197" t="s">
        <v>1182</v>
      </c>
      <c r="C439" s="198">
        <v>1</v>
      </c>
    </row>
    <row r="440" spans="1:3" ht="15.75" x14ac:dyDescent="0.25">
      <c r="A440" s="197" t="s">
        <v>1183</v>
      </c>
      <c r="B440" s="197" t="s">
        <v>1184</v>
      </c>
      <c r="C440" s="198">
        <v>1</v>
      </c>
    </row>
    <row r="441" spans="1:3" ht="15.75" x14ac:dyDescent="0.25">
      <c r="A441" s="197" t="s">
        <v>1185</v>
      </c>
      <c r="B441" s="197" t="s">
        <v>1186</v>
      </c>
      <c r="C441" s="198">
        <v>1</v>
      </c>
    </row>
    <row r="442" spans="1:3" ht="15.75" x14ac:dyDescent="0.25">
      <c r="A442" s="197" t="s">
        <v>1187</v>
      </c>
      <c r="B442" s="197" t="s">
        <v>1188</v>
      </c>
      <c r="C442" s="198">
        <v>1</v>
      </c>
    </row>
    <row r="443" spans="1:3" ht="15.75" x14ac:dyDescent="0.25">
      <c r="A443" s="197" t="s">
        <v>1189</v>
      </c>
      <c r="B443" s="197" t="s">
        <v>1190</v>
      </c>
      <c r="C443" s="198">
        <v>1</v>
      </c>
    </row>
    <row r="444" spans="1:3" ht="15.75" x14ac:dyDescent="0.25">
      <c r="A444" s="197" t="s">
        <v>1191</v>
      </c>
      <c r="B444" s="197" t="s">
        <v>1192</v>
      </c>
      <c r="C444" s="198">
        <v>1</v>
      </c>
    </row>
    <row r="445" spans="1:3" ht="15.75" x14ac:dyDescent="0.25">
      <c r="A445" s="197" t="s">
        <v>1193</v>
      </c>
      <c r="B445" s="197" t="s">
        <v>1194</v>
      </c>
      <c r="C445" s="198">
        <v>1</v>
      </c>
    </row>
    <row r="446" spans="1:3" ht="15.75" x14ac:dyDescent="0.25">
      <c r="A446" s="197" t="s">
        <v>1195</v>
      </c>
      <c r="B446" s="197" t="s">
        <v>1196</v>
      </c>
      <c r="C446" s="198">
        <v>1</v>
      </c>
    </row>
    <row r="447" spans="1:3" ht="15.75" x14ac:dyDescent="0.25">
      <c r="A447" s="197" t="s">
        <v>1197</v>
      </c>
      <c r="B447" s="197" t="s">
        <v>1198</v>
      </c>
      <c r="C447" s="198">
        <v>1</v>
      </c>
    </row>
    <row r="448" spans="1:3" ht="15.75" x14ac:dyDescent="0.25">
      <c r="A448" s="197" t="s">
        <v>1199</v>
      </c>
      <c r="B448" s="197" t="s">
        <v>1200</v>
      </c>
      <c r="C448" s="198">
        <v>1</v>
      </c>
    </row>
    <row r="449" spans="1:3" ht="15.75" x14ac:dyDescent="0.25">
      <c r="A449" s="197" t="s">
        <v>1201</v>
      </c>
      <c r="B449" s="197" t="s">
        <v>1202</v>
      </c>
      <c r="C449" s="198">
        <v>1</v>
      </c>
    </row>
    <row r="450" spans="1:3" ht="15.75" x14ac:dyDescent="0.25">
      <c r="A450" s="197" t="s">
        <v>1203</v>
      </c>
      <c r="B450" s="197" t="s">
        <v>1204</v>
      </c>
      <c r="C450" s="198">
        <v>1</v>
      </c>
    </row>
    <row r="451" spans="1:3" ht="15.75" x14ac:dyDescent="0.25">
      <c r="A451" s="197" t="s">
        <v>1205</v>
      </c>
      <c r="B451" s="197" t="s">
        <v>1206</v>
      </c>
      <c r="C451" s="198">
        <v>1</v>
      </c>
    </row>
    <row r="452" spans="1:3" ht="15.75" x14ac:dyDescent="0.25">
      <c r="A452" s="197" t="s">
        <v>1207</v>
      </c>
      <c r="B452" s="197" t="s">
        <v>1208</v>
      </c>
      <c r="C452" s="198">
        <v>1</v>
      </c>
    </row>
    <row r="453" spans="1:3" ht="15.75" x14ac:dyDescent="0.25">
      <c r="A453" s="197" t="s">
        <v>1209</v>
      </c>
      <c r="B453" s="197" t="s">
        <v>1210</v>
      </c>
      <c r="C453" s="198">
        <v>1</v>
      </c>
    </row>
    <row r="454" spans="1:3" ht="15.75" x14ac:dyDescent="0.25">
      <c r="A454" s="197" t="s">
        <v>1211</v>
      </c>
      <c r="B454" s="197" t="s">
        <v>1212</v>
      </c>
      <c r="C454" s="198">
        <v>1</v>
      </c>
    </row>
    <row r="455" spans="1:3" ht="15.75" x14ac:dyDescent="0.25">
      <c r="A455" s="197" t="s">
        <v>1213</v>
      </c>
      <c r="B455" s="197" t="s">
        <v>1214</v>
      </c>
      <c r="C455" s="198">
        <v>1</v>
      </c>
    </row>
    <row r="456" spans="1:3" ht="15.75" x14ac:dyDescent="0.25">
      <c r="A456" s="197" t="s">
        <v>1215</v>
      </c>
      <c r="B456" s="197" t="s">
        <v>1216</v>
      </c>
      <c r="C456" s="198">
        <v>1</v>
      </c>
    </row>
    <row r="457" spans="1:3" ht="15.75" x14ac:dyDescent="0.25">
      <c r="A457" s="197" t="s">
        <v>1217</v>
      </c>
      <c r="B457" s="197" t="s">
        <v>1218</v>
      </c>
      <c r="C457" s="198">
        <v>1</v>
      </c>
    </row>
    <row r="458" spans="1:3" ht="15.75" x14ac:dyDescent="0.25">
      <c r="A458" s="197" t="s">
        <v>1219</v>
      </c>
      <c r="B458" s="197" t="s">
        <v>1220</v>
      </c>
      <c r="C458" s="198">
        <v>1</v>
      </c>
    </row>
    <row r="459" spans="1:3" ht="15.75" x14ac:dyDescent="0.25">
      <c r="A459" s="197" t="s">
        <v>1221</v>
      </c>
      <c r="B459" s="197" t="s">
        <v>1222</v>
      </c>
      <c r="C459" s="198">
        <v>1</v>
      </c>
    </row>
    <row r="460" spans="1:3" ht="15.75" x14ac:dyDescent="0.25">
      <c r="A460" s="197" t="s">
        <v>1223</v>
      </c>
      <c r="B460" s="197" t="s">
        <v>1224</v>
      </c>
      <c r="C460" s="198">
        <v>1</v>
      </c>
    </row>
    <row r="461" spans="1:3" ht="15.75" x14ac:dyDescent="0.25">
      <c r="A461" s="197" t="s">
        <v>1225</v>
      </c>
      <c r="B461" s="197" t="s">
        <v>1226</v>
      </c>
      <c r="C461" s="198">
        <v>1</v>
      </c>
    </row>
    <row r="462" spans="1:3" ht="15.75" x14ac:dyDescent="0.25">
      <c r="A462" s="197" t="s">
        <v>1227</v>
      </c>
      <c r="B462" s="197" t="s">
        <v>1228</v>
      </c>
      <c r="C462" s="198">
        <v>1</v>
      </c>
    </row>
    <row r="463" spans="1:3" ht="15.75" x14ac:dyDescent="0.25">
      <c r="A463" s="197" t="s">
        <v>1229</v>
      </c>
      <c r="B463" s="197" t="s">
        <v>1230</v>
      </c>
      <c r="C463" s="198">
        <v>1</v>
      </c>
    </row>
    <row r="464" spans="1:3" ht="15.75" x14ac:dyDescent="0.25">
      <c r="A464" s="197" t="s">
        <v>1231</v>
      </c>
      <c r="B464" s="197" t="s">
        <v>1232</v>
      </c>
      <c r="C464" s="198">
        <v>1</v>
      </c>
    </row>
    <row r="465" spans="1:3" ht="15.75" x14ac:dyDescent="0.25">
      <c r="A465" s="197" t="s">
        <v>1233</v>
      </c>
      <c r="B465" s="197" t="s">
        <v>1234</v>
      </c>
      <c r="C465" s="198">
        <v>1</v>
      </c>
    </row>
    <row r="466" spans="1:3" ht="15.75" x14ac:dyDescent="0.25">
      <c r="A466" s="197" t="s">
        <v>1235</v>
      </c>
      <c r="B466" s="197" t="s">
        <v>1236</v>
      </c>
      <c r="C466" s="198">
        <v>1</v>
      </c>
    </row>
    <row r="467" spans="1:3" ht="15.75" x14ac:dyDescent="0.25">
      <c r="A467" s="197" t="s">
        <v>1237</v>
      </c>
      <c r="B467" s="197" t="s">
        <v>1238</v>
      </c>
      <c r="C467" s="198">
        <v>1</v>
      </c>
    </row>
    <row r="468" spans="1:3" ht="15.75" x14ac:dyDescent="0.25">
      <c r="A468" s="197" t="s">
        <v>1239</v>
      </c>
      <c r="B468" s="197" t="s">
        <v>1240</v>
      </c>
      <c r="C468" s="198">
        <v>1</v>
      </c>
    </row>
    <row r="469" spans="1:3" ht="15.75" x14ac:dyDescent="0.25">
      <c r="A469" s="197" t="s">
        <v>1241</v>
      </c>
      <c r="B469" s="197" t="s">
        <v>1242</v>
      </c>
      <c r="C469" s="198">
        <v>1</v>
      </c>
    </row>
    <row r="470" spans="1:3" ht="15.75" x14ac:dyDescent="0.25">
      <c r="A470" s="197" t="s">
        <v>1243</v>
      </c>
      <c r="B470" s="197" t="s">
        <v>1244</v>
      </c>
      <c r="C470" s="198">
        <v>1</v>
      </c>
    </row>
    <row r="471" spans="1:3" ht="15.75" x14ac:dyDescent="0.25">
      <c r="A471" s="197" t="s">
        <v>1245</v>
      </c>
      <c r="B471" s="197" t="s">
        <v>1246</v>
      </c>
      <c r="C471" s="198">
        <v>1</v>
      </c>
    </row>
    <row r="472" spans="1:3" ht="15.75" x14ac:dyDescent="0.25">
      <c r="A472" s="197" t="s">
        <v>1247</v>
      </c>
      <c r="B472" s="197" t="s">
        <v>1248</v>
      </c>
      <c r="C472" s="198">
        <v>1</v>
      </c>
    </row>
    <row r="473" spans="1:3" ht="15.75" x14ac:dyDescent="0.25">
      <c r="A473" s="197" t="s">
        <v>1249</v>
      </c>
      <c r="B473" s="197" t="s">
        <v>1250</v>
      </c>
      <c r="C473" s="198">
        <v>1</v>
      </c>
    </row>
    <row r="474" spans="1:3" ht="15.75" x14ac:dyDescent="0.25">
      <c r="A474" s="197" t="s">
        <v>1251</v>
      </c>
      <c r="B474" s="197" t="s">
        <v>1252</v>
      </c>
      <c r="C474" s="198">
        <v>1</v>
      </c>
    </row>
    <row r="475" spans="1:3" ht="15.75" x14ac:dyDescent="0.25">
      <c r="A475" s="197" t="s">
        <v>1253</v>
      </c>
      <c r="B475" s="197" t="s">
        <v>1254</v>
      </c>
      <c r="C475" s="198">
        <v>5</v>
      </c>
    </row>
    <row r="476" spans="1:3" ht="15.75" x14ac:dyDescent="0.25">
      <c r="A476" s="197" t="s">
        <v>1255</v>
      </c>
      <c r="B476" s="197" t="s">
        <v>1256</v>
      </c>
      <c r="C476" s="198">
        <v>4</v>
      </c>
    </row>
    <row r="477" spans="1:3" ht="15.75" x14ac:dyDescent="0.25">
      <c r="A477" s="197" t="s">
        <v>1257</v>
      </c>
      <c r="B477" s="197" t="s">
        <v>1258</v>
      </c>
      <c r="C477" s="198">
        <v>1</v>
      </c>
    </row>
    <row r="478" spans="1:3" ht="15.75" x14ac:dyDescent="0.25">
      <c r="A478" s="197" t="s">
        <v>1259</v>
      </c>
      <c r="B478" s="197" t="s">
        <v>1260</v>
      </c>
      <c r="C478" s="198">
        <v>1</v>
      </c>
    </row>
    <row r="479" spans="1:3" ht="15.75" x14ac:dyDescent="0.25">
      <c r="A479" s="197" t="s">
        <v>1261</v>
      </c>
      <c r="B479" s="197" t="s">
        <v>1262</v>
      </c>
      <c r="C479" s="198">
        <v>1</v>
      </c>
    </row>
    <row r="480" spans="1:3" ht="15.75" x14ac:dyDescent="0.25">
      <c r="A480" s="197" t="s">
        <v>1263</v>
      </c>
      <c r="B480" s="197" t="s">
        <v>1264</v>
      </c>
      <c r="C480" s="198">
        <v>1</v>
      </c>
    </row>
    <row r="481" spans="1:3" ht="15.75" x14ac:dyDescent="0.25">
      <c r="A481" s="197" t="s">
        <v>1265</v>
      </c>
      <c r="B481" s="197" t="s">
        <v>1266</v>
      </c>
      <c r="C481" s="198">
        <v>1</v>
      </c>
    </row>
    <row r="482" spans="1:3" ht="15.75" x14ac:dyDescent="0.25">
      <c r="A482" s="197" t="s">
        <v>1267</v>
      </c>
      <c r="B482" s="197" t="s">
        <v>1268</v>
      </c>
      <c r="C482" s="198">
        <v>1</v>
      </c>
    </row>
    <row r="483" spans="1:3" ht="31.5" x14ac:dyDescent="0.25">
      <c r="A483" s="197" t="s">
        <v>1269</v>
      </c>
      <c r="B483" s="197" t="s">
        <v>1270</v>
      </c>
      <c r="C483" s="198">
        <v>1</v>
      </c>
    </row>
    <row r="484" spans="1:3" ht="31.5" x14ac:dyDescent="0.25">
      <c r="A484" s="197" t="s">
        <v>1271</v>
      </c>
      <c r="B484" s="197" t="s">
        <v>1272</v>
      </c>
      <c r="C484" s="198">
        <v>1</v>
      </c>
    </row>
    <row r="485" spans="1:3" ht="15.75" x14ac:dyDescent="0.25">
      <c r="A485" s="197" t="s">
        <v>1273</v>
      </c>
      <c r="B485" s="197" t="s">
        <v>1274</v>
      </c>
      <c r="C485" s="198">
        <v>1</v>
      </c>
    </row>
    <row r="486" spans="1:3" ht="15.75" x14ac:dyDescent="0.25">
      <c r="A486" s="197" t="s">
        <v>1275</v>
      </c>
      <c r="B486" s="197" t="s">
        <v>1276</v>
      </c>
      <c r="C486" s="198">
        <v>1</v>
      </c>
    </row>
    <row r="487" spans="1:3" ht="15.75" x14ac:dyDescent="0.25">
      <c r="A487" s="197" t="s">
        <v>1277</v>
      </c>
      <c r="B487" s="197" t="s">
        <v>1278</v>
      </c>
      <c r="C487" s="198">
        <v>1</v>
      </c>
    </row>
    <row r="488" spans="1:3" ht="15.75" x14ac:dyDescent="0.25">
      <c r="A488" s="197" t="s">
        <v>1279</v>
      </c>
      <c r="B488" s="197" t="s">
        <v>1280</v>
      </c>
      <c r="C488" s="198">
        <v>1</v>
      </c>
    </row>
    <row r="489" spans="1:3" ht="15.75" x14ac:dyDescent="0.25">
      <c r="A489" s="197" t="s">
        <v>1281</v>
      </c>
      <c r="B489" s="197" t="s">
        <v>1282</v>
      </c>
      <c r="C489" s="198">
        <v>1</v>
      </c>
    </row>
    <row r="490" spans="1:3" ht="15.75" x14ac:dyDescent="0.25">
      <c r="A490" s="197" t="s">
        <v>1283</v>
      </c>
      <c r="B490" s="197" t="s">
        <v>1284</v>
      </c>
      <c r="C490" s="198">
        <v>8</v>
      </c>
    </row>
    <row r="491" spans="1:3" ht="15.75" x14ac:dyDescent="0.25">
      <c r="A491" s="197" t="s">
        <v>1285</v>
      </c>
      <c r="B491" s="197" t="s">
        <v>1286</v>
      </c>
      <c r="C491" s="198">
        <v>1</v>
      </c>
    </row>
    <row r="492" spans="1:3" ht="15.75" x14ac:dyDescent="0.25">
      <c r="A492" s="197" t="s">
        <v>1287</v>
      </c>
      <c r="B492" s="197" t="s">
        <v>1288</v>
      </c>
      <c r="C492" s="198">
        <v>1</v>
      </c>
    </row>
    <row r="493" spans="1:3" ht="15.75" x14ac:dyDescent="0.25">
      <c r="A493" s="197" t="s">
        <v>1289</v>
      </c>
      <c r="B493" s="197" t="s">
        <v>1290</v>
      </c>
      <c r="C493" s="198">
        <v>1</v>
      </c>
    </row>
    <row r="494" spans="1:3" ht="15.75" x14ac:dyDescent="0.25">
      <c r="A494" s="197" t="s">
        <v>1291</v>
      </c>
      <c r="B494" s="197" t="s">
        <v>1292</v>
      </c>
      <c r="C494" s="198">
        <v>1</v>
      </c>
    </row>
    <row r="495" spans="1:3" ht="15.75" x14ac:dyDescent="0.25">
      <c r="A495" s="197" t="s">
        <v>1293</v>
      </c>
      <c r="B495" s="197" t="s">
        <v>1294</v>
      </c>
      <c r="C495" s="198">
        <v>1</v>
      </c>
    </row>
    <row r="496" spans="1:3" ht="15.75" x14ac:dyDescent="0.25">
      <c r="A496" s="197" t="s">
        <v>1295</v>
      </c>
      <c r="B496" s="197" t="s">
        <v>1296</v>
      </c>
      <c r="C496" s="198">
        <v>1</v>
      </c>
    </row>
    <row r="497" spans="1:3" ht="15.75" x14ac:dyDescent="0.25">
      <c r="A497" s="197" t="s">
        <v>1297</v>
      </c>
      <c r="B497" s="197" t="s">
        <v>1298</v>
      </c>
      <c r="C497" s="198">
        <v>1</v>
      </c>
    </row>
    <row r="498" spans="1:3" ht="15.75" x14ac:dyDescent="0.25">
      <c r="A498" s="197" t="s">
        <v>1299</v>
      </c>
      <c r="B498" s="197" t="s">
        <v>1300</v>
      </c>
      <c r="C498" s="198">
        <v>1</v>
      </c>
    </row>
    <row r="499" spans="1:3" ht="15.75" x14ac:dyDescent="0.25">
      <c r="A499" s="197" t="s">
        <v>1301</v>
      </c>
      <c r="B499" s="197" t="s">
        <v>1302</v>
      </c>
      <c r="C499" s="198">
        <v>1</v>
      </c>
    </row>
    <row r="500" spans="1:3" ht="15.75" x14ac:dyDescent="0.25">
      <c r="A500" s="197" t="s">
        <v>1303</v>
      </c>
      <c r="B500" s="197" t="s">
        <v>1304</v>
      </c>
      <c r="C500" s="198">
        <v>1</v>
      </c>
    </row>
    <row r="501" spans="1:3" ht="15.75" x14ac:dyDescent="0.25">
      <c r="A501" s="197" t="s">
        <v>1305</v>
      </c>
      <c r="B501" s="197" t="s">
        <v>1306</v>
      </c>
      <c r="C501" s="198">
        <v>1</v>
      </c>
    </row>
    <row r="502" spans="1:3" ht="15.75" x14ac:dyDescent="0.25">
      <c r="A502" s="197" t="s">
        <v>1307</v>
      </c>
      <c r="B502" s="197" t="s">
        <v>1308</v>
      </c>
      <c r="C502" s="198">
        <v>1</v>
      </c>
    </row>
    <row r="503" spans="1:3" ht="15.75" x14ac:dyDescent="0.25">
      <c r="A503" s="197" t="s">
        <v>1309</v>
      </c>
      <c r="B503" s="197" t="s">
        <v>1310</v>
      </c>
      <c r="C503" s="198">
        <v>1</v>
      </c>
    </row>
    <row r="504" spans="1:3" ht="15.75" x14ac:dyDescent="0.25">
      <c r="A504" s="197" t="s">
        <v>1311</v>
      </c>
      <c r="B504" s="197" t="s">
        <v>1312</v>
      </c>
      <c r="C504" s="198">
        <v>1</v>
      </c>
    </row>
    <row r="505" spans="1:3" ht="15.75" x14ac:dyDescent="0.25">
      <c r="A505" s="197" t="s">
        <v>1313</v>
      </c>
      <c r="B505" s="197" t="s">
        <v>1314</v>
      </c>
      <c r="C505" s="198">
        <v>1</v>
      </c>
    </row>
    <row r="506" spans="1:3" ht="15.75" x14ac:dyDescent="0.25">
      <c r="A506" s="197" t="s">
        <v>1315</v>
      </c>
      <c r="B506" s="197" t="s">
        <v>1316</v>
      </c>
      <c r="C506" s="198">
        <v>1</v>
      </c>
    </row>
    <row r="507" spans="1:3" ht="15.75" x14ac:dyDescent="0.25">
      <c r="A507" s="197" t="s">
        <v>1317</v>
      </c>
      <c r="B507" s="197" t="s">
        <v>1318</v>
      </c>
      <c r="C507" s="198">
        <v>1</v>
      </c>
    </row>
    <row r="508" spans="1:3" ht="15.75" x14ac:dyDescent="0.25">
      <c r="A508" s="197" t="s">
        <v>1319</v>
      </c>
      <c r="B508" s="197" t="s">
        <v>1320</v>
      </c>
      <c r="C508" s="198">
        <v>1</v>
      </c>
    </row>
    <row r="509" spans="1:3" ht="15.75" x14ac:dyDescent="0.25">
      <c r="A509" s="197" t="s">
        <v>1321</v>
      </c>
      <c r="B509" s="197" t="s">
        <v>1322</v>
      </c>
      <c r="C509" s="198">
        <v>1</v>
      </c>
    </row>
    <row r="510" spans="1:3" ht="15.75" x14ac:dyDescent="0.25">
      <c r="A510" s="197" t="s">
        <v>1323</v>
      </c>
      <c r="B510" s="197" t="s">
        <v>1324</v>
      </c>
      <c r="C510" s="198">
        <v>1</v>
      </c>
    </row>
    <row r="511" spans="1:3" ht="15.75" x14ac:dyDescent="0.25">
      <c r="A511" s="197" t="s">
        <v>1325</v>
      </c>
      <c r="B511" s="197" t="s">
        <v>1326</v>
      </c>
      <c r="C511" s="198">
        <v>1</v>
      </c>
    </row>
    <row r="512" spans="1:3" ht="15.75" x14ac:dyDescent="0.25">
      <c r="A512" s="197" t="s">
        <v>1327</v>
      </c>
      <c r="B512" s="197" t="s">
        <v>1328</v>
      </c>
      <c r="C512" s="198">
        <v>1</v>
      </c>
    </row>
    <row r="513" spans="1:3" ht="15.75" x14ac:dyDescent="0.25">
      <c r="A513" s="197" t="s">
        <v>1329</v>
      </c>
      <c r="B513" s="197" t="s">
        <v>1330</v>
      </c>
      <c r="C513" s="198">
        <v>1</v>
      </c>
    </row>
    <row r="514" spans="1:3" ht="15.75" x14ac:dyDescent="0.25">
      <c r="A514" s="197" t="s">
        <v>1331</v>
      </c>
      <c r="B514" s="197" t="s">
        <v>1332</v>
      </c>
      <c r="C514" s="198">
        <v>1</v>
      </c>
    </row>
    <row r="515" spans="1:3" ht="15.75" x14ac:dyDescent="0.25">
      <c r="A515" s="197" t="s">
        <v>1333</v>
      </c>
      <c r="B515" s="197" t="s">
        <v>1334</v>
      </c>
      <c r="C515" s="198">
        <v>1</v>
      </c>
    </row>
    <row r="516" spans="1:3" ht="15.75" x14ac:dyDescent="0.25">
      <c r="A516" s="197" t="s">
        <v>1335</v>
      </c>
      <c r="B516" s="197" t="s">
        <v>1336</v>
      </c>
      <c r="C516" s="198">
        <v>1</v>
      </c>
    </row>
    <row r="517" spans="1:3" ht="15.75" x14ac:dyDescent="0.25">
      <c r="A517" s="197" t="s">
        <v>1337</v>
      </c>
      <c r="B517" s="197" t="s">
        <v>1338</v>
      </c>
      <c r="C517" s="198">
        <v>1</v>
      </c>
    </row>
    <row r="518" spans="1:3" ht="15.75" x14ac:dyDescent="0.25">
      <c r="A518" s="197" t="s">
        <v>1339</v>
      </c>
      <c r="B518" s="197" t="s">
        <v>1340</v>
      </c>
      <c r="C518" s="198">
        <v>1</v>
      </c>
    </row>
    <row r="519" spans="1:3" ht="15.75" x14ac:dyDescent="0.25">
      <c r="A519" s="197" t="s">
        <v>1341</v>
      </c>
      <c r="B519" s="197" t="s">
        <v>1342</v>
      </c>
      <c r="C519" s="198">
        <v>1</v>
      </c>
    </row>
    <row r="520" spans="1:3" ht="15.75" x14ac:dyDescent="0.25">
      <c r="A520" s="197" t="s">
        <v>1343</v>
      </c>
      <c r="B520" s="197" t="s">
        <v>1344</v>
      </c>
      <c r="C520" s="198">
        <v>1</v>
      </c>
    </row>
    <row r="521" spans="1:3" ht="15.75" x14ac:dyDescent="0.25">
      <c r="A521" s="197" t="s">
        <v>1345</v>
      </c>
      <c r="B521" s="197" t="s">
        <v>1346</v>
      </c>
      <c r="C521" s="198">
        <v>1</v>
      </c>
    </row>
    <row r="522" spans="1:3" ht="15.75" x14ac:dyDescent="0.25">
      <c r="A522" s="197" t="s">
        <v>1347</v>
      </c>
      <c r="B522" s="197" t="s">
        <v>1348</v>
      </c>
      <c r="C522" s="198">
        <v>1</v>
      </c>
    </row>
    <row r="523" spans="1:3" ht="15.75" x14ac:dyDescent="0.25">
      <c r="A523" s="197" t="s">
        <v>1349</v>
      </c>
      <c r="B523" s="197" t="s">
        <v>1350</v>
      </c>
      <c r="C523" s="198">
        <v>1</v>
      </c>
    </row>
    <row r="524" spans="1:3" ht="15.75" x14ac:dyDescent="0.25">
      <c r="A524" s="197" t="s">
        <v>1351</v>
      </c>
      <c r="B524" s="197" t="s">
        <v>1352</v>
      </c>
      <c r="C524" s="198">
        <v>1</v>
      </c>
    </row>
    <row r="525" spans="1:3" ht="15.75" x14ac:dyDescent="0.25">
      <c r="A525" s="197" t="s">
        <v>1353</v>
      </c>
      <c r="B525" s="197" t="s">
        <v>1354</v>
      </c>
      <c r="C525" s="198">
        <v>1</v>
      </c>
    </row>
    <row r="526" spans="1:3" ht="15.75" x14ac:dyDescent="0.25">
      <c r="A526" s="197" t="s">
        <v>1355</v>
      </c>
      <c r="B526" s="197" t="s">
        <v>1356</v>
      </c>
      <c r="C526" s="198">
        <v>1</v>
      </c>
    </row>
    <row r="527" spans="1:3" ht="15.75" x14ac:dyDescent="0.25">
      <c r="A527" s="197" t="s">
        <v>1357</v>
      </c>
      <c r="B527" s="197" t="s">
        <v>1358</v>
      </c>
      <c r="C527" s="198">
        <v>1</v>
      </c>
    </row>
    <row r="528" spans="1:3" ht="15.75" x14ac:dyDescent="0.25">
      <c r="A528" s="197" t="s">
        <v>1375</v>
      </c>
      <c r="B528" s="197" t="s">
        <v>1376</v>
      </c>
      <c r="C528" s="198">
        <v>1</v>
      </c>
    </row>
    <row r="529" spans="1:3" ht="15.75" x14ac:dyDescent="0.25">
      <c r="A529" s="197" t="s">
        <v>1377</v>
      </c>
      <c r="B529" s="197" t="s">
        <v>1378</v>
      </c>
      <c r="C529" s="198">
        <v>1</v>
      </c>
    </row>
    <row r="530" spans="1:3" ht="15.75" x14ac:dyDescent="0.25">
      <c r="A530" s="197" t="s">
        <v>1379</v>
      </c>
      <c r="B530" s="197" t="s">
        <v>1380</v>
      </c>
      <c r="C530" s="198">
        <v>1</v>
      </c>
    </row>
    <row r="531" spans="1:3" ht="15.75" x14ac:dyDescent="0.25">
      <c r="A531" s="197" t="s">
        <v>1381</v>
      </c>
      <c r="B531" s="197" t="s">
        <v>1382</v>
      </c>
      <c r="C531" s="198">
        <v>1</v>
      </c>
    </row>
    <row r="532" spans="1:3" ht="15.75" x14ac:dyDescent="0.25">
      <c r="A532" s="197" t="s">
        <v>1383</v>
      </c>
      <c r="B532" s="197" t="s">
        <v>1384</v>
      </c>
      <c r="C532" s="198">
        <v>1</v>
      </c>
    </row>
    <row r="533" spans="1:3" ht="15.75" x14ac:dyDescent="0.25">
      <c r="A533" s="197" t="s">
        <v>1385</v>
      </c>
      <c r="B533" s="197" t="s">
        <v>1386</v>
      </c>
      <c r="C533" s="198">
        <v>1</v>
      </c>
    </row>
    <row r="534" spans="1:3" ht="31.5" x14ac:dyDescent="0.25">
      <c r="A534" s="197" t="s">
        <v>1387</v>
      </c>
      <c r="B534" s="197" t="s">
        <v>1388</v>
      </c>
      <c r="C534" s="198">
        <v>1</v>
      </c>
    </row>
    <row r="535" spans="1:3" ht="31.5" x14ac:dyDescent="0.25">
      <c r="A535" s="197" t="s">
        <v>1389</v>
      </c>
      <c r="B535" s="197" t="s">
        <v>1390</v>
      </c>
      <c r="C535" s="198">
        <v>1</v>
      </c>
    </row>
    <row r="536" spans="1:3" ht="15.75" x14ac:dyDescent="0.25">
      <c r="A536" s="197" t="s">
        <v>1391</v>
      </c>
      <c r="B536" s="197" t="s">
        <v>1392</v>
      </c>
      <c r="C536" s="198">
        <v>1</v>
      </c>
    </row>
    <row r="537" spans="1:3" ht="15.75" x14ac:dyDescent="0.25">
      <c r="A537" s="197" t="s">
        <v>1393</v>
      </c>
      <c r="B537" s="197" t="s">
        <v>1394</v>
      </c>
      <c r="C537" s="198">
        <v>1</v>
      </c>
    </row>
    <row r="538" spans="1:3" ht="15.75" x14ac:dyDescent="0.25">
      <c r="A538" s="197" t="s">
        <v>1395</v>
      </c>
      <c r="B538" s="197" t="s">
        <v>1396</v>
      </c>
      <c r="C538" s="198">
        <v>1</v>
      </c>
    </row>
    <row r="539" spans="1:3" ht="15.75" x14ac:dyDescent="0.25">
      <c r="A539" s="197" t="s">
        <v>1397</v>
      </c>
      <c r="B539" s="197" t="s">
        <v>1404</v>
      </c>
      <c r="C539" s="198">
        <v>1</v>
      </c>
    </row>
    <row r="540" spans="1:3" ht="15.75" x14ac:dyDescent="0.25">
      <c r="A540" s="197" t="s">
        <v>1405</v>
      </c>
      <c r="B540" s="197" t="s">
        <v>1406</v>
      </c>
      <c r="C540" s="198">
        <v>1</v>
      </c>
    </row>
    <row r="541" spans="1:3" ht="15.75" x14ac:dyDescent="0.25">
      <c r="A541" s="197" t="s">
        <v>1407</v>
      </c>
      <c r="B541" s="197" t="s">
        <v>1408</v>
      </c>
      <c r="C541" s="198">
        <v>1</v>
      </c>
    </row>
    <row r="542" spans="1:3" ht="15.75" x14ac:dyDescent="0.25">
      <c r="A542" s="197" t="s">
        <v>1409</v>
      </c>
      <c r="B542" s="197" t="s">
        <v>1410</v>
      </c>
      <c r="C542" s="198">
        <v>1</v>
      </c>
    </row>
    <row r="543" spans="1:3" ht="15.75" x14ac:dyDescent="0.25">
      <c r="A543" s="197" t="s">
        <v>1411</v>
      </c>
      <c r="B543" s="197" t="s">
        <v>1412</v>
      </c>
      <c r="C543" s="198">
        <v>1</v>
      </c>
    </row>
    <row r="544" spans="1:3" ht="15.75" x14ac:dyDescent="0.25">
      <c r="A544" s="197" t="s">
        <v>1413</v>
      </c>
      <c r="B544" s="197" t="s">
        <v>1414</v>
      </c>
      <c r="C544" s="198">
        <v>1</v>
      </c>
    </row>
    <row r="545" spans="1:3" ht="15.75" x14ac:dyDescent="0.25">
      <c r="A545" s="197" t="s">
        <v>1415</v>
      </c>
      <c r="B545" s="197" t="s">
        <v>1416</v>
      </c>
      <c r="C545" s="198">
        <v>1</v>
      </c>
    </row>
    <row r="546" spans="1:3" ht="15.75" x14ac:dyDescent="0.25">
      <c r="A546" s="197" t="s">
        <v>1417</v>
      </c>
      <c r="B546" s="197" t="s">
        <v>1418</v>
      </c>
      <c r="C546" s="198">
        <v>1</v>
      </c>
    </row>
    <row r="547" spans="1:3" ht="15.75" x14ac:dyDescent="0.25">
      <c r="A547" s="197" t="s">
        <v>1419</v>
      </c>
      <c r="B547" s="197" t="s">
        <v>1420</v>
      </c>
      <c r="C547" s="198">
        <v>1</v>
      </c>
    </row>
    <row r="548" spans="1:3" ht="15.75" x14ac:dyDescent="0.25">
      <c r="A548" s="197" t="s">
        <v>1421</v>
      </c>
      <c r="B548" s="197" t="s">
        <v>1422</v>
      </c>
      <c r="C548" s="198">
        <v>1</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LongProperties xmlns="http://schemas.microsoft.com/office/2006/metadata/longProperties">
  <LongProp xmlns="" name="_Comments"><![CDATA[The IRS strongly recommends agencies test all SCSEM settings in a development or test environment prior to deployment in production. In some cases a security setting may  impact a system’s functionality and usability. Consequently, it is important to perform testing to determine the impact on system security, functionality, and usability. Ideally, the test system configuration should match the production system configuration. Prior to making changes to the production system, agencies should back up all critical data files on the system and if possible, make a full backup of the system to ensure it can be restored to its pre-SCSEM state if necessary.]]></LongProp>
</Long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BB5B4DEE38E943499C2C7511919B72BA" ma:contentTypeVersion="14" ma:contentTypeDescription="Create a new document." ma:contentTypeScope="" ma:versionID="fc42658f6af853bf54f81a61a3f212e3">
  <xsd:schema xmlns:xsd="http://www.w3.org/2001/XMLSchema" xmlns:xs="http://www.w3.org/2001/XMLSchema" xmlns:p="http://schemas.microsoft.com/office/2006/metadata/properties" xmlns:ns1="http://schemas.microsoft.com/sharepoint/v3" xmlns:ns2="33874043-1092-46f2-b7ed-3863b0441e79" xmlns:ns3="2c75e67c-ed2d-4c91-baba-8aa4949e551e" targetNamespace="http://schemas.microsoft.com/office/2006/metadata/properties" ma:root="true" ma:fieldsID="d9f091e4208c45b1fc7767885202b3b3" ns1:_="" ns2:_="" ns3:_="">
    <xsd:import namespace="http://schemas.microsoft.com/sharepoint/v3"/>
    <xsd:import namespace="33874043-1092-46f2-b7ed-3863b0441e79"/>
    <xsd:import namespace="2c75e67c-ed2d-4c91-baba-8aa4949e551e"/>
    <xsd:element name="properties">
      <xsd:complexType>
        <xsd:sequence>
          <xsd:element name="documentManagement">
            <xsd:complexType>
              <xsd:all>
                <xsd:element ref="ns2:MediaServiceMetadata" minOccurs="0"/>
                <xsd:element ref="ns2:MediaServiceFastMetadata" minOccurs="0"/>
                <xsd:element ref="ns1:_ip_UnifiedCompliancePolicyProperties" minOccurs="0"/>
                <xsd:element ref="ns1:_ip_UnifiedCompliancePolicyUIAction"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0" nillable="true" ma:displayName="Unified Compliance Policy Properties" ma:hidden="true" ma:internalName="_ip_UnifiedCompliancePolicyProperties">
      <xsd:simpleType>
        <xsd:restriction base="dms:Note"/>
      </xsd:simpleType>
    </xsd:element>
    <xsd:element name="_ip_UnifiedCompliancePolicyUIAction" ma:index="11"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3874043-1092-46f2-b7ed-3863b0441e7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68893229-fc1a-4591-9812-6a184d4b58bc"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bjectDetectorVersions" ma:index="21"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2c75e67c-ed2d-4c91-baba-8aa4949e551e"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80283ac5-ee11-4a8b-b790-93b8efa1ecd9}" ma:internalName="TaxCatchAll" ma:showField="CatchAllData" ma:web="2c75e67c-ed2d-4c91-baba-8aa4949e551e">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lcf76f155ced4ddcb4097134ff3c332f xmlns="33874043-1092-46f2-b7ed-3863b0441e79">
      <Terms xmlns="http://schemas.microsoft.com/office/infopath/2007/PartnerControls"/>
    </lcf76f155ced4ddcb4097134ff3c332f>
    <TaxCatchAll xmlns="2c75e67c-ed2d-4c91-baba-8aa4949e551e" xsi:nil="true"/>
  </documentManagement>
</p:properties>
</file>

<file path=customXml/itemProps1.xml><?xml version="1.0" encoding="utf-8"?>
<ds:datastoreItem xmlns:ds="http://schemas.openxmlformats.org/officeDocument/2006/customXml" ds:itemID="{0DC1F70F-CA42-4CF2-8E92-26E5D7E8DF2E}">
  <ds:schemaRefs>
    <ds:schemaRef ds:uri="http://schemas.microsoft.com/office/2006/metadata/longProperties"/>
    <ds:schemaRef ds:uri=""/>
  </ds:schemaRefs>
</ds:datastoreItem>
</file>

<file path=customXml/itemProps2.xml><?xml version="1.0" encoding="utf-8"?>
<ds:datastoreItem xmlns:ds="http://schemas.openxmlformats.org/officeDocument/2006/customXml" ds:itemID="{32C627D4-83BB-4C22-8143-1DD01224D52C}">
  <ds:schemaRefs>
    <ds:schemaRef ds:uri="http://schemas.microsoft.com/sharepoint/v3/contenttype/forms"/>
  </ds:schemaRefs>
</ds:datastoreItem>
</file>

<file path=customXml/itemProps3.xml><?xml version="1.0" encoding="utf-8"?>
<ds:datastoreItem xmlns:ds="http://schemas.openxmlformats.org/officeDocument/2006/customXml" ds:itemID="{38671A5A-DC5F-4046-8B59-128B24C7285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33874043-1092-46f2-b7ed-3863b0441e79"/>
    <ds:schemaRef ds:uri="2c75e67c-ed2d-4c91-baba-8aa4949e551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1BB323CA-79F3-4256-969B-E89C25316C9A}">
  <ds:schemaRefs>
    <ds:schemaRef ds:uri="http://schemas.openxmlformats.org/package/2006/metadata/core-properties"/>
    <ds:schemaRef ds:uri="http://purl.org/dc/elements/1.1/"/>
    <ds:schemaRef ds:uri="http://purl.org/dc/dcmitype/"/>
    <ds:schemaRef ds:uri="http://schemas.microsoft.com/office/infopath/2007/PartnerControls"/>
    <ds:schemaRef ds:uri="http://purl.org/dc/terms/"/>
    <ds:schemaRef ds:uri="2c75e67c-ed2d-4c91-baba-8aa4949e551e"/>
    <ds:schemaRef ds:uri="http://schemas.microsoft.com/office/2006/documentManagement/types"/>
    <ds:schemaRef ds:uri="33874043-1092-46f2-b7ed-3863b0441e79"/>
    <ds:schemaRef ds:uri="http://schemas.microsoft.com/sharepoint/v3"/>
    <ds:schemaRef ds:uri="http://schemas.microsoft.com/office/2006/metadata/properties"/>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7</vt:i4>
      </vt:variant>
    </vt:vector>
  </HeadingPairs>
  <TitlesOfParts>
    <vt:vector size="14" baseType="lpstr">
      <vt:lpstr>Dashboard</vt:lpstr>
      <vt:lpstr>Results</vt:lpstr>
      <vt:lpstr>Instructions</vt:lpstr>
      <vt:lpstr>Test Cases</vt:lpstr>
      <vt:lpstr>Change Log</vt:lpstr>
      <vt:lpstr>New Release Changes</vt:lpstr>
      <vt:lpstr>Issue Code Table</vt:lpstr>
      <vt:lpstr>'Change Log'!Print_Area</vt:lpstr>
      <vt:lpstr>Dashboard!Print_Area</vt:lpstr>
      <vt:lpstr>Instructions!Print_Area</vt:lpstr>
      <vt:lpstr>'New Release Changes'!Print_Area</vt:lpstr>
      <vt:lpstr>Results!Print_Area</vt:lpstr>
      <vt:lpstr>'Test Cases'!Print_Area</vt:lpstr>
      <vt:lpstr>'Test Cases'!Print_Titles</vt:lpstr>
    </vt:vector>
  </TitlesOfParts>
  <Manager>Office of Safeguards</Manager>
  <Company>Internal Revenue Service</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IRS Office of Safeguards SCSEM</dc:title>
  <dc:subject>IT Security Compliance Evaluation</dc:subject>
  <dc:creator>Booz Allen Hamilton</dc:creator>
  <cp:keywords>usgcb, stig, pub1075</cp:keywords>
  <dc:description>The IRS strongly recommends agencies test all SCSEM settings in a development or test environment prior to deployment in production. In some cases a security setting may  impact a system’s functionality and usability. Consequently, it is important to perf</dc:description>
  <cp:lastModifiedBy>Shacklett Darrin D</cp:lastModifiedBy>
  <cp:revision/>
  <dcterms:created xsi:type="dcterms:W3CDTF">2012-09-21T14:43:24Z</dcterms:created>
  <dcterms:modified xsi:type="dcterms:W3CDTF">2023-10-16T16:20:51Z</dcterms:modified>
  <cp:category>security</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PID_LINKBASE">
    <vt:lpwstr/>
  </property>
  <property fmtid="{D5CDD505-2E9C-101B-9397-08002B2CF9AE}" pid="3" name="_NewReviewCycle">
    <vt:lpwstr/>
  </property>
  <property fmtid="{D5CDD505-2E9C-101B-9397-08002B2CF9AE}" pid="4" name="Subject">
    <vt:lpwstr>IT Security Compliance Evaluation</vt:lpwstr>
  </property>
  <property fmtid="{D5CDD505-2E9C-101B-9397-08002B2CF9AE}" pid="5" name="Keywords">
    <vt:lpwstr>usgcb, stig, pub1075</vt:lpwstr>
  </property>
  <property fmtid="{D5CDD505-2E9C-101B-9397-08002B2CF9AE}" pid="6" name="_Author">
    <vt:lpwstr>Booz Allen Hamilton</vt:lpwstr>
  </property>
  <property fmtid="{D5CDD505-2E9C-101B-9397-08002B2CF9AE}" pid="7" name="_Category">
    <vt:lpwstr>security</vt:lpwstr>
  </property>
  <property fmtid="{D5CDD505-2E9C-101B-9397-08002B2CF9AE}" pid="8" name="Categories">
    <vt:lpwstr/>
  </property>
  <property fmtid="{D5CDD505-2E9C-101B-9397-08002B2CF9AE}" pid="9" name="Approval Level">
    <vt:lpwstr/>
  </property>
  <property fmtid="{D5CDD505-2E9C-101B-9397-08002B2CF9AE}" pid="10" name="_Comments">
    <vt:lpwstr>The IRS strongly recommends agencies test all SCSEM settings in a development or test environment prior to deployment in production. In some cases a security setting may  impact a system’s functionality and usability. Consequently, it is important to perf</vt:lpwstr>
  </property>
  <property fmtid="{D5CDD505-2E9C-101B-9397-08002B2CF9AE}" pid="11" name="Assigned To">
    <vt:lpwstr/>
  </property>
  <property fmtid="{D5CDD505-2E9C-101B-9397-08002B2CF9AE}" pid="12" name="ContentTypeId">
    <vt:lpwstr>0x010100BB5B4DEE38E943499C2C7511919B72BA</vt:lpwstr>
  </property>
  <property fmtid="{D5CDD505-2E9C-101B-9397-08002B2CF9AE}" pid="13" name="MediaServiceImageTags">
    <vt:lpwstr/>
  </property>
</Properties>
</file>