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indows/"/>
    </mc:Choice>
  </mc:AlternateContent>
  <xr:revisionPtr revIDLastSave="38" documentId="13_ncr:1_{5867D02A-1A16-4F95-87B8-7D06E280A892}" xr6:coauthVersionLast="47" xr6:coauthVersionMax="47" xr10:uidLastSave="{FEFCE5F8-6EDF-4AA0-9FE1-162D5A13B8B3}"/>
  <bookViews>
    <workbookView xWindow="-120" yWindow="-120" windowWidth="29040" windowHeight="15840" tabRatio="723" activeTab="1" xr2:uid="{00000000-000D-0000-FFFF-FFFF00000000}"/>
  </bookViews>
  <sheets>
    <sheet name="Dashboard" sheetId="5" r:id="rId1"/>
    <sheet name="Results" sheetId="6" r:id="rId2"/>
    <sheet name="Instructions" sheetId="7" r:id="rId3"/>
    <sheet name="Windows 10" sheetId="12" r:id="rId4"/>
    <sheet name="New Release Changes" sheetId="15" r:id="rId5"/>
    <sheet name="Change Log" sheetId="8" r:id="rId6"/>
    <sheet name="Issue Code Table" sheetId="11" r:id="rId7"/>
  </sheets>
  <definedNames>
    <definedName name="_xlnm._FilterDatabase" localSheetId="6" hidden="1">'Issue Code Table'!$A$1:$WVL$539</definedName>
    <definedName name="_xlnm._FilterDatabase" localSheetId="3" hidden="1">'Windows 10'!$A$2:$AG$374</definedName>
    <definedName name="_xlnm.Print_Area" localSheetId="4">'New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6" l="1"/>
  <c r="M12" i="6"/>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41" i="12"/>
  <c r="AA42" i="12"/>
  <c r="AA43" i="12"/>
  <c r="AA44" i="12"/>
  <c r="AA45" i="12"/>
  <c r="AA46" i="12"/>
  <c r="AA47" i="12"/>
  <c r="AA48" i="12"/>
  <c r="AA49" i="12"/>
  <c r="AA50" i="12"/>
  <c r="AA51" i="12"/>
  <c r="AA52" i="12"/>
  <c r="AA53" i="12"/>
  <c r="AA54" i="12"/>
  <c r="AA55" i="12"/>
  <c r="AA56" i="12"/>
  <c r="AA57" i="12"/>
  <c r="AA58" i="12"/>
  <c r="AA59" i="12"/>
  <c r="AA60" i="12"/>
  <c r="AA61" i="12"/>
  <c r="AA62" i="12"/>
  <c r="AA63" i="12"/>
  <c r="AA64" i="12"/>
  <c r="AA65" i="12"/>
  <c r="AA66" i="12"/>
  <c r="AA67" i="12"/>
  <c r="AA68" i="12"/>
  <c r="AA69" i="12"/>
  <c r="AA70" i="12"/>
  <c r="AA71" i="12"/>
  <c r="AA72" i="12"/>
  <c r="AA73" i="12"/>
  <c r="AA74" i="12"/>
  <c r="AA75" i="12"/>
  <c r="AA76" i="12"/>
  <c r="AA77" i="12"/>
  <c r="AA78" i="12"/>
  <c r="AA79" i="12"/>
  <c r="AA80" i="12"/>
  <c r="AA81" i="12"/>
  <c r="AA82" i="12"/>
  <c r="AA83" i="12"/>
  <c r="AA84" i="12"/>
  <c r="AA85" i="12"/>
  <c r="AA86" i="12"/>
  <c r="AA87" i="12"/>
  <c r="AA88" i="12"/>
  <c r="AA89" i="12"/>
  <c r="AA90" i="12"/>
  <c r="AA91" i="12"/>
  <c r="AA92" i="12"/>
  <c r="AA93" i="12"/>
  <c r="AA94" i="12"/>
  <c r="AA95" i="12"/>
  <c r="AA96" i="12"/>
  <c r="AA97" i="12"/>
  <c r="AA98" i="12"/>
  <c r="AA99" i="12"/>
  <c r="AA100" i="12"/>
  <c r="AA101" i="12"/>
  <c r="AA102" i="12"/>
  <c r="AA103" i="12"/>
  <c r="AA104" i="12"/>
  <c r="AA105" i="12"/>
  <c r="AA106" i="12"/>
  <c r="AA107" i="12"/>
  <c r="AA108" i="12"/>
  <c r="AA109" i="12"/>
  <c r="AA110" i="12"/>
  <c r="AA111" i="12"/>
  <c r="AA112" i="12"/>
  <c r="AA113" i="12"/>
  <c r="AA114" i="12"/>
  <c r="AA115" i="12"/>
  <c r="AA116" i="12"/>
  <c r="AA117" i="12"/>
  <c r="AA118" i="12"/>
  <c r="AA119" i="12"/>
  <c r="AA120" i="12"/>
  <c r="AA121" i="12"/>
  <c r="AA122" i="12"/>
  <c r="AA123" i="12"/>
  <c r="AA124" i="12"/>
  <c r="AA125" i="12"/>
  <c r="AA126" i="12"/>
  <c r="AA127" i="12"/>
  <c r="AA128" i="12"/>
  <c r="AA129" i="12"/>
  <c r="AA130" i="12"/>
  <c r="AA131" i="12"/>
  <c r="AA132" i="12"/>
  <c r="AA133" i="12"/>
  <c r="AA134" i="12"/>
  <c r="AA135" i="12"/>
  <c r="AA136" i="12"/>
  <c r="AA137" i="12"/>
  <c r="AA138" i="12"/>
  <c r="AA139" i="12"/>
  <c r="AA140" i="12"/>
  <c r="AA141" i="12"/>
  <c r="AA142" i="12"/>
  <c r="AA143" i="12"/>
  <c r="AA144" i="12"/>
  <c r="AA145" i="12"/>
  <c r="AA146" i="12"/>
  <c r="AA147" i="12"/>
  <c r="AA148" i="12"/>
  <c r="AA149" i="12"/>
  <c r="AA150" i="12"/>
  <c r="AA151" i="12"/>
  <c r="AA152" i="12"/>
  <c r="AA153" i="12"/>
  <c r="AA154" i="12"/>
  <c r="AA155" i="12"/>
  <c r="AA156" i="12"/>
  <c r="AA157" i="12"/>
  <c r="AA158" i="12"/>
  <c r="AA159" i="12"/>
  <c r="AA160" i="12"/>
  <c r="AA161" i="12"/>
  <c r="AA162" i="12"/>
  <c r="AA163" i="12"/>
  <c r="AA164" i="12"/>
  <c r="AA165" i="12"/>
  <c r="AA166" i="12"/>
  <c r="AA167" i="12"/>
  <c r="AA168" i="12"/>
  <c r="AA169" i="12"/>
  <c r="AA170" i="12"/>
  <c r="AA171" i="12"/>
  <c r="AA172" i="12"/>
  <c r="AA173" i="12"/>
  <c r="AA174" i="12"/>
  <c r="AA175" i="12"/>
  <c r="AA176" i="12"/>
  <c r="AA177" i="12"/>
  <c r="AA178" i="12"/>
  <c r="AA179" i="12"/>
  <c r="AA180" i="12"/>
  <c r="AA181" i="12"/>
  <c r="AA182" i="12"/>
  <c r="AA183" i="12"/>
  <c r="AA184" i="12"/>
  <c r="AA185" i="12"/>
  <c r="AA186" i="12"/>
  <c r="AA187" i="12"/>
  <c r="AA188" i="12"/>
  <c r="AA189" i="12"/>
  <c r="AA190" i="12"/>
  <c r="AA191" i="12"/>
  <c r="AA192" i="12"/>
  <c r="AA193" i="12"/>
  <c r="AA194" i="12"/>
  <c r="AA195" i="12"/>
  <c r="AA196" i="12"/>
  <c r="AA197" i="12"/>
  <c r="AA198" i="12"/>
  <c r="AA199" i="12"/>
  <c r="AA200" i="12"/>
  <c r="AA201" i="12"/>
  <c r="AA202" i="12"/>
  <c r="AA203" i="12"/>
  <c r="AA204" i="12"/>
  <c r="AA205" i="12"/>
  <c r="AA206" i="12"/>
  <c r="AA207" i="12"/>
  <c r="AA208" i="12"/>
  <c r="AA209" i="12"/>
  <c r="AA210" i="12"/>
  <c r="AA211" i="12"/>
  <c r="AA212" i="12"/>
  <c r="AA213" i="12"/>
  <c r="AA214" i="12"/>
  <c r="AA215" i="12"/>
  <c r="AA216" i="12"/>
  <c r="AA217" i="12"/>
  <c r="AA218" i="12"/>
  <c r="AA219" i="12"/>
  <c r="AA220" i="12"/>
  <c r="AA221" i="12"/>
  <c r="AA222" i="12"/>
  <c r="AA223" i="12"/>
  <c r="AA224" i="12"/>
  <c r="AA225" i="12"/>
  <c r="AA226" i="12"/>
  <c r="AA227" i="12"/>
  <c r="AA228" i="12"/>
  <c r="AA229" i="12"/>
  <c r="AA230" i="12"/>
  <c r="AA231" i="12"/>
  <c r="AA232" i="12"/>
  <c r="AA233" i="12"/>
  <c r="AA234" i="12"/>
  <c r="AA235" i="12"/>
  <c r="AA236" i="12"/>
  <c r="AA237" i="12"/>
  <c r="AA238" i="12"/>
  <c r="AA239" i="12"/>
  <c r="AA240" i="12"/>
  <c r="AA241" i="12"/>
  <c r="AA242" i="12"/>
  <c r="AA243" i="12"/>
  <c r="AA244" i="12"/>
  <c r="AA245" i="12"/>
  <c r="AA246" i="12"/>
  <c r="AA247" i="12"/>
  <c r="AA248" i="12"/>
  <c r="AA249" i="12"/>
  <c r="AA250" i="12"/>
  <c r="AA251" i="12"/>
  <c r="AA252" i="12"/>
  <c r="AA253" i="12"/>
  <c r="AA254" i="12"/>
  <c r="AA255" i="12"/>
  <c r="AA256" i="12"/>
  <c r="AA257" i="12"/>
  <c r="AA258" i="12"/>
  <c r="AA259" i="12"/>
  <c r="AA260" i="12"/>
  <c r="AA261" i="12"/>
  <c r="AA262" i="12"/>
  <c r="AA263" i="12"/>
  <c r="AA264" i="12"/>
  <c r="AA265" i="12"/>
  <c r="AA266" i="12"/>
  <c r="AA267" i="12"/>
  <c r="AA268" i="12"/>
  <c r="AA269" i="12"/>
  <c r="AA270" i="12"/>
  <c r="AA271" i="12"/>
  <c r="AA272" i="12"/>
  <c r="AA273" i="12"/>
  <c r="AA274" i="12"/>
  <c r="AA275" i="12"/>
  <c r="AA276" i="12"/>
  <c r="AA277" i="12"/>
  <c r="AA278" i="12"/>
  <c r="AA279" i="12"/>
  <c r="AA280" i="12"/>
  <c r="AA281" i="12"/>
  <c r="AA282" i="12"/>
  <c r="AA283" i="12"/>
  <c r="AA284" i="12"/>
  <c r="AA285" i="12"/>
  <c r="AA286" i="12"/>
  <c r="AA287" i="12"/>
  <c r="AA288" i="12"/>
  <c r="AA289" i="12"/>
  <c r="AA290" i="12"/>
  <c r="AA291" i="12"/>
  <c r="AA292" i="12"/>
  <c r="AA293" i="12"/>
  <c r="AA294" i="12"/>
  <c r="AA295" i="12"/>
  <c r="AA296" i="12"/>
  <c r="AA297" i="12"/>
  <c r="AA298" i="12"/>
  <c r="AA299" i="12"/>
  <c r="AA300" i="12"/>
  <c r="AA301" i="12"/>
  <c r="AA302" i="12"/>
  <c r="AA303" i="12"/>
  <c r="AA304" i="12"/>
  <c r="AA305" i="12"/>
  <c r="AA306" i="12"/>
  <c r="AA307" i="12"/>
  <c r="AA308" i="12"/>
  <c r="AA309" i="12"/>
  <c r="AA310" i="12"/>
  <c r="AA311" i="12"/>
  <c r="AA312" i="12"/>
  <c r="AA313" i="12"/>
  <c r="AA314" i="12"/>
  <c r="AA315" i="12"/>
  <c r="AA316" i="12"/>
  <c r="AA317" i="12"/>
  <c r="AA318" i="12"/>
  <c r="AA319" i="12"/>
  <c r="AA320" i="12"/>
  <c r="AA321" i="12"/>
  <c r="AA322" i="12"/>
  <c r="AA323" i="12"/>
  <c r="AA324" i="12"/>
  <c r="AA325" i="12"/>
  <c r="AA326" i="12"/>
  <c r="AA327" i="12"/>
  <c r="AA328" i="12"/>
  <c r="AA329" i="12"/>
  <c r="AA330" i="12"/>
  <c r="AA331" i="12"/>
  <c r="AA332" i="12"/>
  <c r="AA333" i="12"/>
  <c r="AA334" i="12"/>
  <c r="AA335" i="12"/>
  <c r="AA336" i="12"/>
  <c r="AA337" i="12"/>
  <c r="AA338" i="12"/>
  <c r="AA339" i="12"/>
  <c r="AA340" i="12"/>
  <c r="AA341" i="12"/>
  <c r="AA342" i="12"/>
  <c r="AA343" i="12"/>
  <c r="AA344" i="12"/>
  <c r="AA345" i="12"/>
  <c r="AA346" i="12"/>
  <c r="AA347" i="12"/>
  <c r="AA348" i="12"/>
  <c r="AA349" i="12"/>
  <c r="AA350" i="12"/>
  <c r="AA351" i="12"/>
  <c r="AA352" i="12"/>
  <c r="AA353" i="12"/>
  <c r="AA354" i="12"/>
  <c r="AA355" i="12"/>
  <c r="AA356" i="12"/>
  <c r="AA357" i="12"/>
  <c r="AA358" i="12"/>
  <c r="AA359" i="12"/>
  <c r="AA360" i="12"/>
  <c r="AA361" i="12"/>
  <c r="AA362" i="12"/>
  <c r="AA363" i="12"/>
  <c r="AA364" i="12"/>
  <c r="AA365" i="12"/>
  <c r="AA366" i="12"/>
  <c r="AA367" i="12"/>
  <c r="AA368" i="12"/>
  <c r="AA369" i="12"/>
  <c r="E12" i="6" l="1"/>
  <c r="D12" i="6"/>
  <c r="C12" i="6"/>
  <c r="B12" i="6"/>
  <c r="N12" i="6" l="1"/>
  <c r="AA3" i="12"/>
  <c r="B29" i="6"/>
  <c r="B27" i="6"/>
  <c r="A29" i="6"/>
  <c r="F17" i="6" l="1"/>
  <c r="E18" i="6"/>
  <c r="D23" i="6"/>
  <c r="I23" i="6" s="1"/>
  <c r="E20" i="6"/>
  <c r="C21" i="6"/>
  <c r="C18" i="6"/>
  <c r="D22" i="6"/>
  <c r="I22" i="6" s="1"/>
  <c r="F19" i="6"/>
  <c r="C20" i="6"/>
  <c r="D17" i="6"/>
  <c r="I17" i="6" s="1"/>
  <c r="E21" i="6"/>
  <c r="E19" i="6"/>
  <c r="F22" i="6"/>
  <c r="D19" i="6"/>
  <c r="I19" i="6" s="1"/>
  <c r="F23" i="6"/>
  <c r="F20" i="6"/>
  <c r="F18" i="6"/>
  <c r="E17" i="6"/>
  <c r="C22" i="6"/>
  <c r="C19" i="6"/>
  <c r="C17" i="6"/>
  <c r="E22" i="6"/>
  <c r="D18" i="6"/>
  <c r="I18" i="6" s="1"/>
  <c r="E23" i="6"/>
  <c r="C23" i="6"/>
  <c r="D20" i="6"/>
  <c r="I20" i="6" s="1"/>
  <c r="F21" i="6"/>
  <c r="D21" i="6"/>
  <c r="I21" i="6" s="1"/>
  <c r="F12" i="6"/>
  <c r="A27" i="6"/>
  <c r="C16" i="6"/>
  <c r="D16" i="6"/>
  <c r="I16" i="6" s="1"/>
  <c r="E16" i="6"/>
  <c r="F16" i="6"/>
  <c r="H21" i="6" l="1"/>
  <c r="H16" i="6"/>
  <c r="H18" i="6"/>
  <c r="H17" i="6"/>
  <c r="H23" i="6"/>
  <c r="H20" i="6"/>
  <c r="H22" i="6"/>
  <c r="H19" i="6"/>
  <c r="D24" i="6" l="1"/>
  <c r="G12" i="6" s="1"/>
</calcChain>
</file>

<file path=xl/sharedStrings.xml><?xml version="1.0" encoding="utf-8"?>
<sst xmlns="http://schemas.openxmlformats.org/spreadsheetml/2006/main" count="7730" uniqueCount="4982">
  <si>
    <t>Internal Revenue Service</t>
  </si>
  <si>
    <t>Office of Safeguards</t>
  </si>
  <si>
    <t xml:space="preserve"> ▪ SCSEM Subject: Windows 10</t>
  </si>
  <si>
    <t xml:space="preserve"> ▪ SCSEM Version: 5.0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</si>
  <si>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</si>
  <si>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</si>
  <si>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</si>
  <si>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</si>
  <si>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</si>
  <si>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</si>
  <si>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</si>
  <si>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</si>
  <si>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</si>
  <si>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</si>
  <si>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</si>
  <si>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</si>
  <si>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</si>
  <si>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</si>
  <si>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</si>
  <si>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</si>
  <si>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</si>
  <si>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</si>
  <si>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</si>
  <si>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</si>
  <si>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</si>
  <si>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</si>
  <si>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</si>
  <si>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</si>
  <si>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</si>
  <si>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</si>
  <si>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</si>
  <si>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</si>
  <si>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</si>
  <si>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</si>
  <si>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</si>
  <si>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</si>
  <si>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</si>
  <si>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</si>
  <si>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</si>
  <si>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</si>
  <si>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</si>
  <si>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</si>
  <si>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</si>
  <si>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Windows 10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</si>
  <si>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</si>
  <si>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</si>
  <si>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</si>
  <si>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</si>
  <si>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</si>
  <si>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</si>
  <si>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</si>
  <si>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</si>
  <si>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</si>
  <si>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</si>
  <si>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</si>
  <si>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</si>
  <si>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</si>
  <si>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</si>
  <si>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</si>
  <si>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</si>
  <si>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</si>
  <si>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</si>
  <si>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</si>
  <si>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</si>
  <si>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</si>
  <si>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</si>
  <si>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</si>
  <si>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</si>
  <si>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Windows 10 for systems that receive, store or process or transmit Federal Tax Information (FTI).  This SCSEM should be used to harden and test all supported Windows 10 builds.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Windows 10 -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10 Enterprise Benchmark v2.0.0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</si>
  <si>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</si>
  <si>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</si>
  <si>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</si>
  <si>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</si>
  <si>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</si>
  <si>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</si>
  <si>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</si>
  <si>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</si>
  <si>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</si>
  <si>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</si>
  <si>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</si>
  <si>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</si>
  <si>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</si>
  <si>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</si>
  <si>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</si>
  <si>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</si>
  <si>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</si>
  <si>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</si>
  <si>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</si>
  <si>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</si>
  <si>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</si>
  <si>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</si>
  <si>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</si>
  <si>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</si>
  <si>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</si>
  <si>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</si>
  <si>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</si>
  <si>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</si>
  <si>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</si>
  <si>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</si>
  <si>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</si>
  <si>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</si>
  <si>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</si>
  <si>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</si>
  <si>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</si>
  <si>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</si>
  <si>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</si>
  <si>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</si>
  <si>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</si>
  <si>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</si>
  <si>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</si>
  <si>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</si>
  <si>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</si>
  <si>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</si>
  <si>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 #</t>
  </si>
  <si>
    <t>NIST ID</t>
  </si>
  <si>
    <t xml:space="preserve">NIST Control Name </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</si>
  <si>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</si>
  <si>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</si>
  <si>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</si>
  <si>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</si>
  <si>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</si>
  <si>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</si>
  <si>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</si>
  <si>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</si>
  <si>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</si>
  <si>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</si>
  <si>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</si>
  <si>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</si>
  <si>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</si>
  <si>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</si>
  <si>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</si>
  <si>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Remediation Procedure</t>
  </si>
  <si>
    <t xml:space="preserve">Remediation Statement (Internal Use Only)         </t>
  </si>
  <si>
    <t>CAP Request Statement (Internal Use Only)</t>
  </si>
  <si>
    <t>Risk Rating (Do Not Edit)</t>
  </si>
  <si>
    <t>Win10-001</t>
  </si>
  <si>
    <t>SA-22</t>
  </si>
  <si>
    <t>Unsupported System Components</t>
  </si>
  <si>
    <t>Test (Manual)</t>
  </si>
  <si>
    <t>Vendor Support</t>
  </si>
  <si>
    <t>Set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</si>
  <si>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</si>
  <si>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Set the agency has purchased extra support</t>
  </si>
  <si>
    <t>The system is not under current vendor support.</t>
  </si>
  <si>
    <t>End of General Support:
Varies by build. Look up dates at microsoft.com</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</si>
  <si>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</si>
  <si>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</si>
  <si>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</si>
  <si>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</si>
  <si>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Operating System to a vendor-supported version. Once deployed, harden the upgraded system in accordance with IRS standards using the corresponding SCSEM.</t>
  </si>
  <si>
    <t>To close this finding, please provide a screenshot of the updated windows version and its patch level with the agency's CAP.</t>
  </si>
  <si>
    <t>Win10-002</t>
  </si>
  <si>
    <t>SI-2</t>
  </si>
  <si>
    <t>Flaw Remediation</t>
  </si>
  <si>
    <t>Keep OS Patch Level Current</t>
  </si>
  <si>
    <t>Determine the current patch level and date of last patch installation.</t>
  </si>
  <si>
    <t>Check the system's update history to Set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</si>
  <si>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</si>
  <si>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</si>
  <si>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</si>
  <si>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</si>
  <si>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</si>
  <si>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2010 security patches for Security-relevant software updates to include, patches, service packs, hot fixes, and antivirus signatures. </t>
  </si>
  <si>
    <t>Obtain and install the latest Windows 2010 security patches for Security-relevant software updates to include, patches, service packs, hot fixes, and antivirus signatures.</t>
  </si>
  <si>
    <t>Win10-003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</si>
  <si>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</si>
  <si>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</si>
  <si>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</si>
  <si>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</si>
  <si>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</si>
  <si>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</si>
  <si>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</si>
  <si>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</si>
  <si>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</si>
  <si>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</si>
  <si>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</si>
  <si>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</si>
  <si>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</si>
  <si>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Win10-004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</si>
  <si>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</si>
  <si>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</si>
  <si>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</si>
  <si>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</si>
  <si>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</si>
  <si>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</si>
  <si>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</si>
  <si>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</si>
  <si>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</si>
  <si>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</si>
  <si>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</si>
  <si>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Win10-005</t>
  </si>
  <si>
    <t>IA-5</t>
  </si>
  <si>
    <t>Authenticator Management</t>
  </si>
  <si>
    <t>Test (Automated)</t>
  </si>
  <si>
    <t>Set Enforce password history to 24 or more password(s)</t>
  </si>
  <si>
    <t>This policy setting determines the number of renewed, unique passwords that must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</si>
  <si>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</si>
  <si>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</si>
  <si>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</si>
  <si>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</si>
  <si>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</si>
  <si>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</si>
  <si>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</si>
  <si>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</si>
  <si>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</si>
  <si>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</si>
  <si>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Set Enforce password history to 24 or more password(s). One method to achieve the recommended configuration via Group Policy, set the following UI path to 24 or more password(s):
Computer Configuration\Policies\Windows Settings\Security Settings\Account Policies\Password Policy\Enforce password history</t>
  </si>
  <si>
    <t>Win10-006</t>
  </si>
  <si>
    <t>Set Maximum password age to 90 or fewer days for Administrators and Standard Users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</si>
  <si>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must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t>
  </si>
  <si>
    <t>The security setting Maximum password age is set to 90 or fewer days for Administrators and Standard Users.</t>
  </si>
  <si>
    <t>The setting Maximum password age is not set to 90 or fewer days, but not 0.</t>
  </si>
  <si>
    <t>Changed Maximum password age from 365 to 90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</si>
  <si>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</si>
  <si>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</si>
  <si>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</si>
  <si>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</si>
  <si>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To establish the recommended configuration via GP, set the following UI path to 90 or fewer days, but not 0:
Computer Configuration\Policies\Windows Settings\Security Settings\Account Policies\Password Policy\Maximum password age</t>
  </si>
  <si>
    <t>Set Maximum password age to 90 or fewer days for Administrators and Standard Users. One method to achieve the recommended configuration via Group Policy, set the following UI path to 90 or fewer days,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</si>
  <si>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</si>
  <si>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Win10-007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</si>
  <si>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</si>
  <si>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</si>
  <si>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The setting Minimum password age is set to 1 or more day(s).</t>
  </si>
  <si>
    <t>The setting Minimum password age is not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</si>
  <si>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</si>
  <si>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</si>
  <si>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</si>
  <si>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individual's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</si>
  <si>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</si>
  <si>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Set Minimum password age to 1 or more day(s). One method to achieve the recommended configuration via Group Policy, set the following UI path to 1 or more day(s):
Computer Configuration\Policies\Windows Settings\Security Settings\Account Policies\Password Policy\Minimum password age</t>
  </si>
  <si>
    <t>Win10-008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</si>
  <si>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</si>
  <si>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"passphrase" is a better than "password." In Microsoft Windows 2000 and newer, passphrases can be quite long and can include spaces. Therefore, a phrase such as "I want to drink a $5 milkshake" is a valid passphrase; it is a considerably stronger password than an 8- or 10-character string of random numbers and letters, and yet is easier to remember. Users must be educated about the proper selection and maintenance of passwords, especially regarding password length. In enterprise environments, the ideal value for the Minimum password length setting is 14 characters, however you should adjust this value to meet your organization's business requirements.
The recommended state for this setting is: 14 or more character(s).</t>
  </si>
  <si>
    <t>The setting Minimum password length is set to 14 or more character(s).</t>
  </si>
  <si>
    <t>The setting Minimum password length is not set to 14 or more character(s).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</si>
  <si>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</si>
  <si>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</si>
  <si>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</si>
  <si>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</si>
  <si>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</si>
  <si>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Set Minimum password length to 14 or more character(s). One method to achieve the recommended configuration via Group Policy, set the following UI path to 14 or more character(s):
Computer Configuration\Policies\Windows Settings\Security Settings\Account Policies\Password Policy\Minimum password length</t>
  </si>
  <si>
    <t>Win10-009</t>
  </si>
  <si>
    <t>Enable Password must meet complexity requirements</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</si>
  <si>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</si>
  <si>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The setting Password must meet complexity requirements is enabled.</t>
  </si>
  <si>
    <t>The setting Password must meet complexity requirements is not enabled.</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</si>
  <si>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</si>
  <si>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</si>
  <si>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</si>
  <si>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</si>
  <si>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</si>
  <si>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Enable Password must meet complexity requirements. One method to achieve the recommended configuration via Group Policy, set the following UI path to Enabled:
Computer Configuration\Policies\Windows Settings\Security Settings\Account Policies\Password Policy\Password must meet complexity requirements</t>
  </si>
  <si>
    <t>Win10-010</t>
  </si>
  <si>
    <t xml:space="preserve">Authenticator Management </t>
  </si>
  <si>
    <t xml:space="preserve">Enable Relax minimum password length limits </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</si>
  <si>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</si>
  <si>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Navigate to the UI Path articulated in the Remediation section and confirm it is set as prescribed. This group policy setting is backed by the following registry location:
HKEY_LOCAL_MACHINE\System\CurrentControlSet\Control\SAM:RelaxMinimumPasswordLengthLimits</t>
  </si>
  <si>
    <t>The setting Relax minimum password length limits is enabled.</t>
  </si>
  <si>
    <t>The setting Relax minimum password length limits is not enabled.</t>
  </si>
  <si>
    <t>1.1.6</t>
  </si>
  <si>
    <t>This setting will enable the enforcement of longer and generally stronger passwords or passphrases where MFA is not in use.</t>
  </si>
  <si>
    <t>To establish the recommended configuration via GP, set the following UI path to Enabled:
Computer Configuration\Policies\Windows Settings\Security Settings\Account Policies\Password Policy\Relax minimum password length limits</t>
  </si>
  <si>
    <t>Enable Relax minimum password length limits. One method to achieve the recommended configuration via Group Policy, set the following UI path to Enabled:
Computer Configuration\Policies\Windows Settings\Security Settings\Account Policies\Password Policy\Relax minimum password length limits</t>
  </si>
  <si>
    <t>Win10-011</t>
  </si>
  <si>
    <t>Set Store passwords using reversible encryption to disable</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</si>
  <si>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</si>
  <si>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The setting Store passwords using reversible encryption is disabled.</t>
  </si>
  <si>
    <t>The setting Store passwords using reversible encryption is not disabled.</t>
  </si>
  <si>
    <t>HAC47</t>
  </si>
  <si>
    <t xml:space="preserve">HAC47: Files containing authentication information are not adequately protected </t>
  </si>
  <si>
    <t>1.1.7</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</si>
  <si>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</si>
  <si>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</si>
  <si>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Set Store passwords using reversible encryption to disable. One method to achieve the recommended configuration via Group Policy, set the following UI path to Disabled:
Computer Configuration\Policies\Windows Settings\Security Settings\Account Policies\Password Policy\Store passwords using reversible encryption</t>
  </si>
  <si>
    <t>Win10-012</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</si>
  <si>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</si>
  <si>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</si>
  <si>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</si>
  <si>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</si>
  <si>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The setting Account lockout duration is set to 120 or more minutes.</t>
  </si>
  <si>
    <t>The setting Account lockout duration is not set to 120 or more minutes.</t>
  </si>
  <si>
    <t>Account lockout duration changed from 15 to 120 mins</t>
  </si>
  <si>
    <t>HAC10</t>
  </si>
  <si>
    <t>HAC10: Accounts do not expire after the correct period of inactivity</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</si>
  <si>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</si>
  <si>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</si>
  <si>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</si>
  <si>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</si>
  <si>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Set Account lockout duration to 120 or more minutes. One method to achieve the recommended configuration via Group Policy, set the following UI path to 120 or more minute(s):
Computer Configuration\Policies\Windows Settings\Security Settings\Account Policies\Account Lockout Policy\Account lockout duration</t>
  </si>
  <si>
    <t>Win10-013</t>
  </si>
  <si>
    <t>Set Account lockout threshold to 3 or fewer invalid logon attempt(s), but not 0</t>
  </si>
  <si>
    <t>This policy setting determines the number of failed logons attempts before the account is locked. Setting this policy to 0 does not conform to the benchmark as doing so disables the account lockout threshold.
The recommended state for this setting is: 3 or fewer invalid logon attempt(s), but not 0.</t>
  </si>
  <si>
    <t>The setting Account lockout threshold is set to 3 or fewer invalid logon attempt(s), but not 0.</t>
  </si>
  <si>
    <t>The setting Account lockout threshold is not set to 3 or fewer invalid logon attempt(s), but not 0.</t>
  </si>
  <si>
    <t>Account Lockout threshold- Updated from "5"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</si>
  <si>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</si>
  <si>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</si>
  <si>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</si>
  <si>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</si>
  <si>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To establish the recommended configuration via GP, set the following UI path to 3 or fewer invalid login attempt(s), but not 0:
Computer Configuration\Policies\Windows Settings\Security Settings\Account Policies\Account Lockout Policy\Account lockout threshold</t>
  </si>
  <si>
    <t>Set Account lockout threshold to 3 or fewer invalid logon attempt(s), but not 0. One method to achieve the recommended configuration via Group Policy, set the following UI path to 5 or fewer invalid login attempt(s), but not 0:
Computer Configuration\Policies\Windows Settings\Security Settings\Account Policies\Account Lockout Policy\Account lockout threshold</t>
  </si>
  <si>
    <t>Win10-014</t>
  </si>
  <si>
    <t>Enable Allow Administrator account lockouts</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</si>
  <si>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t>
  </si>
  <si>
    <t xml:space="preserve">The setting Allow Administrator account lockouts is enabled. </t>
  </si>
  <si>
    <t xml:space="preserve">The setting Allow Administrator account lockouts is not enabled. </t>
  </si>
  <si>
    <t>HAC2</t>
  </si>
  <si>
    <t>HAC2: User sessions do not lock after the Publication 1075 required timeframe</t>
  </si>
  <si>
    <t>1.2.3</t>
  </si>
  <si>
    <t>Enabling account lockout policies for the built-in Administrator account will reduce the likelihood of a successful brute force attack.</t>
  </si>
  <si>
    <t>To establish the recommended configuration via GP, set the following UI path to Enabled:
Computer Configuration\Policies\Windows Settings\Security Settings\Account Policies\Account Lockout Policies\Allow Administrator account lockout</t>
  </si>
  <si>
    <t>Enable Allow Administrator account lockouts. One method to achieve the recommended configuration via Group Policy, set the following UI path to Enabled:
Computer Configuration\Policies\Windows Settings\Security Settings\Account Policies\Account Lockout Policies\Allow Administrator account lockout</t>
  </si>
  <si>
    <t>Win10-015</t>
  </si>
  <si>
    <t>Set Reset account lockout counter after to 15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</si>
  <si>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several failed logons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the accounts are unlocked automatically.
The recommended state for this setting is: 15 or more minute(s).</t>
  </si>
  <si>
    <t>The Reset account lockout counter after has not been set to 15 or more minute(s).</t>
  </si>
  <si>
    <t>The setting Reset account lockout counter after is not set to 15 or greater.</t>
  </si>
  <si>
    <t>1.2.4</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</si>
  <si>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</si>
  <si>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establish the recommended configuration via GP, set the following UI path to 15 or more minute(s):
Computer Configuration\Policies\Windows Settings\Security Settings\Account Policies\Account Lockout Policy\Reset account lockout counter after</t>
  </si>
  <si>
    <t>Set Reset account lockout counter after to 15 or more minute(s). One method to achieve the recommended configuration via Group Policy, set the following UI path to 15 or more minute(s):
Computer Configuration\Policies\Windows Settings\Security Settings\Account Policies\Account Lockout Policy\Reset account lockout counter after</t>
  </si>
  <si>
    <t>Win10-016</t>
  </si>
  <si>
    <t>AC-6</t>
  </si>
  <si>
    <t>Least Privilege</t>
  </si>
  <si>
    <t>Set Access Credential Manager as a trusted caller to No One</t>
  </si>
  <si>
    <t>This security setting is used by Credential Manager during Backup and Restore. No accounts should have this user right, as it is only assigned to Win 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</si>
  <si>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</si>
  <si>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</si>
  <si>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</si>
  <si>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</si>
  <si>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</si>
  <si>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</si>
  <si>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</si>
  <si>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</si>
  <si>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Set Access Credential Manager as a trusted caller to No One. One method to achieve the recommended configuration via Group Policy, set the following UI path to No One:
Computer Configuration\Policies\Windows Settings\Security Settings\Local Policies\User Rights Assignment\Access Credential Manager as a trusted caller</t>
  </si>
  <si>
    <t>Win10-017</t>
  </si>
  <si>
    <t>Set Access this computer from the network to Administrators, Remote Desktop Users</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</si>
  <si>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t>
  </si>
  <si>
    <t>The setting Access this computer from the network is set to Administrators,  Remote Desktop Users.</t>
  </si>
  <si>
    <t>The setting Access this computer from the network is not set to Administrators, Remote Desktop Users.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</si>
  <si>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</si>
  <si>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</si>
  <si>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set the following UI path to Administrators, Remote Desktop Users:
Computer Configuration\Policies\Windows Settings\Security Settings\Local Policies\User Rights Assignment\Access this computer from the network</t>
  </si>
  <si>
    <t>Set Access this computer from the network to Administrators, Remote Desktop Users. One method to achieve the recommended configuration via Group Policy, set the following UI path to Administrators, Remote Desktop Users:
Computer Configuration\Policies\Windows Settings\Security Settings\Local Policies\User Rights Assignment\Access this computer from the network</t>
  </si>
  <si>
    <t>Win10-018</t>
  </si>
  <si>
    <t>CM-6</t>
  </si>
  <si>
    <t>Configuration Settings</t>
  </si>
  <si>
    <t>Set Act as part of the operating system to No One</t>
  </si>
  <si>
    <t xml:space="preserve">This policy setting allows a process to assume the identity of any user and thus gain access to the resources that the user is authorized to access.
The recommended state for this setting is: No One.
</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</si>
  <si>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</si>
  <si>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</si>
  <si>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</si>
  <si>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</si>
  <si>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</si>
  <si>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Set Act as part of the operating system to No One. One method to achieve the recommended configuration via Group Policy, set the following UI path to No One:
Computer Configuration\Policies\Windows Settings\Security Settings\Local Policies\User Rights Assignment\Act as part of the operating system</t>
  </si>
  <si>
    <t>Win10-019</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</si>
  <si>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</si>
  <si>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denial-of-service (DoS) attack.
The recommended state for this setting is: Administrators, LOCAL SERVICE, NETWORK SERVICE.</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</si>
  <si>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</si>
  <si>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</si>
  <si>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</si>
  <si>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</si>
  <si>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2.2.4</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</si>
  <si>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</si>
  <si>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</si>
  <si>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Set Adjust memory quotas for a process to Administrators, LOCAL SERVICE, NETWORK SERVICE. One method to achieve the recommended configuration via Group Policy, set the following UI path to Administrators, LOCAL SERVICE, NETWORK SERVICE:
Computer Configuration\Policies\Windows Settings\Security Settings\Local Policies\User Rights Assignment\Adjust memory quotas for a process</t>
  </si>
  <si>
    <t>Win10-020</t>
  </si>
  <si>
    <t>Set Allow log on locally to Administrators, Users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</si>
  <si>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t>
  </si>
  <si>
    <t>The setting Allow log on locally is set to Administrators, Users.</t>
  </si>
  <si>
    <t>The setting Allow log on locally is not set to Administrators, Users.</t>
  </si>
  <si>
    <t>2.2.5</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</si>
  <si>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</si>
  <si>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set the following UI path to Administrators, Users:
Computer Configuration\Policies\Windows Settings\Security Settings\Local Policies\User Rights Assignment\Allow log on locally</t>
  </si>
  <si>
    <t>Set Allow log on locally to Administrators, Users. One method to achieve the recommended configuration via Group Policy, set the following UI path to Administrators, Users:
Computer Configuration\Policies\Windows Settings\Security Settings\Local Policies\User Rights Assignment\Allow log on locally</t>
  </si>
  <si>
    <t>Win10-021</t>
  </si>
  <si>
    <t>Set Allow log on through Remote Desktop Services to Administrators, Remote Desktop Users</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</si>
  <si>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t>
  </si>
  <si>
    <t>The setting Allow log on through Remote Desktop Services is set to Administrators, Remote Desktop Users.</t>
  </si>
  <si>
    <t>The setting Allow log on through Remote Desktop Services is not set to Administrators, Remote Desktop Users.</t>
  </si>
  <si>
    <t>2.2.6</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</si>
  <si>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</si>
  <si>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To establish the recommended configuration via GP, set the following UI path to Administrators, Remote Desktop Users:
Computer Configuration\Policies\Windows Settings\Security Settings\Local Policies\User Rights Assignment\Allow log on through Remote Desktop Services</t>
  </si>
  <si>
    <t>Set Allow log on through Remote Desktop Services to Administrators, Remote Desktop Users. One method to achieve the recommended configuration via Group Policy, set the following UI path to Administrators, Remote Desktop Users:
Computer Configuration\Policies\Windows Settings\Security Settings\Local Policies\User Rights Assignment\Allow log on through Remote Desktop Services</t>
  </si>
  <si>
    <t>Win10-022</t>
  </si>
  <si>
    <t>CP-9</t>
  </si>
  <si>
    <t>Information System Backup</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</si>
  <si>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</si>
  <si>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t>
  </si>
  <si>
    <t>The setting Back up files and directories is set to Administrators.</t>
  </si>
  <si>
    <t>The setting Back up files and directories is not set to Administrators.</t>
  </si>
  <si>
    <t>2.2.7</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</si>
  <si>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</si>
  <si>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</si>
  <si>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Set Back up files and directories to Administrators. One method to achieve the recommended configuration via Group Policy, set the following UI path to Administrators.
Computer Configuration\Policies\Windows Settings\Security Settings\Local Policies\User Rights Assignment\Back up files and directories</t>
  </si>
  <si>
    <t>Win10-023</t>
  </si>
  <si>
    <t>AU-8</t>
  </si>
  <si>
    <t>Time Stamps</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</si>
  <si>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</si>
  <si>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t>
  </si>
  <si>
    <t>The setting Change the system time is set to Administrators, Local Service.</t>
  </si>
  <si>
    <t>The setting Change the system time is not set to Administrators, Local Service.</t>
  </si>
  <si>
    <t>2.2.8</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</si>
  <si>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</si>
  <si>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</si>
  <si>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Set Change the system time to Administrators, LOCAL SERVICE. One method to achieve the recommended configuration via Group Policy, set the following UI path to Administrators, LOCAL SERVICE:
Computer Configuration\Policies\Windows Settings\Security Settings\Local Policies\User Rights Assignment\Change the system time</t>
  </si>
  <si>
    <t>Win10-024</t>
  </si>
  <si>
    <t>Set Change the time zone to Administrators, LOCAL SERVICE, Users</t>
  </si>
  <si>
    <t>This setting determines which users can change the time zone of the computer. This ability holds no great danger for the computer and may be useful for mobile workers.
The recommended state for this setting is: Administrators, LOCAL SERVICE, Users.</t>
  </si>
  <si>
    <t>The setting Change the time zone is set to Administrators, Local Service, Users.</t>
  </si>
  <si>
    <t>The setting Change the time zone is not set to Administrators, Local Service, Users.</t>
  </si>
  <si>
    <t>2.2.9</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</si>
  <si>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</si>
  <si>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Users:
Computer Configuration\Policies\Windows Settings\Security Settings\Local Policies\User Rights Assignment\Change the time zone</t>
  </si>
  <si>
    <t>Set Change the time zone to Administrators, LOCAL SERVICE, Users. One method to achieve the recommended configuration via Group Policy, set the following UI path to Administrators, LOCAL SERVICE, Users:
Computer Configuration\Policies\Windows Settings\Security Settings\Local Policies\User Rights Assignment\Change the time zone</t>
  </si>
  <si>
    <t>Win10-025</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</si>
  <si>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</si>
  <si>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</si>
  <si>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 file is set to Administrators.</t>
  </si>
  <si>
    <t>The setting Create a page file is not set to Administrators.</t>
  </si>
  <si>
    <t>Limited</t>
  </si>
  <si>
    <t>2.2.10</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</si>
  <si>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</si>
  <si>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</si>
  <si>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Set Create a pagefile to Administrators. One method to achieve the recommended configuration via Group Policy, set the following UI path to Administrators:
Computer Configuration\Policies\Windows Settings\Security Settings\Local Policies\User Rights Assignment\Create a pagefile</t>
  </si>
  <si>
    <t>Win10-026</t>
  </si>
  <si>
    <t>Set Create a token object to No One</t>
  </si>
  <si>
    <t>This policy setting allows a process to create an access token, which may provide elevated rights to access sensitive data.
The recommended state for this setting is: No One.</t>
  </si>
  <si>
    <t>The setting Create a token object is set to No One.</t>
  </si>
  <si>
    <t>The setting Create a token object is not set to No One.</t>
  </si>
  <si>
    <t>2.2.11</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</si>
  <si>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</si>
  <si>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</si>
  <si>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Set Create a token object to No One. One method to achieve the recommended configuration via Group Policy, set the following UI path to No One:
Computer Configuration\Policies\Windows Settings\Security Settings\Local Policies\User Rights Assignment\Create a token object</t>
  </si>
  <si>
    <t>Win10-027</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</si>
  <si>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</si>
  <si>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</si>
  <si>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The setting Create global objects is set to Administrators, Local Service, Network Service, Service.</t>
  </si>
  <si>
    <t>The setting Create global objects is not set to Administrators, Local Service, Network Service, Service.</t>
  </si>
  <si>
    <t>2.2.12</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</si>
  <si>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</si>
  <si>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</si>
  <si>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Set Create global objects to Administrators, LOCAL SERVICE, NETWORK SERVICE, SERVICE. One method to achieve the recommended configuration via Group Policy, set the following UI path to Administrators, LOCAL SERVICE, NETWORK SERVICE, SERVICE:
Computer Configuration\Policies\Windows Settings\Security Settings\Local Policies\User Rights Assignment\Create global objects</t>
  </si>
  <si>
    <t>Win10-028</t>
  </si>
  <si>
    <t>Set Create permanent shared objects to No One</t>
  </si>
  <si>
    <t>This user right is useful to kernel-mode components that extend the object namespace. However, components that run-in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</si>
  <si>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</si>
  <si>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</si>
  <si>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2.2.13</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</si>
  <si>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</si>
  <si>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</si>
  <si>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Set Create permanent shared objects to No One. One method to achieve the recommended configuration via Group Policy, set the following UI path to No One:
Computer Configuration\Policies\Windows Settings\Security Settings\Local Policies\User Rights Assignment\Create permanent shared objects</t>
  </si>
  <si>
    <t>Win10-029</t>
  </si>
  <si>
    <t>Configure Create symbolic links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</si>
  <si>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</si>
  <si>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The setting Create symbolic links is set to Administrators.</t>
  </si>
  <si>
    <t>The setting Create symbolic links is not set to Administrators.</t>
  </si>
  <si>
    <t>2.2.14</t>
  </si>
  <si>
    <t>Users who have the **Create symbolic links** user right could inadvertently or maliciously expose your system to symbolic link attacks. Symbolic link attacks can be used to change the permissions on a file, to corrupt data, to destroy data, or as a Denial-of-Service attack.</t>
  </si>
  <si>
    <t>To implement the recommended configuration state, configure the following UI path:
Computer Configuration\Policies\Windows Settings\Security Settings\Local Policies\User Rights Assignment\Create symbolic links</t>
  </si>
  <si>
    <t>Configure Create symbolic links. To implement the recommended configuration state, configure the following UI path:
Computer Configuration\Policies\Windows Settings\Security Settings\Local Policies\User Rights Assignment\Create symbolic links</t>
  </si>
  <si>
    <t>Win10-030</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</si>
  <si>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</si>
  <si>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t>
  </si>
  <si>
    <t>The setting Debug programs is set to Administrators.</t>
  </si>
  <si>
    <t>The setting Debug programs is not set to Administrators.</t>
  </si>
  <si>
    <t>2.2.15</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</si>
  <si>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</si>
  <si>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</si>
  <si>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Set Debug programs to Administrators. One method to achieve the recommended configuration via Group Policy, set the following UI path to Administrators:
Computer Configuration\Policies\Windows Settings\Security Settings\Local Policies\User Rights Assignment\Debug programs</t>
  </si>
  <si>
    <t>Win10-031</t>
  </si>
  <si>
    <t>Set Deny access to this computer from the network to include Guests, Local account</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</si>
  <si>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using network servers. This user right supersedes the **Access this computer from the network** user right if an account is subject to both policies.
The recommended state for this setting is to include Guests, Local account.</t>
  </si>
  <si>
    <t>The setting Deny access to this computer from the network includes Guests, Local account.</t>
  </si>
  <si>
    <t>The setting Deny access to this computer from the network does not include Guests, Local account.</t>
  </si>
  <si>
    <t>HAC59</t>
  </si>
  <si>
    <t>HAC59: The guest account has improper access to data and/or resources</t>
  </si>
  <si>
    <t>2.2.16</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</si>
  <si>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</si>
  <si>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set the following UI path to include Guests, Local account:
Computer Configuration\Policies\Windows Settings\Security Settings\Local Policies\User Rights Assignment\Deny access to this computer from the network</t>
  </si>
  <si>
    <t>One method to achieve the recommended configuration via Group Policy, set the following UI path to include Guests, Local account:
Computer Configuration\Policies\Windows Settings\Security Settings\Local Policies\User Rights Assignment\Deny access to this computer from the network</t>
  </si>
  <si>
    <t>Win10-032</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</si>
  <si>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</si>
  <si>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</si>
  <si>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includes Guests.</t>
  </si>
  <si>
    <t>The setting Deny log on as a batch job does not include Guests.</t>
  </si>
  <si>
    <t>2.2.17</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</si>
  <si>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</si>
  <si>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</si>
  <si>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Set Deny log on as a batch job to include Guests. One method to achieve the recommended configuration via Group Policy, set the following UI path to include Guests:
Computer Configuration\Policies\Windows Settings\Security Settings\Local Policies\User Rights Assignment\Deny log on as a batch job</t>
  </si>
  <si>
    <t>Win10-033</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</si>
  <si>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</si>
  <si>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t>
  </si>
  <si>
    <t>The setting Deny log on as a Service includes Guests.</t>
  </si>
  <si>
    <t>The setting Deny log on as a Service does not include Guests.</t>
  </si>
  <si>
    <t>2.2.18</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</si>
  <si>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</si>
  <si>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</si>
  <si>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Set Deny log on as a service to include Guests. One method to achieve the recommended configuration via Group Policy, set the following UI path to include Guests:
Computer Configuration\Policies\Windows Settings\Security Settings\Local Policies\User Rights Assignment\Deny log on as a service</t>
  </si>
  <si>
    <t>Win10-034</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</si>
  <si>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</si>
  <si>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</si>
  <si>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includes Guests.</t>
  </si>
  <si>
    <t>The setting Deny log on locally does not include Guests.</t>
  </si>
  <si>
    <t>2.2.19</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</si>
  <si>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</si>
  <si>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Computer Configuration\Policies\Windows Settings\Security Settings\Local Policies\User Rights Assignment\Deny log on locally</t>
  </si>
  <si>
    <t>Set Deny log on locally to include Guests. One method to achieve the recommended configuration via Group Policy, set the following UI path to include Guests:
Computer Configuration\Policies\Windows Settings\Security Settings\Local Policies\User Rights Assignment\Deny log on locally</t>
  </si>
  <si>
    <t>Win10-035</t>
  </si>
  <si>
    <t>Set Deny log on through Remote Desktop Services to include Guests, Local account</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</si>
  <si>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t>
  </si>
  <si>
    <t>The setting Deny log on through Remote Desktop Services includes Guests, Local account.</t>
  </si>
  <si>
    <t>The setting Deny log on through Remote Desktop Services does not include Guests, Local account.</t>
  </si>
  <si>
    <t>2.2.20</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</si>
  <si>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</si>
  <si>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Local account:
Computer Configuration\Policies\Windows Settings\Security Settings\Local Policies\User Rights Assignment\Deny log on through Remote Desktop Services</t>
  </si>
  <si>
    <t>Set Deny log on through Remote Desktop Services to include Guests, Local account. One method to achieve the recommended configuration via Group Policy, set the following UI path to include Guests, Local account:
Computer Configuration\Policies\Windows Settings\Security Settings\Local Policies\User Rights Assignment\Deny log on through Remote Desktop Services</t>
  </si>
  <si>
    <t>Win10-036</t>
  </si>
  <si>
    <t>Set Enable computer and user accounts to be trusted for delegation to No One</t>
  </si>
  <si>
    <t>This policy setting allows users to change the Trusted for Delegation setting on a computer object in Active Directory. Abuse of this privilege could allow unauthorized users to impersonate other users on the network.
The recommended state for this setting is: No One.</t>
  </si>
  <si>
    <t>The setting Enable computer and user accounts to be trusted for delegation is set to No One.</t>
  </si>
  <si>
    <t>The setting Enable computer and user accounts to be trusted for delegation is not set to No One.</t>
  </si>
  <si>
    <t>2.2.21</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</si>
  <si>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</si>
  <si>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set the following UI path to No One:
Computer Configuration\Policies\Windows Settings\Security Settings\Local Policies\User Rights Assignment\Enable computer and user accounts to be trusted for delegation</t>
  </si>
  <si>
    <t>Set Enable computer and user accounts to be trusted for delegation to No One. One method to achieve the recommended configuration via Group Policy, set the following UI path to No One:
Computer Configuration\Policies\Windows Settings\Security Settings\Local Policies\User Rights Assignment\Enable computer and user accounts to be trusted for delegation</t>
  </si>
  <si>
    <t>Win10-037</t>
  </si>
  <si>
    <t>Set Force shutdown from a remote system to Administrators</t>
  </si>
  <si>
    <t>This policy setting allows users to shut down Windows Vista-based or newer computers from remote locations on the network. Anyone who has been assigned this user right can cause a denial-of-service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</si>
  <si>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</si>
  <si>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</si>
  <si>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2.2.22</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</si>
  <si>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</si>
  <si>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</si>
  <si>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Set Force shutdown from a remote system to Administrators. One method to achieve the recommended configuration via Group Policy, set the following UI path to Administrators:
Computer Configuration\Policies\Windows Settings\Security Settings\Local Policies\User Rights Assignment\Force shutdown from a remote system</t>
  </si>
  <si>
    <t>Win10-038</t>
  </si>
  <si>
    <t>Set Generate security audits to LOCAL SERVICE, NETWORK SERVICE</t>
  </si>
  <si>
    <t>This policy setting determines which users or processes can generate audit records in the Security log.
The recommended state for this setting is: LOCAL SERVICE, NETWORK SERVICE.</t>
  </si>
  <si>
    <t>The setting Generate security audits is set to Local Service, Network Service.</t>
  </si>
  <si>
    <t>The setting Generate security audits is not set to Local Service, Network Service.</t>
  </si>
  <si>
    <t>2.2.23</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</si>
  <si>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</si>
  <si>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</si>
  <si>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Set Generate security audits to LOCAL SERVICE, NETWORK SERVICE. One method to achieve the recommended configuration via Group Policy, set the following UI path to LOCAL SERVICE, NETWORK SERVICE:
Computer Configuration\Policies\Windows Settings\Security Settings\Local Policies\User Rights Assignment\Generate security audits</t>
  </si>
  <si>
    <t>Win10-039</t>
  </si>
  <si>
    <t>Set Impersonate a client after authentication to Administrators, LOCAL SERVICE, NETWORK SERVICE, SERVICE</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</si>
  <si>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t>
  </si>
  <si>
    <t>The setting Impersonate a client after authentication is set to Administrators, Local Service, Network Service, Service.</t>
  </si>
  <si>
    <t>The setting Impersonate a client after authentication is not set to Administrators, Local Service, Network Service, Service.</t>
  </si>
  <si>
    <t>2.2.24</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</si>
  <si>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</si>
  <si>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set the following UI path to Administrators, LOCAL SERVICE, NETWORK SERVICE, SERVICE:
Computer Configuration\Policies\Windows Settings\Security Settings\Local Policies\User Rights Assignment\Impersonate a client after authentication</t>
  </si>
  <si>
    <t>Set Impersonate a client after authentication to Administrators, LOCAL SERVICE, NETWORK SERVICE, SERVICE. One method to achieve the recommended configuration via Group Policy, set the following UI path to Administrators, LOCAL SERVICE, NETWORK SERVICE, SERVICE:
Computer Configuration\Policies\Windows Settings\Security Settings\Local Policies\User Rights Assignment\Impersonate a client after authentication</t>
  </si>
  <si>
    <t>Win10-040</t>
  </si>
  <si>
    <t>Set Increase scheduling priority to Administrators, Window Manager\Window Manager Group</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</si>
  <si>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</si>
  <si>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setting Increase scheduling priority is set to Administrators, Window Manager\Window Manager Group.</t>
  </si>
  <si>
    <t>The setting Increase scheduling priority is not set to Administrators, Window Manager\Window Manager Group.</t>
  </si>
  <si>
    <t>HCM9</t>
  </si>
  <si>
    <t>HCM9: Systems are not deployed using the concept of least privilege</t>
  </si>
  <si>
    <t>2.2.25</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</si>
  <si>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</si>
  <si>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Window Manager\Window Manager Group:
Computer Configuration\Policies\Windows Settings\Security Settings\Local Policies\User Rights Assignment\Increase scheduling priority</t>
  </si>
  <si>
    <t>Set Increase scheduling priority to Administrators, Window Manager\Window Manager Group. One method to achieve the recommended configuration via Group Policy, set the following UI path to Administrators, Window Manager\Window Manager Group:
Computer Configuration\Policies\Windows Settings\Security Settings\Local Policies\User Rights Assignment\Increase scheduling priority</t>
  </si>
  <si>
    <t>Win10-041</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</si>
  <si>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</si>
  <si>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t>
  </si>
  <si>
    <t>The setting Load and unload device drivers is set to Administrators.</t>
  </si>
  <si>
    <t>The setting Load and unload device drivers is not set to Administrators.</t>
  </si>
  <si>
    <t>2.2.26</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</si>
  <si>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</si>
  <si>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</si>
  <si>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Set Load and unload device drivers to Administrators. One method to achieve the recommended configuration via Group Policy, set the following UI path to Administrators:
Computer Configuration\Policies\Windows Settings\Security Settings\Local Policies\User Rights Assignment\Load and unload device drivers</t>
  </si>
  <si>
    <t>Win10-042</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</si>
  <si>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</si>
  <si>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</si>
  <si>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t>
  </si>
  <si>
    <t>The setting Lock pages in memory is not set to No One.</t>
  </si>
  <si>
    <t>2.2.27</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</si>
  <si>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</si>
  <si>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</si>
  <si>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Set Lock pages in memory to No One. One method to achieve the recommended configuration via Group Policy, set the following UI path to No One:
Computer Configuration\Policies\Windows Settings\Security Settings\Local Policies\User Rights Assignment\Lock pages in memory</t>
  </si>
  <si>
    <t>Win10-043</t>
  </si>
  <si>
    <t>Set Manage auditing and security log to Administrators</t>
  </si>
  <si>
    <t>This policy setting determines which users can change the auditing options for files and directories and clear the Security log.
The recommended state for this setting is: Administrators.</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</si>
  <si>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</si>
  <si>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</si>
  <si>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</si>
  <si>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</si>
  <si>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To establish the recommended configuration via GP, set the following UI path to Administrators:
Computer Configuration\Policies\Windows Settings\Security Settings\Local Policies\User Rights Assignment\Manage auditing and security log</t>
  </si>
  <si>
    <t>Set Manage auditing and security log to Administrators. One method to achieve the recommended configuration via Group Policy, set the following UI path to Administrators:
Computer Configuration\Policies\Windows Settings\Security Settings\Local Policies\User Rights Assignment\Manage auditing and security log</t>
  </si>
  <si>
    <t>Win10-044</t>
  </si>
  <si>
    <t>AC-3</t>
  </si>
  <si>
    <t>Access Enforcement</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</si>
  <si>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</si>
  <si>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</si>
  <si>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t>
  </si>
  <si>
    <t>The setting Modify an object label is not set to No One.</t>
  </si>
  <si>
    <t>2.2.31</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</si>
  <si>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</si>
  <si>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</si>
  <si>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Set Modify an object label to No One. One method to achieve the recommended configuration via Group Policy, set the following UI path to No One:
Computer Configuration\Policies\Windows Settings\Security Settings\Local Policies\User Rights Assignment\Modify an object label</t>
  </si>
  <si>
    <t>Win10-045</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</si>
  <si>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</si>
  <si>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denial-of-service condition.
The recommended state for this setting is: Administrators.</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</si>
  <si>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</si>
  <si>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</si>
  <si>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</si>
  <si>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</si>
  <si>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</si>
  <si>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Set Modify firmware environment values to Administrators. One method to achieve the recommended configuration via Group Policy, set the following UI path to Administrators:
Computer Configuration\Policies\Windows Settings\Security Settings\Local Policies\User Rights Assignment\Modify firmware environment values</t>
  </si>
  <si>
    <t>Win10-046</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</si>
  <si>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</si>
  <si>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</si>
  <si>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</si>
  <si>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</si>
  <si>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</si>
  <si>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</si>
  <si>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</si>
  <si>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Set Perform volume maintenance tasks to Administrators. One method to achieve the recommended configuration via Group Policy, set the following UI path to Administrators:
Computer Configuration\Policies\Windows Settings\Security Settings\Local Policies\User Rights Assignment\Perform volume maintenance tasks</t>
  </si>
  <si>
    <t>Win10-047</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</si>
  <si>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</si>
  <si>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</si>
  <si>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</si>
  <si>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</si>
  <si>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</si>
  <si>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</si>
  <si>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</si>
  <si>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Set Profile single process to Administrators. One method to achieve the recommended configuration via Group Policy, set the following UI path to Administrators:
Computer Configuration\Policies\Windows Settings\Security Settings\Local Policies\User Rights Assignment\Profile single process</t>
  </si>
  <si>
    <t>Win10-048</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</si>
  <si>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</si>
  <si>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</si>
  <si>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</si>
  <si>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</si>
  <si>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</si>
  <si>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</si>
  <si>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</si>
  <si>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One method to achieve the recommended configuration via Group Policy, set the following UI path to Administrators, NT SERVICE\WdiServiceHost:
Computer Configuration\Policies\Windows Settings\Security Settings\Local Policies\User Rights Assignment\Profile system performance</t>
  </si>
  <si>
    <t>Win10-049</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</si>
  <si>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</si>
  <si>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</si>
  <si>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</si>
  <si>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</si>
  <si>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</si>
  <si>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</si>
  <si>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</si>
  <si>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Set Replace a process level token to LOCAL SERVICE, NETWORK SERVICE. One method to achieve the recommended configuration via Group Policy, set the following UI path to LOCAL SERVICE, NETWORK SERVICE:
Computer Configuration\Policies\Windows Settings\Security Settings\Local Policies\User Rights Assignment\Replace a process level token</t>
  </si>
  <si>
    <t>Win10-050</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</si>
  <si>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</si>
  <si>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like the **Back up files and directories** user right.
The recommended state for this setting is: Administrators.</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</si>
  <si>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</si>
  <si>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</si>
  <si>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</si>
  <si>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</si>
  <si>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</si>
  <si>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Set Restore files and directories to Administrators. One method to achieve the recommended configuration via Group Policy, set the following UI path to Administrators:
Computer Configuration\Policies\Windows Settings\Security Settings\Local Policies\User Rights Assignment\Restore files and directories</t>
  </si>
  <si>
    <t>Win10-051</t>
  </si>
  <si>
    <t>Set Shut down the system to Administrators, Users</t>
  </si>
  <si>
    <t>This policy setting determines which users who are logged on locally to the computers in your environment can shut down the operating system with the Shut Down command. Misuse of this user right can result in a denial-of-service condition.
The recommended state for this setting is: Administrators, Users.</t>
  </si>
  <si>
    <t>The setting Shut down the system is set to Administrators, Users.</t>
  </si>
  <si>
    <t>The setting Shut down the system is not set to Administrators, Users.</t>
  </si>
  <si>
    <t>2.2.38</t>
  </si>
  <si>
    <t>The ability to shut down a workstation should be available generally to Administrators and authorized users of that workstation, but not permitted for guests or unauthorized users - in order to prevent a Denial-of-Service attack.</t>
  </si>
  <si>
    <t>To establish the recommended configuration via GP, set the following UI path to Administrators, Users:
Computer Configuration\Policies\Windows Settings\Security Settings\Local Policies\User Rights Assignment\Shut down the system</t>
  </si>
  <si>
    <t>Set Shut down the system to Administrators, Users. One method to achieve the recommended configuration via Group Policy, set the following UI path to Administrators, Users:
Computer Configuration\Policies\Windows Settings\Security Settings\Local Policies\User Rights Assignment\Shut down the system</t>
  </si>
  <si>
    <t>Win10-052</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</si>
  <si>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</si>
  <si>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t>
  </si>
  <si>
    <t>The setting take ownership of files or other objects is set to Administrators.</t>
  </si>
  <si>
    <t>The setting take ownership of files or other objects is not set to Administrators.</t>
  </si>
  <si>
    <t>2.2.39</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</si>
  <si>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</si>
  <si>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</si>
  <si>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Set Take ownership of files or other objects to Administrators. One method to achieve the recommended configuration via Group Policy, set the following UI path to Administrators:
Computer Configuration\Policies\Windows Settings\Security Settings\Local Policies\User Rights Assignment\Take ownership of files or other objects</t>
  </si>
  <si>
    <t>Win10-053</t>
  </si>
  <si>
    <t>IA-8</t>
  </si>
  <si>
    <t>Identification and Authentication (Non- Organizational Users)</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</si>
  <si>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</si>
  <si>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</si>
  <si>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Navigate to the UI Path articulated in the Remediation section and confirm it is set as prescribed. This group policy setting is backed by the following registry location:
HKEY_LOCAL_MACHINE\SOFTWARE\Microsoft\Windows\CurrentVersion\Policies\System:NoConnectedUser</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</si>
  <si>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</si>
  <si>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</si>
  <si>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</si>
  <si>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</si>
  <si>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t>
  </si>
  <si>
    <t>2.3.1.1</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</si>
  <si>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</si>
  <si>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</si>
  <si>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Set Accounts: Block Microsoft accounts to Users can’t add or log on with Microsoft accounts. One method to achieve the recommended configuration via Group Policy, set the following UI path to Users can't add or log on with Microsoft accounts:
Computer Configuration\Policies\Windows Settings\Security Settings\Local Policies\Security Options\Accounts: Block Microsoft accounts</t>
  </si>
  <si>
    <t>Win10-054</t>
  </si>
  <si>
    <t>Set Accounts: Guest account status to disabled</t>
  </si>
  <si>
    <t>This policy setting determines whether the Guest account is enabled or disabled. The Guest account allows unauthenticated network users to gain access to the system.
The recommended state for this setting is: Disabled.</t>
  </si>
  <si>
    <t>The setting Accounts: Guest account status is disabled.</t>
  </si>
  <si>
    <t>The setting Accounts: Guest account status is not disabled.</t>
  </si>
  <si>
    <t>2.3.1.2</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</si>
  <si>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</si>
  <si>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</si>
  <si>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Set Accounts: Guest account status to disabled. One method to achieve the recommended configuration via Group Policy, set the following UI path to Disabled:
Computer Configuration\Policies\Windows Settings\Security Settings\Local Policies\Security Options\Accounts: Guest account status</t>
  </si>
  <si>
    <t>Win10-055</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</si>
  <si>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</si>
  <si>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</si>
  <si>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HKEY_LOCAL_MACHINE\SYSTEM\CurrentControlSet\Control\Lsa:LimitBlankPasswordUse</t>
  </si>
  <si>
    <t>The setting Accounts: Limit local account use of blank passwords to console logon only is enabled.</t>
  </si>
  <si>
    <t>The setting Accounts: Limit local account use of blank passwords to console logon only is not enabled.</t>
  </si>
  <si>
    <t>HCM45</t>
  </si>
  <si>
    <t>HCM45: System configuration provides additional attack surface</t>
  </si>
  <si>
    <t>2.3.1.3</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</si>
  <si>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</si>
  <si>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</si>
  <si>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Set Accounts: Limit local account use of blank passwords to console logon only to enabled. One method to achieve the recommended configuration via Group Policy, set the following UI path to Enabled:
Computer Configuration\Policies\Windows Settings\Security Settings\Local Policies\Security Options\Accounts: Limit local account use of blank passwords to console logon only</t>
  </si>
  <si>
    <t>Win10-056</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</si>
  <si>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</si>
  <si>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</si>
  <si>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Administrator account is renamed.</t>
  </si>
  <si>
    <t>The Administrator account is not renamed.</t>
  </si>
  <si>
    <t>HAC27</t>
  </si>
  <si>
    <t>HAC27: Default accounts have not been disabled or renamed</t>
  </si>
  <si>
    <t>2.3.1.4</t>
  </si>
  <si>
    <t>The Administrator account exists on all computers that run the Windows 2000 or newer operating systems. If you rename this account, it is slightly more difficult for unauthorized persons to guess this privileged username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</si>
  <si>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</si>
  <si>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Configure Accounts: Rename administrator account. One method to achieve the recommended configuration via Group Policy, configure the following UI path:
Computer Configuration\Policies\Windows Settings\Security Settings\Local Policies\Security Options\Accounts: Rename administrator account</t>
  </si>
  <si>
    <t>Win10-057</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</si>
  <si>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</si>
  <si>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</si>
  <si>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Guest account is renamed.</t>
  </si>
  <si>
    <t>The Guest account is not renamed.</t>
  </si>
  <si>
    <t>2.3.1.5</t>
  </si>
  <si>
    <t>The Guest account exists on all computers that run the Windows 2000 or newer operating systems. If you rename this account, it is slightly more difficult for unauthorized persons to guess this privileged username and password combination.</t>
  </si>
  <si>
    <t>To establish the recommended configuration via GP, configure the following UI path:
Computer Configuration\Policies\Windows Settings\Security Settings\Local Policies\Security Options\Accounts: Rename guest account</t>
  </si>
  <si>
    <t>Configure Accounts: Rename guest account. One method to achieve the recommended configuration via Group Policy, configure the following UI path:
Computer Configuration\Policies\Windows Settings\Security Settings\Local Policies\Security Options\Accounts: Rename guest account</t>
  </si>
  <si>
    <t>Win10-058</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</si>
  <si>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</si>
  <si>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</si>
  <si>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</si>
  <si>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</si>
  <si>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</si>
  <si>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The setting Audit: Force audit policy subcategory settings (Windows Vista or later) to override audit policy category settings is enabled.</t>
  </si>
  <si>
    <t>The setting Audit: Force audit policy subcategory settings (Windows Vista or later) to override audit policy category settings is not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</si>
  <si>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</si>
  <si>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</si>
  <si>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</si>
  <si>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</si>
  <si>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</si>
  <si>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</si>
  <si>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Set Audit: Force audit policy subcategory settings (Windows Vista or later) to override audit policy category settings to enabled. One method to achieve the recommended configuration via Group Policy, set the following UI path to Enabled:
Computer Configuration\Policies\Windows Settings\Security Settings\Local Policies\Security Options\Audit: Force audit policy subcategory settings (Windows Vista or later) to override audit policy category settings</t>
  </si>
  <si>
    <t>Win10-059</t>
  </si>
  <si>
    <t>AU-5</t>
  </si>
  <si>
    <t>Response to Audit Processing Failure</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</si>
  <si>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</si>
  <si>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denial-of-service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</si>
  <si>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</si>
  <si>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The setting Audit: Shut down system immediately if unable to log security audits is disabled.</t>
  </si>
  <si>
    <t>The setting Audit: Shut down system immediately if unable to log security audits is not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</si>
  <si>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</si>
  <si>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</si>
  <si>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</si>
  <si>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</si>
  <si>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</si>
  <si>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Set Audit: Shut down system immediately if unable to log security audits to disabled. One method to achieve the recommended configuration via Group Policy, set the following UI path to Disabled:
Computer Configuration\Policies\Windows Settings\Security Settings\Local Policies\Security Options\Audit: Shut down system immediately if unable to log security audits</t>
  </si>
  <si>
    <t>Win10-060</t>
  </si>
  <si>
    <t>MP-2</t>
  </si>
  <si>
    <t xml:space="preserve">Media Protection </t>
  </si>
  <si>
    <t>Set Devices: Allowed to format and eject removable media to Administrators and Interactive Users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</si>
  <si>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 and Interactive Users.</t>
  </si>
  <si>
    <t>Navigate to the UI Path articulated in the Remediation section and confirm it is set as prescribed. This group policy setting is backed by the following registry location:
HKEY_LOCAL_MACHINE\SOFTWARE\Microsoft\Windows NT\CurrentVersion\Winlogon:AllocateDASD</t>
  </si>
  <si>
    <t>The setting Devices: Allowed to format and eject removable media is set to Administrators and Interactive Users.</t>
  </si>
  <si>
    <t>The setting Devices: Allowed to format and eject removable media is not set to Administrators and Interactive Users.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</si>
  <si>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</si>
  <si>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</si>
  <si>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</si>
  <si>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and Interactive Users:
Computer Configuration\Policies\Windows Settings\Security Settings\Local Policies\Security Options\Devices: Allowed to format and eject removable media</t>
  </si>
  <si>
    <t>Set Devices: Allowed to format and eject removable media to Administrators and Interactive Users. One method to achieve the recommended configuration via Group Policy, set the following UI path to Administrators and Interactive Users:
Computer Configuration\Policies\Windows Settings\Security Settings\Local Policies\Security Options\Devices: Allowed to format and eject removable media</t>
  </si>
  <si>
    <t>Win10-061</t>
  </si>
  <si>
    <t>SC-8</t>
  </si>
  <si>
    <t>Transmission Confidentiality and Integrity</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</si>
  <si>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</si>
  <si>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</si>
  <si>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</si>
  <si>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The setting Domain member: Digitally encrypt or sign secure channel data (always) is enabled.</t>
  </si>
  <si>
    <t>The setting Domain member: Digitally encrypt or sign secure channel data (always) is not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</si>
  <si>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</si>
  <si>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</si>
  <si>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</si>
  <si>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</si>
  <si>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</si>
  <si>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</si>
  <si>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Set Domain member: Digitally encrypt or sign secure channel data (always) to enabled. One method to achieve the recommended configuration via Group Policy, set the following UI path to Enabled:
Computer Configuration\Policies\Windows Settings\Security Settings\Local Policies\Security Options\Domain member: Digitally encrypt or sign secure channel data (always)</t>
  </si>
  <si>
    <t>Win10-062</t>
  </si>
  <si>
    <t>Set Domain member: Digitally encrypt secure channel data (when possible) to enabled</t>
  </si>
  <si>
    <t>This policy setting determines whether a domain member should attempt to negotiate encryptions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</si>
  <si>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</si>
  <si>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The setting Domain member: Digitally encrypt secure channel data (when possible) is enabled.</t>
  </si>
  <si>
    <t>The setting Domain member: Digitally encrypt secure channel data (when possible) is not enabled.</t>
  </si>
  <si>
    <t>2.3.6.2</t>
  </si>
  <si>
    <t>To establish the recommended configuration via GP, set the following UI path to Enabled:
Computer Configuration\Policies\Windows Settings\Security Settings\Local Policies\Security Options\Domain member: Digitally encrypt secure channel data (when possible)</t>
  </si>
  <si>
    <t>Set Domain member: Digitally encrypt secure channel data (when possible) to enabled. One method to achieve the recommended configuration via Group Policy, set the following UI path to Enabled:
Computer Configuration\Policies\Windows Settings\Security Settings\Local Policies\Security Options\Domain member: Digitally encrypt secure channel data (when possible)</t>
  </si>
  <si>
    <t>Win10-063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</si>
  <si>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</si>
  <si>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</si>
  <si>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</si>
  <si>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The setting Domain member: Digitally sign secure channel data (when possible) is enabled.</t>
  </si>
  <si>
    <t>The setting Domain member: Digitally sign secure channel data (when possible) is not enabled.</t>
  </si>
  <si>
    <t>2.3.6.3</t>
  </si>
  <si>
    <t>To establish the recommended configuration via GP, set the following UI path to Enabled:
Computer Configuration\Policies\Windows Settings\Security Settings\Local Policies\Security Options\Domain member: Digitally sign secure channel data (when possible)</t>
  </si>
  <si>
    <t>Set Domain member: Digitally sign secure channel data (when possible) to enabled. One method to achieve the recommended configuration via Group Policy, set the following UI path to Enabled:
Computer Configuration\Policies\Windows Settings\Security Settings\Local Policies\Security Options\Domain member: Digitally sign secure channel data (when possible)</t>
  </si>
  <si>
    <t>Win10-064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</si>
  <si>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</si>
  <si>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</si>
  <si>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Navigate to the UI Path articulated in the Remediation section and confirm it is set as prescribed. This group policy setting is backed by the following registry location:
HKEY_LOCAL_MACHINE\SYSTEM\CurrentControlSet\Services\Netlogon\Parameters:DisablePasswordChange</t>
  </si>
  <si>
    <t>The setting Domain member: Disable machine account password changes is disabled.</t>
  </si>
  <si>
    <t>The setting Domain member: Disable machine account password changes is not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</si>
  <si>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</si>
  <si>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</si>
  <si>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</si>
  <si>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Set Domain member: Disable machine account password changes to disabled. One method to achieve the recommended configuration via Group Policy, set the following UI path to Disabled:
Computer Configuration\Policies\Windows Settings\Security Settings\Local Policies\Security Options\Domain member: Disable machine account password changes</t>
  </si>
  <si>
    <t>Win10-065</t>
  </si>
  <si>
    <t>Set Domain member: Maximum machine account password age to 30 or fewer days, but not 0</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</si>
  <si>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will have more time to undertake a brute force attack against one of the computer accounts.
The recommended state for this setting is: 30 or fewer days, but not 0.</t>
  </si>
  <si>
    <t>Navigate to the UI Path articulated in the Remediation section and confirm it is set as prescribed. This group policy setting is backed by the following registry location:
HKEY_LOCAL_MACHINE\System\CurrentControlSet\Services\Netlogon\Parameters:MaximumPasswordAge</t>
  </si>
  <si>
    <t>The setting Domain member: Maximum machine account password age is set to 30 or fewer days, but not 0.</t>
  </si>
  <si>
    <t>The setting Domain member: Maximum machine account password age is not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</si>
  <si>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</si>
  <si>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</si>
  <si>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</si>
  <si>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Set Domain member: Maximum machine account password age to 30 or fewer days, but not 0. One method to achieve the recommended configuration via Group Policy, set the following UI path to 30 or fewer days, but not 0:
Computer Configuration\Policies\Windows Settings\Security Settings\Local Policies\Security Options\Domain member: Maximum machine account password age</t>
  </si>
  <si>
    <t>Win10-066</t>
  </si>
  <si>
    <t>IA-3</t>
  </si>
  <si>
    <t>Device Identification and Authentication</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</si>
  <si>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</si>
  <si>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</si>
  <si>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</si>
  <si>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The setting Domain member: Require strong (Windows 2000 or later) session key is enabled.</t>
  </si>
  <si>
    <t>The setting Domain member: Require strong (Windows 2000 or later) session key is not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</si>
  <si>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</si>
  <si>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</si>
  <si>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</si>
  <si>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Set Domain member: Require strong (Windows 2000 or later) session key to enabled. One method to achieve the recommended configuration via Group Policy, set the following UI path to Enabled:
Computer Configuration\Policies\Windows Settings\Security Settings\Local Policies\Security Options\Domain member: Require strong (Windows 2000 or later) session key</t>
  </si>
  <si>
    <t>Win10-067</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</si>
  <si>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</si>
  <si>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</si>
  <si>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</si>
  <si>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The setting Interactive logon: Do not require CTRL+ALT+DEL is disabled.</t>
  </si>
  <si>
    <t>The setting Interactive logon: Do not require CTRL+ALT+DEL is not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</si>
  <si>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</si>
  <si>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</si>
  <si>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</si>
  <si>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</si>
  <si>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Set Interactive logon: Do not require CTRL+ALT+DEL to disabled. One method to achieve the recommended configuration via Group Policy, set the following UI path to Disabled:
Computer Configuration\Policies\Windows Settings\Security Settings\Local Policies\Security Options\Interactive logon: Do not require CTRL+ALT+DEL</t>
  </si>
  <si>
    <t>Win10-068</t>
  </si>
  <si>
    <t>Set Interactive logon: Don't display last signed-in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</si>
  <si>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</si>
  <si>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</si>
  <si>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The Interactive logon: Do not display last username option is enabled.</t>
  </si>
  <si>
    <t xml:space="preserve">The Interactive logon: Do not display last username option is not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</si>
  <si>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</si>
  <si>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</si>
  <si>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Don't display last signed-in</t>
  </si>
  <si>
    <t>Set Interactive logon: Don't display last signed-in to enabled. One method to achieve the recommended configuration via Group Policy, set the following UI path to Enabled:
Computer Configuration\Policies\Windows Settings\Security Settings\Local Policies\Security Options\Interactive logon: Don't display last signed-in</t>
  </si>
  <si>
    <t>Win10-069</t>
  </si>
  <si>
    <t>AC-11</t>
  </si>
  <si>
    <t>Device Lock</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</si>
  <si>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</si>
  <si>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</si>
  <si>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</si>
  <si>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setting Interactive logon: Machine inactivity limit is set to 900 or fewer second(s), but not 0.</t>
  </si>
  <si>
    <t>The setting Interactive logon: Machine inactivity limit is not set to 900 or fewer second(s), but not 0.</t>
  </si>
  <si>
    <t>2.3.7.4</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</si>
  <si>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</si>
  <si>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</si>
  <si>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Set Interactive logon: Machine inactivity limit to 900 or fewer second(s), but not 0. One method to achieve the recommended configuration via Group Policy, set the following UI path to 900 or fewer seconds, but not 0:
Computer Configuration\Policies\Windows Settings\Security Settings\Local Policies\Security Options\Interactive logon: Machine inactivity limit</t>
  </si>
  <si>
    <t>Win10-070</t>
  </si>
  <si>
    <t>AC-8</t>
  </si>
  <si>
    <t>System Use Notification</t>
  </si>
  <si>
    <t>Configure Interactive logon: Message text for users attempting to log on</t>
  </si>
  <si>
    <t>This policy setting specifies a text message that displays to users when they log on. Set the following group policy to a value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</si>
  <si>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HKEY_LOCAL_MACHINE\SOFTWARE\Microsoft\Windows\CurrentVersion\Policies\System:LegalNoticeText</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</si>
  <si>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</si>
  <si>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</si>
  <si>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</si>
  <si>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</si>
  <si>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</si>
  <si>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</si>
  <si>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</si>
  <si>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</si>
  <si>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Configure Interactive logon: Message text for users attempting to log on. One method to achieve the recommended configuration via Group Policy,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</si>
  <si>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Win10-071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</si>
  <si>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</si>
  <si>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</si>
  <si>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HKEY_LOCAL_MACHINE\SOFTWARE\Microsoft\Windows\CurrentVersion\Policies\System:LegalNoticeCaption</t>
  </si>
  <si>
    <t>The Interactive logon: Message title for users attempting to log on is configured.</t>
  </si>
  <si>
    <t>The Interactive logon: Message title for users attempting to log on is not configured.</t>
  </si>
  <si>
    <t>2.3.7.6</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</si>
  <si>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</si>
  <si>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</si>
  <si>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Configure Interactive logon: Message title for users attempting to log on. One method to achieve the recommended configuration via Group Policy,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</si>
  <si>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Win10-072</t>
  </si>
  <si>
    <t>Set Interactive logon: Prompt user to change password before expiration to 14 days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</si>
  <si>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between 5 and 14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</si>
  <si>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</si>
  <si>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</si>
  <si>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</si>
  <si>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</si>
  <si>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</si>
  <si>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</si>
  <si>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2.3.7.8</t>
  </si>
  <si>
    <t>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</si>
  <si>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between 5 and 14 days:
Computer Configuration\Policies\Windows Settings\Security Settings\Local Policies\Security Options\Interactive logon: Prompt user to change password before expiration</t>
  </si>
  <si>
    <t>Set Interactive logon: Prompt user to change password before expiration to 14 days. One method to achieve the recommended configuration via Group Policy, set the following UI path to a value between 5 and 14 days:
Computer Configuration\Policies\Windows Settings\Security Settings\Local Policies\Security Options\Interactive logon: Prompt user to change password before expiration</t>
  </si>
  <si>
    <t>Win10-073</t>
  </si>
  <si>
    <t>Set Interactive logon: Smart card removal behavior to Lock Workstation or higher</t>
  </si>
  <si>
    <t>This policy setting determines what happens when the smart card for a logged-on user is removed from the smart card reader.
The recommended state for this setting is: Lock Workstation.</t>
  </si>
  <si>
    <t>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t>
  </si>
  <si>
    <t>The setting Interactive logon: Smart card removal behavior is set to Lock Workstation or higher.</t>
  </si>
  <si>
    <t>The setting Interactive logon: Smart card removal behavior is not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</si>
  <si>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</si>
  <si>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</si>
  <si>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</si>
  <si>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Set Interactive logon: Smart card removal behavior to Lock Workstation or higher. One method to achieve the recommended configuration via Group Policy,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</si>
  <si>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Win10-074</t>
  </si>
  <si>
    <t>Set Microsoft network client: Digitally sign communications (always) to enabled</t>
  </si>
  <si>
    <t>This policy setting determines whether packet signing is required by the SMB client component.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</si>
  <si>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</si>
  <si>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setting Microsoft network client: Digitally sign communications (always) is enabled.</t>
  </si>
  <si>
    <t>The setting Microsoft network client: Digitally sign communications (always) is not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</si>
  <si>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</si>
  <si>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</si>
  <si>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</si>
  <si>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</si>
  <si>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Set Microsoft network client: Digitally sign communications (always) to enabled. One method to achieve the recommended configuration via Group Policy, set the following UI path to Enabled:
Computer Configuration\Policies\Windows Settings\Security Settings\Local Policies\Security Options\Microsoft network client: Digitally sign communications (always)</t>
  </si>
  <si>
    <t>Win10-075</t>
  </si>
  <si>
    <t>Set Microsoft network client: Digitally sign communications (if server agrees) to enabled</t>
  </si>
  <si>
    <t>This policy setting determines whether the SMB client will attempt to negotiate SMB packet signing.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</si>
  <si>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</si>
  <si>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The setting Microsoft network client: Digitally sign communications (if server agrees) is enabled.</t>
  </si>
  <si>
    <t>The setting Microsoft network client: Digitally sign communications (if server agrees) is not enabled.</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</si>
  <si>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</si>
  <si>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</si>
  <si>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Set Microsoft network client: Digitally sign communications (if server agrees) to enabled. One method to achieve the recommended configuration via Group Policy, set the following UI path to Enabled:
Computer Configuration\Policies\Windows Settings\Security Settings\Local Policies\Security Options\Microsoft network client: Digitally sign communications (if server agrees)</t>
  </si>
  <si>
    <t>Win10-076</t>
  </si>
  <si>
    <t>Set Microsoft network client: Send unencrypted password to third-party SMB servers to disable</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</si>
  <si>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</si>
  <si>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</si>
  <si>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The setting Microsoft network client: Send unencrypted password to third-party SMB servers is disabled.</t>
  </si>
  <si>
    <t>The setting Microsoft network client: Send unencrypted password to third-party SMB servers is not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</si>
  <si>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</si>
  <si>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</si>
  <si>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</si>
  <si>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Set Microsoft network client: Send unencrypted password to third-party SMB servers to disable. One method to achieve the recommended configuration via Group Policy, set the following UI path to Disabled:
Computer Configuration\Policies\Windows Settings\Security Settings\Local Policies\Security Options\Microsoft network client: Send unencrypted password to third-party SMB servers</t>
  </si>
  <si>
    <t>Win10-077</t>
  </si>
  <si>
    <t>AC-12</t>
  </si>
  <si>
    <t>Session Termination</t>
  </si>
  <si>
    <t>Set Microsoft network server: Amount of idle time required before suspending session to 30 or fewer minute(s)</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</si>
  <si>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</si>
  <si>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Navigate to the UI Path articulated in the Remediation section and confirm it is set as prescribed. This group policy setting is backed by the following registry location:
HKEY_LOCAL_MACHINE\SYSTEM\CurrentControlSet\Services\LanManServer\Parameters:AutoDisconnect</t>
  </si>
  <si>
    <t>The setting Microsoft network server: Amount of idle time required before suspending session is set to 30 or fewer minute(s), but not 0.</t>
  </si>
  <si>
    <t>The setting Microsoft network server: Amount of idle time required before suspending session is not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</si>
  <si>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</si>
  <si>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</si>
  <si>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</si>
  <si>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</si>
  <si>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</si>
  <si>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</si>
  <si>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Computer Configuration\Policies\Windows Settings\Security Settings\Local Policies\Security Options\Microsoft network server: Amount of idle time required before suspending session</t>
  </si>
  <si>
    <t>Set Microsoft network server: Amount of idle time required before suspending session to 30 or fewer minute(s). One method to achieve the recommended configuration via Group Policy, set the following UI path to 30 or fewer minute(s):
Computer Configuration\Policies\Windows Settings\Security Settings\Local Policies\Security Options\Microsoft network server: Amount of idle time required before suspending session</t>
  </si>
  <si>
    <t>Win10-078</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</si>
  <si>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</si>
  <si>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</si>
  <si>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</si>
  <si>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setting Microsoft network server: Digitally sign communications (always) is enabled.</t>
  </si>
  <si>
    <t>The setting Microsoft network server: Digitally sign communications (always) is not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</si>
  <si>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</si>
  <si>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</si>
  <si>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Set Microsoft network server: Digitally sign communications (always) to enabled. One method to achieve the recommended configuration via Group Policy, set the following UI path to Enabled:
Computer Configuration\Policies\Windows Settings\Security Settings\Local Policies\Security Options\Microsoft network server: Digitally sign communications (always)</t>
  </si>
  <si>
    <t>Win10-079</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</si>
  <si>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</si>
  <si>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</si>
  <si>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</si>
  <si>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setting Microsoft network server: Digitally sign communications (if client agrees) is enabled.</t>
  </si>
  <si>
    <t>The setting Microsoft network server: Digitally sign communications (if client agrees) is not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</si>
  <si>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</si>
  <si>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</si>
  <si>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Set Microsoft network server: Digitally sign communications (if client agrees) to enabled. One method to achieve the recommended configuration via Group Policy, set the following UI path to Enabled:
Computer Configuration\Policies\Windows Settings\Security Settings\Local Policies\Security Options\Microsoft network server: Digitally sign communications (if client agrees)</t>
  </si>
  <si>
    <t>Win10-080</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</si>
  <si>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</si>
  <si>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</si>
  <si>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</si>
  <si>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The setting Microsoft network server: Disconnect clients when logon hours expire is enabled.</t>
  </si>
  <si>
    <t>The setting Microsoft network server: Disconnect clients when logon hours expire is not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</si>
  <si>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</si>
  <si>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</si>
  <si>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</si>
  <si>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Set Microsoft network server: Disconnect clients when logon hours expire to enabled. One method to achieve the recommended configuration via Group Policy, set the following UI path to Enabled:
Computer Configuration\Policies\Windows Settings\Security Settings\Local Policies\Security Options\Microsoft network server: Disconnect clients when logon hours expire</t>
  </si>
  <si>
    <t>Win10-081</t>
  </si>
  <si>
    <t>Set Microsoft network server: Server SPN target name validation level to Accept if provided by client or higher</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</si>
  <si>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 from client also conforms to the benchmark.</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</si>
  <si>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</si>
  <si>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</si>
  <si>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</si>
  <si>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</si>
  <si>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</si>
  <si>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</si>
  <si>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Set Microsoft network server: Server SPN target name validation level to Accept if provided by client or higher. One method to achieve the recommended configuration via Group Policy, set the following UI path to Accept if provided by client:
Computer Configuration\Policies\Windows Settings\Security Settings\Local Policies\Security Options\Microsoft network server: Server SPN target name validation level</t>
  </si>
  <si>
    <t>Win10-082</t>
  </si>
  <si>
    <t>Set Network access: Allow anonymous SID/Name translation to disabled</t>
  </si>
  <si>
    <t>This policy setting determines whether an anonymous user can request security identifier (SID) attributes for another user or use a SID to obtain its corresponding username.
The recommended state for this setting is: Disabled.</t>
  </si>
  <si>
    <t>The setting Network access: Allow anonymous SID/Name translation is disabled.</t>
  </si>
  <si>
    <t>The setting Network access: Allow anonymous SID/Name translation is not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</si>
  <si>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</si>
  <si>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</si>
  <si>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</si>
  <si>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</si>
  <si>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Set Network access: Allow anonymous SID/Name translation to disabled. One method to achieve the recommended configuration via Group Policy, set the following UI path to Disabled:
Computer Configuration\Policies\Windows Settings\Security Settings\Local Policies\Security Options\Network access: Allow anonymous SID/Name translation</t>
  </si>
  <si>
    <t>Win10-083</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</si>
  <si>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</si>
  <si>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will not be able to enumerate domain account usernames on the systems in your environment. This policy setting also allows additional restrictions on anonymous connections.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</si>
  <si>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HKEY_LOCAL_MACHINE\SYSTEM\CurrentControlSet\Control\Lsa:RestrictAnonymousSAM</t>
  </si>
  <si>
    <t>The setting Network access: Do not allow anonymous enumeration of SAM accounts is enabled.</t>
  </si>
  <si>
    <t>The setting Network access: Do not allow anonymous enumeration of SAM accounts is not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</si>
  <si>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</si>
  <si>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</si>
  <si>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</si>
  <si>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Set Network access: Do not allow anonymous enumeration of SAM accounts to enabled. One method to achieve the recommended configuration via Group Policy, set the following UI path to Enabled:
Computer Configuration\Policies\Windows Settings\Security Settings\Local Policies\Security Options\Network access: Do not allow anonymous enumeration of SAM accounts</t>
  </si>
  <si>
    <t>Win10-084</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</si>
  <si>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</si>
  <si>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usernames and network share names on the systems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</si>
  <si>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HKEY_LOCAL_MACHINE\SYSTEM\CurrentControlSet\Control\Lsa:RestrictAnonymous</t>
  </si>
  <si>
    <t>The setting Network access: Do not allow anonymous enumeration of SAM accounts and shares is enabled.</t>
  </si>
  <si>
    <t>The setting Network access: Do not allow anonymous enumeration of SAM accounts and shares is not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</si>
  <si>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</si>
  <si>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</si>
  <si>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</si>
  <si>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Set Network access: Do not allow anonymous enumeration of SAM accounts and shares to enabled. One method to achieve the recommended configuration via Group Policy, set the following UI path to Enabled:
Computer Configuration\Policies\Windows Settings\Security Settings\Local Policies\Security Options\Network access: Do not allow anonymous enumeration of SAM accounts and shares</t>
  </si>
  <si>
    <t>Win10-085</t>
  </si>
  <si>
    <t>Set Network access: Do not allow storage of passwords and credentials for network authentication to enabled</t>
  </si>
  <si>
    <t>This policy setting determines whether Credential Manager (formerly called Stored usernames and Passwords) saves passwords or credentials for later use when it gains domain authentication.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</si>
  <si>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HKEY_LOCAL_MACHINE\SYSTEM\CurrentControlSet\Control\Lsa:DisableDomainCreds</t>
  </si>
  <si>
    <t>The setting Network access: Do not allow storage of passwords and credentials for network authentication is enabled.</t>
  </si>
  <si>
    <t>The setting Network access: Do not allow storage of passwords and credentials for network authentication is not enabled.</t>
  </si>
  <si>
    <t>HPW10</t>
  </si>
  <si>
    <t>HPW10: Passwords are allowed to be stored</t>
  </si>
  <si>
    <t>2.3.10.4</t>
  </si>
  <si>
    <t>Passwords that are cached can be accessed by the user when logged on to the computer. Although this information may sound obvious, a problem can arise if the user unknowingly executes hostile code that reads the passwords and forwards them to another, unauthorized user.</t>
  </si>
  <si>
    <t>To establish the recommended configuration via GP, set the following UI path to Enabled:
Computer Configuration\Policies\Windows Settings\Security Settings\Local Policies\Security Options\Network access: Do not allow storage of passwords and credentials for network authentication</t>
  </si>
  <si>
    <t>Set Network access: Do not allow storage of passwords and credentials for network authentication to enabled. One method to achieve the recommended configuration via Group Policy, set the following UI path to Enabled:
Computer Configuration\Policies\Windows Settings\Security Settings\Local Policies\Security Options\Network access: Do not allow storage of passwords and credentials for network authentication</t>
  </si>
  <si>
    <t>Win10-086</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</si>
  <si>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</si>
  <si>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</si>
  <si>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</si>
  <si>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The setting Network access: Let Everyone permissions apply to anonymous users is disabled.</t>
  </si>
  <si>
    <t>The setting Network access: Let Everyone permissions apply to anonymous users is not disabled.</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</si>
  <si>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</si>
  <si>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</si>
  <si>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</si>
  <si>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Set Network access: Let Everyone permissions apply to anonymous users to disabled. One method to achieve the recommended configuration via Group Policy, set the following UI path to Disabled:
Computer Configuration\Policies\Windows Settings\Security Settings\Local Policies\Security Options\Network access: Let Everyone permissions apply to anonymous users</t>
  </si>
  <si>
    <t>Win10-087</t>
  </si>
  <si>
    <t>Set Network access: Named Pipes that can be accessed anonymously to None</t>
  </si>
  <si>
    <t>This policy setting determines which communication sessions, or pipes, will have attributes and permissions that allow anonymous access.
The recommended state for this setting is: &lt;blank&gt; (i.e., None).</t>
  </si>
  <si>
    <t>Navigate to the UI Path articulated in the Remediation section and confirm it is set as prescribed. This group policy setting is backed by the following registry location:
HKEY_LOCAL_MACHINE\SYSTEM\CurrentControlSet\Services\LanManServer\Parameters:NullSessionPipes</t>
  </si>
  <si>
    <t>The setting Network access: Named Pipes that can be accessed anonymously is set to None.</t>
  </si>
  <si>
    <t>The setting Network access: Named Pipes that can be accessed anonymously is not set to None.</t>
  </si>
  <si>
    <t>2.3.10.6</t>
  </si>
  <si>
    <t>Limiting named pipes that can be accessed anonymously will reduce the attack surface of the system.</t>
  </si>
  <si>
    <t>To establish the recommended configuration via GP, set the following UI path to &lt;blank&gt; (i.e. None):
Computer Configuration\Policies\Windows Settings\Security Settings\Local Policies\Security Options\Network access: Named Pipes that can be accessed anonymously</t>
  </si>
  <si>
    <t>Set Network access: Named Pipes that can be accessed anonymously to None. One method to achieve the recommended configuration via Group Policy, set the following UI path to &lt;blank&gt; (i.e., None):
Computer Configuration\Policies\Windows Settings\Security Settings\Local Policies\Security Options\Network access: Named Pipes that can be accessed anonymously</t>
  </si>
  <si>
    <t>Win10-088</t>
  </si>
  <si>
    <t>Configure Network access: Remotely accessible registry paths</t>
  </si>
  <si>
    <t>This policy setting determines which registry paths will be accessible over the network, regardless of the users or groups listed in the access control list (ACL) of the win reg registry key.
The recommended state for this setting is: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</si>
  <si>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</si>
  <si>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The setting Network access: Remotely accessible registry paths is configured.</t>
  </si>
  <si>
    <t>The setting Network access: Remotely accessible registry paths is not configured.</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</si>
  <si>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</si>
  <si>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</si>
  <si>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</si>
  <si>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Configure Network access: Remotely accessible registry paths. One method to achieve the recommended configuration via Group Policy,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</si>
  <si>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Win10-089</t>
  </si>
  <si>
    <t xml:space="preserve">Configure Network access: Remotely accessible registry paths and sub-paths </t>
  </si>
  <si>
    <t xml:space="preserve">This policy setting determines which registry paths and sub-paths will be accessible over the network, regardless of the users or groups listed in the access control list (ACL) of the winreg registry key.
The recommended state for this setting is: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</si>
  <si>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</si>
  <si>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setting Network access: Remotely accessible registry paths and sub-paths is configured.</t>
  </si>
  <si>
    <t>The setting Network access: Remotely accessible registry paths and sub-paths is not configured.</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</si>
  <si>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</si>
  <si>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</si>
  <si>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 xml:space="preserve">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t>
  </si>
  <si>
    <t xml:space="preserve">Configure Network access: Remotely accessible registry paths and sub-paths . One method to achieve the recommended configuration via Group Policy,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t>
  </si>
  <si>
    <t>Win10-090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</si>
  <si>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</si>
  <si>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</si>
  <si>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</si>
  <si>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The setting Network access: Restrict anonymous access to Named Pipes and Shares is enabled.</t>
  </si>
  <si>
    <t>The setting Network access: Restrict anonymous access to Named Pipes and Shares is not enabled.</t>
  </si>
  <si>
    <t>2.3.10.9</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</si>
  <si>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</si>
  <si>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</si>
  <si>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One method to achieve the recommended configuration via Group Policy, set the following UI path to Enabled:
Computer Configuration\Policies\Windows Settings\Security Settings\Local Policies\Security Options\Network access: Restrict anonymous access to Named Pipes and Shares</t>
  </si>
  <si>
    <t>Win10-091</t>
  </si>
  <si>
    <t>Set Network access: Restrict clients allowed to make remote calls to SAM to Administrators: Remote Access: Allow</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</si>
  <si>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10 R1607 and newer, then support for it was added to Windows 7 and newer via the March 2017 security patches.
**Note #3:** If your organization is using Azure Advanced Threat Protection (APT), the service account, “AATP Service” will need to be added to the recommendation configuration. For more information on adding the “AATP Service” account please see [Configure SAM-R to enable lateral movement path detection in Microsoft Defender for Identity | Microsoft Docs](https://docs.microsoft.com/en-us/defender-for-identity/install-step8-samr).</t>
  </si>
  <si>
    <t>Navigate to the UI Path articulated in the Remediation section and confirm it is set as prescribed. This group policy setting is backed by the following registry location:
HKEY_LOCAL_MACHINE\SYSTEM\CurrentControlSet\Control\Lsa:restrictremotesam</t>
  </si>
  <si>
    <t>The setting Network access: Restrict clients allowed to make remote calls to SAM is set to Administrators: Remote Access: Allow.</t>
  </si>
  <si>
    <t>The setting Network access: Restrict clients allowed to make remote calls to SAM is not set to Administrators: Remote Access: Allow.</t>
  </si>
  <si>
    <t>2.3.10.10</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</si>
  <si>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</si>
  <si>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Computer Configuration\Policies\Windows Settings\Security Settings\Local Policies\Security Options\Network access: Restrict clients allowed to make remote calls to SAM</t>
  </si>
  <si>
    <t>Set Network access: Restrict clients allowed to make remote calls to SAM to Administrators: Remote Access: Allow. One method to achieve the recommended configuration via Group Policy, set the following UI path to Administrators: Remote Access: Allow:
Computer Configuration\Policies\Windows Settings\Security Settings\Local Policies\Security Options\Network access: Restrict clients allowed to make remote calls to SAM</t>
  </si>
  <si>
    <t>Win10-092</t>
  </si>
  <si>
    <t>Set Network access: Shares that can be accessed anonymously to None</t>
  </si>
  <si>
    <t>This policy setting determines which network shares can be accessed by anonymous users. The default configuration for this policy setting has little effect because all users must be authenticated before they can access shared resources on the server.
The recommended state for this setting is: &lt;blank&gt;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</si>
  <si>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</si>
  <si>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setting Network access: Shares that can be accessed anonymously is set to None.</t>
  </si>
  <si>
    <t>The setting Network access: Shares that can be accessed anonymously is not set to None.</t>
  </si>
  <si>
    <t>2.3.10.11</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</si>
  <si>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</si>
  <si>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&lt;blank&gt; (i.e. None):
Computer Configuration\Policies\Windows Settings\Security Settings\Local Policies\Security Options\Network access: Shares that can be accessed anonymously</t>
  </si>
  <si>
    <t>Set Network access: Shares that can be accessed anonymously to None. One method to achieve the recommended configuration via Group Policy, set the following UI path to &lt;blank&gt; (i.e., None):
Computer Configuration\Policies\Windows Settings\Security Settings\Local Policies\Security Options\Network access: Shares that can be accessed anonymously</t>
  </si>
  <si>
    <t>Win10-093</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</si>
  <si>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</si>
  <si>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t>
  </si>
  <si>
    <t>Navigate to the UI Path articulated in the Remediation section and confirm it is set as prescribed. This group policy setting is backed by the following registry location:
HKEY_LOCAL_MACHINE\SYSTEM\CurrentControlSet\Control\Lsa:ForceGuest</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</si>
  <si>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</si>
  <si>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</si>
  <si>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2.3.10.12</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</si>
  <si>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</si>
  <si>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</si>
  <si>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Set Network access: Sharing and security model for local accounts to Classic - local users authenticate as themselves. One method to achieve the recommended configuration via Group Policy, set the following UI path to Classic - local users authenticate as themselves:
Computer Configuration\Policies\Windows Settings\Security Settings\Local Policies\Security Options\Network access: Sharing and security model for local accounts</t>
  </si>
  <si>
    <t>Win10-094</t>
  </si>
  <si>
    <t>CM-7</t>
  </si>
  <si>
    <t>Least Functionality</t>
  </si>
  <si>
    <t>Set Network security: Allow Local System to use computer identity for NTLM to enable</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</si>
  <si>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</si>
  <si>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</si>
  <si>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The setting Network security: Allow Local System to use computer identity for NTLM is enabled.</t>
  </si>
  <si>
    <t>The setting Network security: Allow Local System to use computer identity for NTLM is not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</si>
  <si>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</si>
  <si>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</si>
  <si>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</si>
  <si>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</si>
  <si>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Set Network security: Allow Local System to use computer identity for NTLM to enable. One method to achieve the recommended configuration via Group Policy, set the following UI path to Enabled:
Computer Configuration\Policies\Windows Settings\Security Settings\Local Policies\Security Options\Network security: Allow Local System to use computer identity for NTLM</t>
  </si>
  <si>
    <t>Win10-095</t>
  </si>
  <si>
    <t>Set Network security: Allow LocalSystem NULL session fallback to disabled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</si>
  <si>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</si>
  <si>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</si>
  <si>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The setting Network security: Allow LocalSystem NULL session fallback is disabled.</t>
  </si>
  <si>
    <t>The setting Network security: Allow LocalSystem NULL session fallback is not disabled.</t>
  </si>
  <si>
    <t>2.3.11.2</t>
  </si>
  <si>
    <t>NULL sessions are less secure because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</si>
  <si>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</si>
  <si>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Set Network security: Allow LocalSystem NULL session fallback to disabled. One method to achieve the recommended configuration via Group Policy, set the following UI path to Disabled:
Computer Configuration\Policies\Windows Settings\Security Settings\Local Policies\Security Options\Network security: Allow LocalSystem NULL session fallback</t>
  </si>
  <si>
    <t>Win10-096</t>
  </si>
  <si>
    <t>Set Network Security: Allow PKU2U authentication requests to this computer to use online identities to disable</t>
  </si>
  <si>
    <t>This setting determines if online identities can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</si>
  <si>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</si>
  <si>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The setting Network Security: Allow PKU2U authentication requests to this computer to use online identities is disabled.</t>
  </si>
  <si>
    <t>The setting Network Security: Allow PKU2U authentication requests to this computer to use online identities is not disabled.</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</si>
  <si>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</si>
  <si>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</si>
  <si>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</si>
  <si>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Set Network Security: Allow PKU2U authentication requests to this computer to use online identities to disable. One method to achieve the recommended configuration via Group Policy, set the following UI path to Disabled:
Computer Configuration\Policies\Windows Settings\Security Settings\Local Policies\Security Options\Network Security: Allow PKU2U authentication requests to this computer to use online identities</t>
  </si>
  <si>
    <t>Win10-097</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</si>
  <si>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</si>
  <si>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</si>
  <si>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</si>
  <si>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setting Network Security: Configure encryption types allowed for Kerberos is set to RC4_HMAC_MD5 / AES128_HMAC_SHA1 / AES256_HMAC_SHA1 / Future encryption types.</t>
  </si>
  <si>
    <t>The setting Network Security: Configure encryption types allowed for Kerberos is not set to RC4_HMAC_MD5 / AES128_HMAC_SHA1 / AES256_HMAC_SHA1 /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</si>
  <si>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</si>
  <si>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</si>
  <si>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</si>
  <si>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Set Network security: Configure encryption types allowed for Kerberos to AES128_HMAC_SHA1, AES256_HMAC_SHA1, Future encryption types. One method to achieve the recommended configuration via Group Policy, set the following UI path to AES128_HMAC_SHA1, AES256_HMAC_SHA1, Future encryption types:
Computer Configuration\Policies\Windows Settings\Security Settings\Local Policies\Security Options\Network security: Configure encryption types allowed for Kerberos</t>
  </si>
  <si>
    <t>Win10-098</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</si>
  <si>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</si>
  <si>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</si>
  <si>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</si>
  <si>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The setting Network security: Do not store LAN Manager hash value on next password change is enabled.</t>
  </si>
  <si>
    <t>The setting Network security: Do not store LAN Manager hash value on next password change is not enabled.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</si>
  <si>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</si>
  <si>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</si>
  <si>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</si>
  <si>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Set Network security: Do not store LAN Manager hash value on next password change to enabled. One method to achieve the recommended configuration via Group Policy, set the following UI path to Enabled:
Computer Configuration\Policies\Windows Settings\Security Settings\Local Policies\Security Options\Network security: Do not store LAN Manager hash value on next password change</t>
  </si>
  <si>
    <t>Win10-099</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</si>
  <si>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</si>
  <si>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</si>
  <si>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setting Network security: Force logoff when logon hours expire is enabled.</t>
  </si>
  <si>
    <t>The setting Network security: Force logoff when logon hours expire is not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</si>
  <si>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</si>
  <si>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</si>
  <si>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</si>
  <si>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Set Network security: Force logoff when logon hours expire to enabled. One method to achieve the recommended configuration via Group Policy, set the following UI path to Enabled.
Computer Configuration\Policies\Windows Settings\Security Settings\Local Policies\Security Options\Network security: Force logoff when logon hours expire</t>
  </si>
  <si>
    <t>Win10-100</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</si>
  <si>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</si>
  <si>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</si>
  <si>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</si>
  <si>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</si>
  <si>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</si>
  <si>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</si>
  <si>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</si>
  <si>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</si>
  <si>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Set Network security: LAN Manager authentication level to Send NTLMv2 response only. Refuse LM &amp; NTLM. One method to achieve the recommended configuration via Group Policy, set the following UI path to: Send NTLMv2 response only. Refuse LM &amp; NTLM:
Computer Configuration\Policies\Windows Settings\Security Settings\Local Policies\Security Options\Network security: LAN Manager authentication level</t>
  </si>
  <si>
    <t>Win10-101</t>
  </si>
  <si>
    <t>Set Network security: LDAP client signing requirements to Negotiate signing or higher</t>
  </si>
  <si>
    <t>This policy setting determines the level of data signing that is requested on behalf of clients that issue LDAP BIND requests.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</si>
  <si>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</si>
  <si>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</si>
  <si>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</si>
  <si>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</si>
  <si>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</si>
  <si>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</si>
  <si>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Set Network security: LDAP client signing requirements to Negotiate signing or higher. One method to achieve the recommended configuration via Group Policy, set the following UI path to Negotiate signing (configuring to Require signing also conforms to the benchmark):
Computer Configuration\Policies\Windows Settings\Security Settings\Local Policies\Security Options\Network security: LDAP client signing requirements</t>
  </si>
  <si>
    <t>Win10-102</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</si>
  <si>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</si>
  <si>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t>
  </si>
  <si>
    <t>Navigate to the UI Path articulated in the Remediation section and confirm it is set as prescribed. This group policy setting is backed by the following registry location:
HKEY_LOCAL_MACHINE\SYSTEM\CurrentControlSet\Control\Lsa\MSV1_0:NTLMMinClientSec</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</si>
  <si>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</si>
  <si>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</si>
  <si>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</si>
  <si>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</si>
  <si>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</si>
  <si>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Set Network security: Minimum session security for NTLM SSP based (including secure RPC) clients to Require NTLMv2 session security, Require 128-bit encryption. One method to achieve the recommended configuration via Group Policy,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</si>
  <si>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Win10-103</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</si>
  <si>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</si>
  <si>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t>
  </si>
  <si>
    <t>Navigate to the UI Path articulated in the Remediation section and confirm it is set as prescribed. This group policy setting is backed by the following registry location:
HKEY_LOCAL_MACHINE\SYSTEM\CurrentControlSet\Control\Lsa\MSV1_0:NTLMMinServerSec</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</si>
  <si>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</si>
  <si>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</si>
  <si>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</si>
  <si>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</si>
  <si>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</si>
  <si>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Set Network security: Minimum session security for NTLM SSP based (including secure RPC) servers to Require NTLMv2 session security, Require 128-bit encryption. One method to achieve the recommended configuration via Group Policy,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</si>
  <si>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Win10-104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</si>
  <si>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</si>
  <si>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</si>
  <si>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</si>
  <si>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The setting System objects: Require case insensitivity for non-Windows subsystems is enabled.</t>
  </si>
  <si>
    <t>The setting System objects: Require case insensitivity for non-Windows subsystems is not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</si>
  <si>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</si>
  <si>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</si>
  <si>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</si>
  <si>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</si>
  <si>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Set System objects: Require case insensitivity for non-Windows subsystems to enabled. One method to achieve the recommended configuration via Group Policy, set the following UI path to Enabled:
Computer Configuration\Policies\Windows Settings\Security Settings\Local Policies\Security Options\System objects: Require case insensitivity for non-Windows subsystems</t>
  </si>
  <si>
    <t>Win10-105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</si>
  <si>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</si>
  <si>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</si>
  <si>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</si>
  <si>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The setting System objects: Strengthen default permissions of internal system objects (e.g., Symbolic Links) is enabled.</t>
  </si>
  <si>
    <t>The setting System objects: Strengthen default permissions of internal system objects (e.g., Symbolic Links) is not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</si>
  <si>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</si>
  <si>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</si>
  <si>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</si>
  <si>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Set System objects: Strengthen default permissions of internal system objects (e.g., Symbolic Links) to enabled. One method to achieve the recommended configuration via Group Policy, set the following UI path to Enabled:
Computer Configuration\Policies\Windows Settings\Security Settings\Local Policies\Security Options\System objects: Strengthen default permissions of internal system objects (e.g., Symbolic Links)</t>
  </si>
  <si>
    <t>Win10-106</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</si>
  <si>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</si>
  <si>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</si>
  <si>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</si>
  <si>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setting User Account Control: Admin Approval Mode for the Built-in Administrator account is enabled.</t>
  </si>
  <si>
    <t>The setting User Account Control: Admin Approval Mode for the Built-in Administrator account is not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</si>
  <si>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</si>
  <si>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</si>
  <si>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or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</si>
  <si>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</si>
  <si>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Set User Account Control: Admin Approval Mode for the Built-in Administrator account to enabled. One method to achieve the recommended configuration via Group Policy, set the following UI path to Enabled:
Computer Configuration\Policies\Windows Settings\Security Settings\Local Policies\Security Options\User Account Control: Admin Approval Mode for the Built-in Administrator account</t>
  </si>
  <si>
    <t>Win10-107</t>
  </si>
  <si>
    <t>Set User Account Control: Behavior of the elevation prompt for administrators in Admin Approval Mode to Prompt for consent on the secure desktop or higher</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</si>
  <si>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</si>
  <si>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</si>
  <si>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setting User Account Control: Behavior of the elevation prompt for administrators in Admin Approval Mode is set to Prompt for consent on the secure desktop or higher.</t>
  </si>
  <si>
    <t>The setting User Account Control: Behavior of the elevation prompt for administrators in Admin Approval Mode is not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</si>
  <si>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</si>
  <si>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</si>
  <si>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or Prompt for credentials on the secure desktop:
Computer Configuration\Policies\Windows Settings\Security Settings\Local Policies\Security Options\User Account Control: Behavior of the elevation prompt for administrators in Admin Approval Mode</t>
  </si>
  <si>
    <t>Set User Account Control: Behavior of the elevation prompt for administrators in Admin Approval Mode to Prompt for consent on the secure desktop or higher. One method to achieve the recommended configuration via Group Policy, set the following UI path to Prompt for consent on the secure desktop or Prompt for credentials on the secure desktop:
Computer Configuration\Policies\Windows Settings\Security Settings\Local Policies\Security Options\User Account Control: Behavior of the elevation prompt for administrators in Admin Approval Mode</t>
  </si>
  <si>
    <t>Win10-108</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</si>
  <si>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</si>
  <si>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</si>
  <si>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</si>
  <si>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</si>
  <si>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</si>
  <si>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</si>
  <si>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</si>
  <si>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</si>
  <si>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Set User Account Control: Behavior of the elevation prompt for standard users to Automatically deny elevation requests. One method to achieve the recommended configuration via Group Policy, set the following UI path to Automatically deny elevation requests:
Computer Configuration\Policies\Windows Settings\Security Settings\Local Policies\Security Options\User Account Control: Behavior of the elevation prompt for standard users</t>
  </si>
  <si>
    <t>Win10-109</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</si>
  <si>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</si>
  <si>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</si>
  <si>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</si>
  <si>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The setting User Account Control: Detect application installations and prompt for elevation is enabled.</t>
  </si>
  <si>
    <t>The setting User Account Control: Detect application installations and prompt for elevation is not enabled.</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</si>
  <si>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</si>
  <si>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</si>
  <si>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</si>
  <si>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</si>
  <si>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</si>
  <si>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Set User Account Control: Detect application installations and prompt for elevation to enabled. One method to achieve the recommended configuration via Group Policy, set the following UI path to Enabled:
Computer Configuration\Policies\Windows Settings\Security Settings\Local Policies\Security Options\User Account Control: Detect application installations and prompt for elevation</t>
  </si>
  <si>
    <t>Win10-110</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</si>
  <si>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</si>
  <si>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</si>
  <si>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</si>
  <si>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The setting User Account Control: Only elevate UIAccess applications that are installed in secure locations is enabled.</t>
  </si>
  <si>
    <t>The setting User Account Control: Only elevate UIAccess applications that are installed in secure locations is not enabled.</t>
  </si>
  <si>
    <t>2.3.17.5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</si>
  <si>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</si>
  <si>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</si>
  <si>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Set User Account Control: Only elevate UIAccess applications that are installed in secure locations to enabled. One method to achieve the recommended configuration via Group Policy, set the following UI path to Enabled:
Computer Configuration\Policies\Windows Settings\Security Settings\Local Policies\Security Options\User Account Control: Only elevate UIAccess applications that are installed in secure locations</t>
  </si>
  <si>
    <t>Win10-111</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</si>
  <si>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</si>
  <si>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</si>
  <si>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HKEY_LOCAL_MACHINE\SOFTWARE\Microsoft\Windows\CurrentVersion\Policies\System:EnableLUA</t>
  </si>
  <si>
    <t>The setting User Account Control: Run all administrators in Admin Approval Mode is enabled.</t>
  </si>
  <si>
    <t>The setting User Account Control: Run all administrators in Admin Approval Mode is not enabled.</t>
  </si>
  <si>
    <t>2.3.17.6</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</si>
  <si>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</si>
  <si>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</si>
  <si>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Set User Account Control: Run all administrators in Admin Approval Mode to enabled. One method to achieve the recommended configuration via Group Policy, set the following UI path to Enabled:
Computer Configuration\Policies\Windows Settings\Security Settings\Local Policies\Security Options\User Account Control: Run all administrators in Admin Approval Mode</t>
  </si>
  <si>
    <t>Win10-112</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</si>
  <si>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</si>
  <si>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</si>
  <si>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</si>
  <si>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The setting User Account Control: Switch to the secure desktop when prompting for elevation is enabled.</t>
  </si>
  <si>
    <t>The setting User Account Control: Switch to the secure desktop when prompting for elevation is not enabled.</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</si>
  <si>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</si>
  <si>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</si>
  <si>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</si>
  <si>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Set User Account Control: Switch to the secure desktop when prompting for elevation to enabled. One method to achieve the recommended configuration via Group Policy, set the following UI path to Enabled:
Computer Configuration\Policies\Windows Settings\Security Settings\Local Policies\Security Options\User Account Control: Switch to the secure desktop when prompting for elevation</t>
  </si>
  <si>
    <t>Win10-113</t>
  </si>
  <si>
    <t xml:space="preserve">Protection of Information at Rest </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</si>
  <si>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</si>
  <si>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</si>
  <si>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</si>
  <si>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The setting User Account Control: Virtualize file and registry write failures to per-user locations is enabled.</t>
  </si>
  <si>
    <t>The setting User Account Control: Virtualize file and registry write failures to per-user locations is not enabled.</t>
  </si>
  <si>
    <t>HCM48</t>
  </si>
  <si>
    <t>HCM48: Low-risk operating system settings are not configured securely</t>
  </si>
  <si>
    <t>2.3.17.8</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</si>
  <si>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</si>
  <si>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</si>
  <si>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One method to achieve the recommended configuration via Group Policy, set the following UI path to Enabled:
Computer Configuration\Policies\Windows Settings\Security Settings\Local Policies\Security Options\User Account Control: Virtualize file and registry write failures to per-user locations</t>
  </si>
  <si>
    <t>Win10-114</t>
  </si>
  <si>
    <t>Set Computer Browser (Browser) to disabled or Not Installed</t>
  </si>
  <si>
    <t>Maintains an updated list of computers on the network and supplies this list to computers designated as browsers.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</si>
  <si>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HKEY_LOCAL_MACHINE\SYSTEM\CurrentControlSet\Services\Browser:Start</t>
  </si>
  <si>
    <t>The security setting Computer Browser (Browser) is set to disabled or not installed.</t>
  </si>
  <si>
    <t>The security setting Computer Browser (Browser) is not set to disabled or not installed.</t>
  </si>
  <si>
    <t>HCM10</t>
  </si>
  <si>
    <t>HCM10: System has unneeded functionality installed.</t>
  </si>
  <si>
    <t>5</t>
  </si>
  <si>
    <t>5.3</t>
  </si>
  <si>
    <t>This is a legacy service - its sole purpose is to maintain a list of computers and their network shares in the environment (i.e., "Network Neighborhood"). If enabled, it generates a lot of unnecessary traffic, including "elections" to see who gets to be the "master browser". This noisy traffic could also aid malicious attackers in discovering online machines, because the service also allows anyone to "browse" for shared resources without any authentication. This service used to be running by default in older Windows versions (e.g., Windows XP), but today it only remains for backward compatibility for very old software that requires it.</t>
  </si>
  <si>
    <t>To establish the recommended configuration via GP, set the following UI path to: Disabled or ensure the service is not installed.
Computer Configuration\Policies\Windows Settings\Security Settings\System Services\Computer Browser</t>
  </si>
  <si>
    <t>Set Computer Browser (Browser) to disabled or Not Installed. One method to achieve the recommended configuration via Group Policy, set the following UI path to: Disabled or ensure the service is not installed.
Computer Configuration\Policies\Windows Settings\Security Settings\System Services\Computer Browser</t>
  </si>
  <si>
    <t>Win10-115</t>
  </si>
  <si>
    <t>Set IIS Admin Service (IISADMIN) to disabled or Not Installed</t>
  </si>
  <si>
    <t>Enables the server to administer the IIS meta base. The IIS meta base stores configuration for the SMTP and FTP services.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</si>
  <si>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HKEY_LOCAL_MACHINE\SYSTEM\CurrentControlSet\Services\IISADMIN:Start</t>
  </si>
  <si>
    <t>The security setting IIS Admin Service (IISADMIN) is set to disabled or not installed.</t>
  </si>
  <si>
    <t>The security setting IIS Admin Service (IISADMIN) is not set to disabled or not installed.</t>
  </si>
  <si>
    <t>5.6</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</si>
  <si>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_any_ web server application installed on a workstation, not just IIS.</t>
  </si>
  <si>
    <t>To establish the recommended configuration via GP, set the following UI path to: Disabled or ensure the service is not installed.
Computer Configuration\Policies\Windows Settings\Security Settings\System Services\IIS Admin Service</t>
  </si>
  <si>
    <t>Set IIS Admin Service (IISADMIN) to disabled or Not Installed. One method to achieve the recommended configuration via Group Policy, set the following UI path to: Disabled or ensure the service is not installed.
Computer Configuration\Policies\Windows Settings\Security Settings\System Services\IIS Admin Service</t>
  </si>
  <si>
    <t>Win10-116</t>
  </si>
  <si>
    <t>Set Infrared monitor service (irmon) to disabled</t>
  </si>
  <si>
    <t>Detects other Infrared devices that are in range and launches the file transfer application.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</si>
  <si>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HKEY_LOCAL_MACHINE\SYSTEM\CurrentControlSet\Services\irmon:Start</t>
  </si>
  <si>
    <t>The security setting Infrared monitor service (irmon) is set to disabled.</t>
  </si>
  <si>
    <t>The security setting Infrared monitor service (irmon) is not set to disabled.</t>
  </si>
  <si>
    <t>5.7</t>
  </si>
  <si>
    <t>Infrared connections can potentially be a source of data compromise - especially via the automatic "file transfer application" functionality. Enterprise-managed systems should utilize a more secure method of connection than infrared.</t>
  </si>
  <si>
    <t>To establish the recommended configuration via GP, set the following UI path to: Disabled or ensure the service is not installed.
Computer Configuration\Policies\Windows Settings\Security Settings\System Services\Infrared monitor service</t>
  </si>
  <si>
    <t>Set Infrared monitor service (irmon) to disabled. One method to achieve the recommended configuration via Group Policy, set the following UI path to: Disabled or ensure the service is not installed.
Computer Configuration\Policies\Windows Settings\Security Settings\System Services\Infrared monitor service</t>
  </si>
  <si>
    <t>Win10-117</t>
  </si>
  <si>
    <t>Set Internet Connection Sharing (ICS) (SharedAccess) to disabled</t>
  </si>
  <si>
    <t>Provides network access translation, addressing, name resolution and/or intrusion prevention services for a home or small office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</si>
  <si>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HKEY_LOCAL_MACHINE\SYSTEM\CurrentControlSet\Services\SharedAccess:Start</t>
  </si>
  <si>
    <t>The security setting Internet Connection Sharing (ICS) (SharedAccess) is set to disabled.</t>
  </si>
  <si>
    <t>The security setting Internet Connection Sharing (ICS) (SharedAccess) is not set to disabled.</t>
  </si>
  <si>
    <t>5.8</t>
  </si>
  <si>
    <t>Internet Connection Sharing (ICS) is a feature that allows someone to "share" their Internet connection with other machines on the network - it was designed for home or small office environments where only one machine has Internet access - it effectively turns that machine into an Internet router. This feature causes the bridging of networks and likely bypassing other, more secure pathways. It should not be used on any enterprise-managed system.</t>
  </si>
  <si>
    <t>To establish the recommended configuration via GP, set the following UI path to: Disabled.
Computer Configuration\Policies\Windows Settings\Security Settings\System Services\Internet Connection Sharing (ICS)</t>
  </si>
  <si>
    <t>Set Internet Connection Sharing (ICS) (SharedAccess) to disabled. One method to achieve the recommended configuration via Group Policy, set the following UI path to: Disabled.
Computer Configuration\Policies\Windows Settings\Security Settings\System Services\Internet Connection Sharing (ICS)</t>
  </si>
  <si>
    <t>Win10-118</t>
  </si>
  <si>
    <t>Set LxssManager (LxssManager) to disabled or Not Installed</t>
  </si>
  <si>
    <t>The LXSS Manager service supports running native ELF binaries. The service provides the infrastructure necessary for ELF binaries to run on Windows.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</si>
  <si>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HKEY_LOCAL_MACHINE\SYSTEM\CurrentControlSet\Services\LxssManager:Start</t>
  </si>
  <si>
    <t>The security setting LxssManager (LxssManager) is set to disabled or not installed.</t>
  </si>
  <si>
    <t>The security setting “LxssManager (LxssManager) is not set to disabled or not installed.</t>
  </si>
  <si>
    <t>5.10</t>
  </si>
  <si>
    <t>The Linux Subsystem (LXSS) Manager allows full system access to Linux applications on Windows, including the file system. While this can certainly have some functionality and performance benefits for running those applications, it also creates new security risks in the event that a hacker injects malicious code into a Linux application. For best security, it is preferred to run Linux applications on Linux, and Windows applications on Windows.</t>
  </si>
  <si>
    <t>To establish the recommended configuration via GP, set the following UI path to: Disabled or ensure the service is not installed.
Computer Configuration\Policies\Windows Settings\Security Settings\System Services\LxssManager</t>
  </si>
  <si>
    <t>Set LxssManager (LxssManager) to disabled or Not Installed. One method to achieve the recommended configuration via Group Policy, set the following UI path to: Disabled or ensure the service is not installed.
Computer Configuration\Policies\Windows Settings\Security Settings\System Services\LxssManager</t>
  </si>
  <si>
    <t>Win10-119</t>
  </si>
  <si>
    <t>Set Microsoft FTP Service (FTPSVC) to disabled or Not Installed</t>
  </si>
  <si>
    <t>Enables the server to be a File Transfer Protocol (FTP) server.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</si>
  <si>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HKEY_LOCAL_MACHINE\SYSTEM\CurrentControlSet\Services\FTPSVC:Start</t>
  </si>
  <si>
    <t>The security setting Microsoft FTP Service (FTPSVC) is set to disabled or not installed.</t>
  </si>
  <si>
    <t>The security setting Microsoft FTP Service (FTPSVC) is not set to disabled or not installed.</t>
  </si>
  <si>
    <t>5.11</t>
  </si>
  <si>
    <t>Hosting an FTP server (especially a non-secure FTP server) from a workstation is an increased security risk, as the attack surface of that workstation is then greatly increased.
**Note:** This security concern applies to _any_ FTP server application installed on a workstation, not just IIS.</t>
  </si>
  <si>
    <t>To establish the recommended configuration via GP, set the following UI path to: Disabled or ensure the service is not installed.
Computer Configuration\Policies\Windows Settings\Security Settings\System Services\Microsoft FTP Service</t>
  </si>
  <si>
    <t>Set Microsoft FTP Service (FTPSVC) to disabled or Not Installed. One method to achieve the recommended configuration via Group Policy, set the following UI path to: Disabled or ensure the service is not installed.
Computer Configuration\Policies\Windows Settings\Security Settings\System Services\Microsoft FTP Service</t>
  </si>
  <si>
    <t>Win10-120</t>
  </si>
  <si>
    <t>Set OpenSSH SSH Server (sshd) to disabled or Not Installed</t>
  </si>
  <si>
    <t>SSH protocol-based service to provide secure encrypted communications between two untrusted hosts over an insecure network.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</si>
  <si>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HKEY_LOCAL_MACHINE\SYSTEM\CurrentControlSet\Services\sshd:Start</t>
  </si>
  <si>
    <t>The security setting OpenSSH SSH Server (sshd)  is set to disabled or not installed.</t>
  </si>
  <si>
    <t>The security setting OpenSSH SSH Server (sshd) is not set to disabled or not installed.</t>
  </si>
  <si>
    <t>5.13</t>
  </si>
  <si>
    <t>Hosting an SSH server from a workstation is an increased security risk, as the attack surface of that workstation is then greatly increased.
**Note:** This security concern applies to _any_ SSH server application installed on a workstation, not just the one supplied with Windows.</t>
  </si>
  <si>
    <t>To establish the recommended configuration via GP, set the following UI path to: Disabled or ensure the service is not installed.
Computer Configuration\Policies\Windows Settings\Security Settings\System Services\OpenSSH SSH Server</t>
  </si>
  <si>
    <t>Set OpenSSH SSH Server (sshd) to disabled or Not Installed. One method to achieve the recommended configuration via Group Policy, set the following UI path to: Disabled or ensure the service is not installed.
Computer Configuration\Policies\Windows Settings\Security Settings\System Services\OpenSSH SSH Server</t>
  </si>
  <si>
    <t>Win10-121</t>
  </si>
  <si>
    <t>Set Remote Procedure Call (RPC) Locator (RpcLocator) to disabled</t>
  </si>
  <si>
    <t>In Windows 2003 and older versions of Windows, the Remote Procedure Call (RPC) Locator service manages the RPC name service database. In Windows Vista or newer versions of Windows, this service does not provide any functionality and is present for application compatibility.
The recommended state for this setting is: Disabled.</t>
  </si>
  <si>
    <t>Navigate to the UI Path articulated in the Remediation section and confirm it is set as prescribed. This group policy setting is backed by the following registry location:
HKEY_LOCAL_MACHINE\SYSTEM\CurrentControlSet\Services\RpcLocator:Start</t>
  </si>
  <si>
    <t>The security setting Remote Procedure Call (RPC) Locator (RpcLocator) is set to disabled.</t>
  </si>
  <si>
    <t>The security setting Remote Procedure Call (RPC) Locator (RpcLocator)is not set to disabled.</t>
  </si>
  <si>
    <t>5.24</t>
  </si>
  <si>
    <t>This is a legacy service that has no value or purpose other than application compatibility for very old software. It should be disabled unless there is a specific old application still in use on the system that requires it.</t>
  </si>
  <si>
    <t>To establish the recommended configuration via GP, set the following UI path to: Disabled.
Computer Configuration\Policies\Windows Settings\Security Settings\System Services\Remote Procedure Call (RPC) Locator</t>
  </si>
  <si>
    <t>Set Remote Procedure Call (RPC) Locator (RpcLocator) to disabled. One method to achieve the recommended configuration via Group Policy, set the following UI path to: Disabled.
Computer Configuration\Policies\Windows Settings\Security Settings\System Services\Remote Procedure Call (RPC) Locator</t>
  </si>
  <si>
    <t>Win10-122</t>
  </si>
  <si>
    <t>Set Routing and Remote Access (RemoteAccess) to disabled</t>
  </si>
  <si>
    <t>Offers routing services to businesses in local area and wide area network environments.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</si>
  <si>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HKEY_LOCAL_MACHINE\SYSTEM\CurrentControlSet\Services\RemoteAccess:Start</t>
  </si>
  <si>
    <t>The security setting Routing and Remote Access (RemoteAccess) is set to disabled.</t>
  </si>
  <si>
    <t>The security setting Routing and Remote Access (RemoteAccess) is not set to disabled.</t>
  </si>
  <si>
    <t>5.26</t>
  </si>
  <si>
    <t>This service's main purpose is to provide Windows router functionality - this is not an appropriate use of workstations in an enterprise managed environment.</t>
  </si>
  <si>
    <t>To establish the recommended configuration via GP, set the following UI path to: Disabled.
Computer Configuration\Policies\Windows Settings\Security Settings\System Services\Routing and Remote Access</t>
  </si>
  <si>
    <t>Set Routing and Remote Access (RemoteAccess) to disabled. One method to achieve the recommended configuration via Group Policy, set the following UI path to: Disabled.
Computer Configuration\Policies\Windows Settings\Security Settings\System Services\Routing and Remote Access</t>
  </si>
  <si>
    <t>Win10-123</t>
  </si>
  <si>
    <t>Set Simple TCP/IP Services (simptcp) to disabled or Not Installed</t>
  </si>
  <si>
    <t>Supports the following TCP/IP services: Character Generator, Daytime, Discard, Echo, and Quote of the Day.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</si>
  <si>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HKEY_LOCAL_MACHINE\SYSTEM\CurrentControlSet\Services\simptcp:Start</t>
  </si>
  <si>
    <t>The security setting Simple TCP/IP Services (simptcp) is set to disabled or not installed.</t>
  </si>
  <si>
    <t>The security setting Simple TCP/IP Services (simptcp) is not set to disabled or not installed.</t>
  </si>
  <si>
    <t>5.28</t>
  </si>
  <si>
    <t>The Simple TCP/IP Services have very little purpose in a modern enterprise environment - allowing them might increase exposure and risk for attack.</t>
  </si>
  <si>
    <t>To establish the recommended configuration via GP, set the following UI path to: Disabled or ensure the service is not installed.
Computer Configuration\Policies\Windows Settings\Security Settings\System Services\Simple TCP/IP Services</t>
  </si>
  <si>
    <t>Set Simple TCP/IP Services (simptcp) to disabled or Not Installed. One method to achieve the recommended configuration via Group Policy, set the following UI path to: Disabled or ensure the service is not installed.
Computer Configuration\Policies\Windows Settings\Security Settings\System Services\Simple TCP/IP Services</t>
  </si>
  <si>
    <t>Win10-124</t>
  </si>
  <si>
    <t>Set Special Administration Console Helper (sacsvr) to disabled or Not Installed</t>
  </si>
  <si>
    <t>This service allows administrators to remotely access a command prompt using Emergency Management Services.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</si>
  <si>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HKEY_LOCAL_MACHINE\SYSTEM\CurrentControlSet\Services\sacsvr:Start</t>
  </si>
  <si>
    <t>The security setting Special Administration Console Helper (sacsvr) is set to Disabled or not Installed.</t>
  </si>
  <si>
    <t>The security setting Special Administration Console Helper (sacsvr) is not set to Disabled or not Installed.</t>
  </si>
  <si>
    <t>5.30</t>
  </si>
  <si>
    <t>Allowing the use of a remotely accessible command prompt that provides the ability to perform remote management tasks on a computer is a security risk.</t>
  </si>
  <si>
    <t>To establish the recommended configuration via GP, set the following UI path to: Disabled or ensure the service is not installed.
Computer Configuration\Policies\Windows Settings\Security Settings\System Services\Special Administration Console Helper</t>
  </si>
  <si>
    <t>Set Special Administration Console Helper (sacsvr) to disabled or Not Installed. One method to achieve the recommended configuration via Group Policy, set the following UI path to: Disabled or ensure the service is not installed.
Computer Configuration\Policies\Windows Settings\Security Settings\System Services\Special Administration Console Helper</t>
  </si>
  <si>
    <t>Win10-125</t>
  </si>
  <si>
    <t>Set SSDP Discovery (SSDPSRV) to disabled</t>
  </si>
  <si>
    <t>Discovers networked devices and services that use the SSDP discovery protocol, such as UPnP devices. Also announces SSDP devices and services running on the local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</si>
  <si>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HKEY_LOCAL_MACHINE\SYSTEM\CurrentControlSet\Services\SSDPSRV:Start</t>
  </si>
  <si>
    <t>The security setting SSDP Discovery (SSDPSRV) is set to disabled.</t>
  </si>
  <si>
    <t>The security setting SSDP Discovery (SSDPSRV) is not set to disabled.</t>
  </si>
  <si>
    <t>5.31</t>
  </si>
  <si>
    <t>Universal Plug n Play (UPnP) is a real security risk - it allows automatic discovery and attachment to network devices. Note that UPnP is different than regular Plug n Play (PnP). Workstations should not be advertising their services (or automatically discovering and connecting to networked services) in a security-conscious enterprise managed environment.</t>
  </si>
  <si>
    <t>To establish the recommended configuration via GP, set the following UI path to: Disabled.
Computer Configuration\Policies\Windows Settings\Security Settings\System Services\SSDP Discovery</t>
  </si>
  <si>
    <t>Set SSDP Discovery (SSDPSRV) to disabled. One method to achieve the recommended configuration via Group Policy, set the following UI path to: Disabled.
Computer Configuration\Policies\Windows Settings\Security Settings\System Services\SSDP Discovery</t>
  </si>
  <si>
    <t>Win10-126</t>
  </si>
  <si>
    <t>Set UPnP Device Host (upnphost) to disabled</t>
  </si>
  <si>
    <t>Allows UPnP devices to be hosted on this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</si>
  <si>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HKEY_LOCAL_MACHINE\SYSTEM\CurrentControlSet\Services\upnphost:Start</t>
  </si>
  <si>
    <t>The security setting UPnP Device Host (upnphost) is set to disabled.</t>
  </si>
  <si>
    <t>The security setting UPnP Device Host (upnphost) is not set to disabled.</t>
  </si>
  <si>
    <t>5.32</t>
  </si>
  <si>
    <t>Universal Plug n Play (UPnP) is a real security risk - it allows automatic discovery and attachment to network devices. Notes that UPnP is different than regular Plug n Play (PnP). Workstations should not be advertising their services (or automatically discovering and connecting to networked services) in a security-conscious enterprise managed environment.</t>
  </si>
  <si>
    <t>To establish the recommended configuration via GP, set the following UI path to: Disabled.
Computer Configuration\Policies\Windows Settings\Security Settings\System Services\UPnP Device Host</t>
  </si>
  <si>
    <t>Set UPnP Device Host (upnphost) to disabled. One method to achieve the recommended configuration via Group Policy, set the following UI path to: Disabled.
Computer Configuration\Policies\Windows Settings\Security Settings\System Services\UPnP Device Host</t>
  </si>
  <si>
    <t>Win10-127</t>
  </si>
  <si>
    <t>Set Web Management Service (WMSvc) to disabled or Not Installed</t>
  </si>
  <si>
    <t>The Web Management Service enables remote and delegated management capabilities for administrators to manage for the Web server, sites and applications present on the machine.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</si>
  <si>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HKEY_LOCAL_MACHINE\SYSTEM\CurrentControlSet\Services\WMSvc:Start</t>
  </si>
  <si>
    <t>The security setting Web Management Service (WMSvc) is set to disabled or not installed.</t>
  </si>
  <si>
    <t>The security setting Web Management Service (WMSvc) is not set to disabled or not installed.</t>
  </si>
  <si>
    <t>5.33</t>
  </si>
  <si>
    <t>Remote web administration of IIS on a workstation is an increased security risk, as the attack surface of that workstation is then greatly increased. If proper security mitigations are not followed, the chance of successful attack increases significantly.</t>
  </si>
  <si>
    <t>To establish the recommended configuration via GP, set the following UI path to: Disabled or ensure the service is not installed.
Computer Configuration\Policies\Windows Settings\Security Settings\System Services\Web Management Service</t>
  </si>
  <si>
    <t>Set Web Management Service (WMSvc) to disabled or Not Installed. One method to achieve the recommended configuration via Group Policy, set the following UI path to: Disabled or ensure the service is not installed.
Computer Configuration\Policies\Windows Settings\Security Settings\System Services\Web Management Service</t>
  </si>
  <si>
    <t>Win10-128</t>
  </si>
  <si>
    <t>Set Windows Media Player Network Sharing Service (WMPNetworkSvc) to disabled or Not Installed</t>
  </si>
  <si>
    <t>Shares Windows Media Player libraries to other networked players and media devices using Universal Plug and Play.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</si>
  <si>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HKEY_LOCAL_MACHINE\SYSTEM\CurrentControlSet\Services\WMPNetworkSvc:Start</t>
  </si>
  <si>
    <t>The security setting Windows Media Player Network Sharing Service (WMPNetworkSvc) is set to disabled or not installed.</t>
  </si>
  <si>
    <t>The security setting Windows Media Player Network Sharing Service (WMPNetworkSvc) is not set to disabled or not installed.</t>
  </si>
  <si>
    <t>5.36</t>
  </si>
  <si>
    <t>Network sharing of media from Media Player has no place in an enterprise managed environment.</t>
  </si>
  <si>
    <t>To establish the recommended configuration via GP, set the following UI path to: Disabled or ensure the service is not installed.
Computer Configuration\Policies\Windows Settings\Security Settings\System Services\Windows Media Player Network Sharing Service</t>
  </si>
  <si>
    <t>Set Windows Media Player Network Sharing Service (WMPNetworkSvc) to disabled or Not Installed. One method to achieve the recommended configuration via Group Policy, set the following UI path to: Disabled or ensure the service is not installed.
Computer Configuration\Policies\Windows Settings\Security Settings\System Services\Windows Media Player Network Sharing Service</t>
  </si>
  <si>
    <t>Win10-129</t>
  </si>
  <si>
    <t>Set Windows Mobile Hotspot Service (icssvc) to disabled</t>
  </si>
  <si>
    <t>Provides the ability to share a cellular data connection with another device.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</si>
  <si>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HKEY_LOCAL_MACHINE\SYSTEM\CurrentControlSet\Services\icssvc:Start</t>
  </si>
  <si>
    <t>The security setting Windows Mobile Hotspot Service (icssvc) is set to disabled.</t>
  </si>
  <si>
    <t>The security setting Windows Mobile Hotspot Service (icssvc) is not set to disabled.</t>
  </si>
  <si>
    <t>5.37</t>
  </si>
  <si>
    <t>The capability to run a mobile hotspot from a domain-connected computer could easily expose the internal network to wardrives or other hackers.</t>
  </si>
  <si>
    <t>To establish the recommended configuration via GP, set the following UI path to: Disabled.
Computer Configuration\Policies\Windows Settings\Security Settings\System Services\Windows Mobile Hotspot Service</t>
  </si>
  <si>
    <t>Set Windows Mobile Hotspot Service (icssvc) to disabled. One method to achieve the recommended configuration via Group Policy, set the following UI path to: Disabled.
Computer Configuration\Policies\Windows Settings\Security Settings\System Services\Windows Mobile Hotspot Service</t>
  </si>
  <si>
    <t>Win10-130</t>
  </si>
  <si>
    <t>Set World Wide Web Publishing Service (W3SVC) to disabled or Not Installed</t>
  </si>
  <si>
    <t>Provides Web connectivity and administration through the Internet Information Services Manager.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</si>
  <si>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HKEY_LOCAL_MACHINE\SYSTEM\CurrentControlSet\Services\W3SVC:Start</t>
  </si>
  <si>
    <t>The security setting World Wide Web Publishing Service (W3SVC) is set to disabled or not installed.</t>
  </si>
  <si>
    <t>The security setting World Wide Web Publishing Service (W3SVC) is not set to disabled or not installed.</t>
  </si>
  <si>
    <t>5.41</t>
  </si>
  <si>
    <t>To establish the recommended configuration via GP, set the following UI path to: Disabled or ensure the service is not installed.
Computer Configuration\Policies\Windows Settings\Security Settings\System Services\World Wide Web Publishing Service</t>
  </si>
  <si>
    <t>Set World Wide Web Publishing Service (W3SVC) to disabled or Not Installed. One method to achieve the recommended configuration via Group Policy, set the following UI path to: Disabled or ensure the service is not installed.
Computer Configuration\Policies\Windows Settings\Security Settings\System Services\World Wide Web Publishing Service</t>
  </si>
  <si>
    <t>Win10-131</t>
  </si>
  <si>
    <t>Set Xbox Accessory Management Service (XboxGipSvc) to disabled</t>
  </si>
  <si>
    <t>This service manages connected Xbox Accessories.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</si>
  <si>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HKEY_LOCAL_MACHINE\SYSTEM\CurrentControlSet\Services\XboxGipSvc:Start</t>
  </si>
  <si>
    <t>The security setting Xbox Accessory Management Service (XboxGipSvc) is set to disabled.</t>
  </si>
  <si>
    <t>The security setting Xbox Accessory Management Service (XboxGipSvc) is not set to disabled.</t>
  </si>
  <si>
    <t>5.42</t>
  </si>
  <si>
    <t>Xbox Live is a gaming service and has no place in an enterprise managed environment (perhaps unless it is a gaming company).</t>
  </si>
  <si>
    <t>To establish the recommended configuration via GP, set the following UI path to: Disabled.
Computer Configuration\Policies\Windows Settings\Security Settings\System Services\Xbox Accessory Management Service</t>
  </si>
  <si>
    <t>Set Xbox Accessory Management Service (XboxGipSvc) to disabled. One method to achieve the recommended configuration via Group Policy, set the following UI path to: Disabled.
Computer Configuration\Policies\Windows Settings\Security Settings\System Services\Xbox Accessory Management Service</t>
  </si>
  <si>
    <t>Win10-132</t>
  </si>
  <si>
    <t>Set Xbox Live Auth Manager (XblAuthManager) to disabled</t>
  </si>
  <si>
    <t>Provides authentication and authorization services for interacting with Xbox Live.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</si>
  <si>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HKEY_LOCAL_MACHINE\SYSTEM\CurrentControlSet\Services\XblAuthManager:Start</t>
  </si>
  <si>
    <t>The security setting Xbox Live Auth Manager (XblAuthManager) is set to disabled.</t>
  </si>
  <si>
    <t>The security setting Xbox Live Auth Manager (XblAuthManager) is not set to disabled.</t>
  </si>
  <si>
    <t>5.43</t>
  </si>
  <si>
    <t>To establish the recommended configuration via GP, set the following UI path to: Disabled.
Computer Configuration\Policies\Windows Settings\Security Settings\System Services\Xbox Live Auth Manager</t>
  </si>
  <si>
    <t>Set Xbox Live Auth Manager (XblAuthManager) to disabled. One method to achieve the recommended configuration via Group Policy, set the following UI path to: Disabled.
Computer Configuration\Policies\Windows Settings\Security Settings\System Services\Xbox Live Auth Manager</t>
  </si>
  <si>
    <t>Win10-133</t>
  </si>
  <si>
    <t>Set Xbox Live Game Save (XblGameSave) to disabled</t>
  </si>
  <si>
    <t>This service syncs save data for Xbox Live save enabled games.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</si>
  <si>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HKEY_LOCAL_MACHINE\SYSTEM\CurrentControlSet\Services\XblGameSave:Start</t>
  </si>
  <si>
    <t>The security setting Xbox Live Game Save (XblGameSave) is set to disabled.</t>
  </si>
  <si>
    <t>The security setting Xbox Live Game Save (XblGameSave) is not set to disabled.</t>
  </si>
  <si>
    <t>5.44</t>
  </si>
  <si>
    <t>To establish the recommended configuration via GP, set the following UI path to: Disabled.
Computer Configuration\Policies\Windows Settings\Security Settings\System Services\Xbox Live Game Save</t>
  </si>
  <si>
    <t>Set Xbox Live Game Save (XblGameSave) to disabled. One method to achieve the recommended configuration via Group Policy, set the following UI path to: Disabled.
Computer Configuration\Policies\Windows Settings\Security Settings\System Services\Xbox Live Game Save</t>
  </si>
  <si>
    <t>Win10-134</t>
  </si>
  <si>
    <t>Set Xbox Live Networking Service (XboxNetApiSvc) to disabled</t>
  </si>
  <si>
    <t>This service supports the Windows.Networking.XboxLive application programming interface.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</si>
  <si>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HKEY_LOCAL_MACHINE\SYSTEM\CurrentControlSet\Services\XboxNetApiSvc:Start</t>
  </si>
  <si>
    <t>The security setting Xbox Live Networking Service (XboxNetApiSvc) is set to disabled.</t>
  </si>
  <si>
    <t>The security setting Xbox Live Networking Service (XboxNetApiSvc) is not set to disabled.</t>
  </si>
  <si>
    <t>5.45</t>
  </si>
  <si>
    <t>To establish the recommended configuration via GP, set the following UI path to: Disabled.
Computer Configuration\Policies\Windows Settings\Security Settings\System Services\Xbox Live Networking Service</t>
  </si>
  <si>
    <t>Set Xbox Live Networking Service (XboxNetApiSvc) to disabled. One method to achieve the recommended configuration via Group Policy, set the following UI path to: Disabled.
Computer Configuration\Policies\Windows Settings\Security Settings\System Services\Xbox Live Networking Service</t>
  </si>
  <si>
    <t>Win10-135</t>
  </si>
  <si>
    <t>AC-4</t>
  </si>
  <si>
    <t>Information Flow Enforcement</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</si>
  <si>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</si>
  <si>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</si>
  <si>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</si>
  <si>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</si>
  <si>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</si>
  <si>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</si>
  <si>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</si>
  <si>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</si>
  <si>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</si>
  <si>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</si>
  <si>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</si>
  <si>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Set Windows Firewall: Domain: Firewall state to on (recommended). One method to achieve the recommended configuration via Group Policy, set the following UI path to on (recommended):
Computer Configuration\Policies\Windows Settings\Security Settings\Windows Firewall with Advanced Security\Windows Firewall with Advanced Security\Windows Firewall Properties\Domain Profile\Firewall state</t>
  </si>
  <si>
    <t>Win10-136</t>
  </si>
  <si>
    <t>SC-7</t>
  </si>
  <si>
    <t>Boundary Protection</t>
  </si>
  <si>
    <t>Set Windows Firewall: Domain: Inbound connections to Block (default)</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</si>
  <si>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</si>
  <si>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</si>
  <si>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</si>
  <si>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</si>
  <si>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</si>
  <si>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</si>
  <si>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</si>
  <si>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Set Windows Firewall: Domain: Inbound connections to Block (default). One method to achieve the recommended configuration via Group Policy, set the following UI path to Block (default):
Computer Configuration\Policies\Windows Settings\Security Settings\Windows Firewall with Advanced Security\Windows Firewall with Advanced Security\Windows Firewall Properties\Domain Profile\Inbound connections</t>
  </si>
  <si>
    <t>Win10-137</t>
  </si>
  <si>
    <t>Set Windows Firewall: Domain: Outbound connections to Allow (default)</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</si>
  <si>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</si>
  <si>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</si>
  <si>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</si>
  <si>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</si>
  <si>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</si>
  <si>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</si>
  <si>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</si>
  <si>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Set Windows Firewall: Domain: Outbound connections to Allow (default). One method to achieve the recommended configuration via Group Policy, set the following UI path to Allow (default):
Computer Configuration\Policies\Windows Settings\Security Settings\Windows Firewall with Advanced Security\Windows Firewall with Advanced Security\Windows Firewall Properties\Domain Profile\Outbound connections</t>
  </si>
  <si>
    <t>Win10-138</t>
  </si>
  <si>
    <t>CM-3</t>
  </si>
  <si>
    <t>Configuration Change Control</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</si>
  <si>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</si>
  <si>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</si>
  <si>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</si>
  <si>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</si>
  <si>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</si>
  <si>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</si>
  <si>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</si>
  <si>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</si>
  <si>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Set Windows Firewall: Domain: Settings: Display a notification to No. One method to achieve the recommended configuration via Group Policy, set the following UI path to No:
Computer Configuration\Policies\Windows Settings\Security Settings\Windows Firewall with Advanced Security\Windows Firewall with Advanced Security\Windows Firewall Properties\Domain Profile\Settings Customize\Display a notification</t>
  </si>
  <si>
    <t>Win10-139</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</si>
  <si>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</si>
  <si>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</si>
  <si>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</si>
  <si>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setting Windows Firewall: Domain: Logging: Name is set to %SYSTEMROOT%&gt;System32&gt;logfiles&gt;firewall&gt;domainfw.log.</t>
  </si>
  <si>
    <t>The setting Windows Firewall: Domain: Logging: Name is not set to %SYSTEMROOT%&gt;System32&gt;logfiles&gt;firewall&gt;domainfw.log.</t>
  </si>
  <si>
    <t>9.1.5</t>
  </si>
  <si>
    <t>If Windows Firewall events are not recorded it may be difficult or impossible for Administrators to analyze system issues or unauthorized activities of malicious users. 
Microsoft stores all firewall events as one file on the system (`pfirewall.log`). To improve logging, separate each firewall profile (domain, private, public) into its own distinct log file (`domainfw.log`, `privatefw.log`, `publicfw.log`) for better organization and identification of specific issues within each profile.</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</si>
  <si>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</si>
  <si>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Set Windows Firewall: Domain: Logging: Name to %SystemRoot%\System32\logfiles\firewall\domainfw.log. One method to achieve the recommended configuration via Group Policy,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</si>
  <si>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Win10-140</t>
  </si>
  <si>
    <t>AU-4</t>
  </si>
  <si>
    <t>Audit Storage Capacity</t>
  </si>
  <si>
    <t>Set Windows Firewall: Domain: Logging: Size limit (KB) to 16,384 KB or greater</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</si>
  <si>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</si>
  <si>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</si>
  <si>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setting Windows Firewall: Domain: Logging: Size limit (KB) is set to 16,384 KB or greater.</t>
  </si>
  <si>
    <t>The setting Windows Firewall: Domain: Logging: Size limit (KB) is not set to 16,384 KB or greater.</t>
  </si>
  <si>
    <t>HAU23</t>
  </si>
  <si>
    <t>HAU23: Audit storage capacity threshold has not been defined</t>
  </si>
  <si>
    <t>9.1.6</t>
  </si>
  <si>
    <t>If events are not recorded it may be difficult or impossible to determine the root cause of system problems or the unauthorized activities of malicious users.</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</si>
  <si>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</si>
  <si>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Set Windows Firewall: Domain: Logging: Size limit (KB) to 16,384 KB or greater. One method to achieve the recommended configuration via Group Policy, set the following UI path to 16,384 KB or greater:
Computer Configuration\Policies\Windows Settings\Security Settings\Windows Firewall with Advanced Security\Windows Firewall with Advanced Security\Windows Firewall Properties\Domain Profile\Logging Customize\Size limit (KB)</t>
  </si>
  <si>
    <t>Win10-141</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</si>
  <si>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</si>
  <si>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</si>
  <si>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</si>
  <si>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setting Windows Firewall: Domain: Logging: Log dropped packets is set to Yes.</t>
  </si>
  <si>
    <t>The setting Windows Firewall: Domain: Logging: Log dropped packets is not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</si>
  <si>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</si>
  <si>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</si>
  <si>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Set Windows Firewall: Domain: Logging: Log dropped packets to Yes. One method to achieve the recommended configuration via Group Policy, set the following UI path to Yes:
Computer Configuration\Policies\Windows Settings\Security Settings\Windows Firewall with Advanced Security\Windows Firewall with Advanced Security\Windows Firewall Properties\Domain Profile\Logging Customize\Log dropped packets</t>
  </si>
  <si>
    <t>Win10-142</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</si>
  <si>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</si>
  <si>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</si>
  <si>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</si>
  <si>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The setting Windows Firewall: Domain: Logging: Log successful connections is set to Yes.</t>
  </si>
  <si>
    <t>The setting Windows Firewall: Domain: Logging: Log successful connections is not set to Yes.</t>
  </si>
  <si>
    <t>HAU21</t>
  </si>
  <si>
    <t xml:space="preserve">HAU21: System does not audit all attempts to gain access </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</si>
  <si>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</si>
  <si>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</si>
  <si>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Set Windows Firewall: Domain: Logging: Log successful connections to Yes. One method to achieve the recommended configuration via Group Policy, set the following UI path to Yes:
Computer Configuration\Policies\Windows Settings\Security Settings\Windows Firewall with Advanced Security\Windows Firewall with Advanced Security\Windows Firewall Properties\Domain Profile\Logging Customize\Log successful connections</t>
  </si>
  <si>
    <t>Win10-143</t>
  </si>
  <si>
    <t>Set Windows Firewall: Private: Firewall state to on (recommended)</t>
  </si>
  <si>
    <t>Navigate to the UI Path articulated in the Remediation section and confirm it is set as prescribed. This group policy setting is backed by the following registry location:
HKEY_LOCAL_MACHINE\SOFTWARE\Policies\Microsoft\WindowsFirewall\PrivateProfile:EnableFirewall</t>
  </si>
  <si>
    <t>The setting Windows Firewall: Private: Firewall state is set to on (recommended).</t>
  </si>
  <si>
    <t>The setting Windows Firewall: Private: Firewall state is not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</si>
  <si>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</si>
  <si>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</si>
  <si>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</si>
  <si>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Set Windows Firewall: Private: Firewall state to on (recommended). One method to achieve the recommended configuration via Group Policy, set the following UI path to on (recommended):
Computer Configuration\Policies\Windows Settings\Security Settings\Windows Firewall with Advanced Security\Windows Firewall with Advanced Security\Windows Firewall Properties\Private Profile\Firewall state</t>
  </si>
  <si>
    <t>Win10-144</t>
  </si>
  <si>
    <t>Set Windows Firewall: Private: Inbound connections to Block (default)</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</si>
  <si>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</si>
  <si>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The setting Windows Firewall: Private: Inbound connections is set to Block (default).</t>
  </si>
  <si>
    <t>The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</si>
  <si>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</si>
  <si>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</si>
  <si>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Set Windows Firewall: Private: Inbound connections to Block (default). One method to achieve the recommended configuration via Group Policy, set the following UI path to Block (default):
Computer Configuration\Policies\Windows Settings\Security Settings\Windows Firewall with Advanced Security\Windows Firewall with Advanced Security\Windows Firewall Properties\Private Profile\Inbound connections</t>
  </si>
  <si>
    <t>Win10-145</t>
  </si>
  <si>
    <t>Set Windows Firewall: Private: Outbound connections to Allow (default)</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</si>
  <si>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</si>
  <si>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setting Windows Firewall: Private: Outbound connections is set to Allow (default).</t>
  </si>
  <si>
    <t>The setting Windows Firewall: Private: Outbound connections is not set to Allow (default).</t>
  </si>
  <si>
    <t>9.2.3</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</si>
  <si>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</si>
  <si>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Set Windows Firewall: Private: Outbound connections to Allow (default). One method to achieve the recommended configuration via Group Policy, set the following UI path to Allow (default):
Computer Configuration\Policies\Windows Settings\Security Settings\Windows Firewall with Advanced Security\Windows Firewall with Advanced Security\Windows Firewall Properties\Private Profile\Outbound connections</t>
  </si>
  <si>
    <t>Win10-146</t>
  </si>
  <si>
    <t>Set Windows Firewall: Private: Settings: Display a notification to No</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</si>
  <si>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</si>
  <si>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The setting Windows Firewall: Private: Settings: Display a notification is set to No.</t>
  </si>
  <si>
    <t>The setting Windows Firewall: Private: Settings: Display a notification is not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</si>
  <si>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</si>
  <si>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</si>
  <si>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Set Windows Firewall: Private: Settings: Display a notification to No. One method to achieve the recommended configuration via Group Policy, set the following UI path to No:
Computer Configuration\Policies\Windows Settings\Security Settings\Windows Firewall with Advanced Security\Windows Firewall with Advanced Security\Windows Firewall Properties\Private Profile\Settings Customize\Display a notification</t>
  </si>
  <si>
    <t>Win10-147</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</si>
  <si>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</si>
  <si>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</si>
  <si>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</si>
  <si>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setting Windows Firewall: Private: Logging: Name is set to %SYSTEMROOT%&gt;System32&gt;logfiles&gt;firewall&gt;privatefw.log.</t>
  </si>
  <si>
    <t>The setting Windows Firewall: Private: Logging: Name is not set to %SYSTEMROOT%&gt;System32&gt;logfiles&gt;firewall&gt;privatefw.log.</t>
  </si>
  <si>
    <t>HIA2</t>
  </si>
  <si>
    <t>HIA2: Standardized naming convention is not enforced</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</si>
  <si>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</si>
  <si>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</si>
  <si>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Set Windows Firewall: Private: Logging: Name to %SystemRoot%\System32\logfiles\firewall\privatefw.log. One method to achieve the recommended configuration via Group Policy,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</si>
  <si>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Win10-148</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</si>
  <si>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</si>
  <si>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</si>
  <si>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setting Windows Firewall: Private: Logging: Size limit (KB) is set to 16,384 KB or greater.</t>
  </si>
  <si>
    <t>The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</si>
  <si>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</si>
  <si>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</si>
  <si>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Size limit (KB) to 16,384 KB or greater. One method to achieve the recommended configuration via Group Policy, set the following UI path to 16,384 KB or greater:
Computer Configuration\Policies\Windows Settings\Security Settings\Windows Firewall with Advanced Security\Windows Firewall with Advanced Security\Windows Firewall Properties\Private Profile\Logging Customize\Size limit (KB)</t>
  </si>
  <si>
    <t>Win10-149</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</si>
  <si>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</si>
  <si>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</si>
  <si>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setting Windows Firewall: Private: Logging: Log dropped packets is set to Yes.</t>
  </si>
  <si>
    <t>The setting Windows Firewall: Private: Logging: Log dropped packets is not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</si>
  <si>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</si>
  <si>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</si>
  <si>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Set Windows Firewall: Private: Logging: Log dropped packets to Yes. One method to achieve the recommended configuration via Group Policy, set the following UI path to Yes:
Computer Configuration\Policies\Windows Settings\Security Settings\Windows Firewall with Advanced Security\Windows Firewall with Advanced Security\Windows Firewall Properties\Private Profile\Logging Customize\Log dropped packets</t>
  </si>
  <si>
    <t>Win10-150</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</si>
  <si>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</si>
  <si>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</si>
  <si>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setting Windows Firewall: Private: Logging: Log successful connections is set to Yes.</t>
  </si>
  <si>
    <t>The setting Windows Firewall: Private: Logging: Log successful connections is not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</si>
  <si>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</si>
  <si>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</si>
  <si>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Set Windows Firewall: Private: Logging: Log successful connections to Yes. One method to achieve the recommended configuration via Group Policy, set the following UI path to Yes:
Computer Configuration\Policies\Windows Settings\Security Settings\Windows Firewall with Advanced Security\Windows Firewall with Advanced Security\Windows Firewall Properties\Private Profile\Logging Customize\Log successful connections</t>
  </si>
  <si>
    <t>Win10-151</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</si>
  <si>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</si>
  <si>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HKEY_LOCAL_MACHINE\SOFTWARE\Policies\Microsoft\WindowsFirewall\PublicProfile:EnableFirewall</t>
  </si>
  <si>
    <t>The setting Windows Firewall: Public: Firewall state is set to on (recommended).</t>
  </si>
  <si>
    <t>The setting Windows Firewall: Public: Firewall state is not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</si>
  <si>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</si>
  <si>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</si>
  <si>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</si>
  <si>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Set Windows Firewall: Public: Firewall state to on (recommended). One method to achieve the recommended configuration via Group Policy, set the following UI path to On (recommended):
Computer Configuration\Policies\Windows Settings\Security Settings\Windows Firewall with Advanced Security\Windows Firewall with Advanced Security\Windows Firewall Properties\Public Profile\Firewall state</t>
  </si>
  <si>
    <t>Win10-152</t>
  </si>
  <si>
    <t>Set Windows Firewall: Public: Inbound connections to Block (default)</t>
  </si>
  <si>
    <t>Navigate to the UI Path articulated in the Remediation section and confirm it is set as prescribed. This group policy setting is backed by the following registry location:
HKEY_LOCAL_MACHINE\SOFTWARE\Policies\Microsoft\WindowsFirewall\PublicProfile:DefaultInboundAction</t>
  </si>
  <si>
    <t>The setting Windows Firewall: Public: Inbound connections is set to Block (default).</t>
  </si>
  <si>
    <t>The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</si>
  <si>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</si>
  <si>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</si>
  <si>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Set Windows Firewall: Public: Inbound connections to Block (default). One method to achieve the recommended configuration via Group Policy, set the following UI path to Block (default):
Computer Configuration\Policies\Windows Settings\Security Settings\Windows Firewall with Advanced Security\Windows Firewall with Advanced Security\Windows Firewall Properties\Public Profile\Inbound connections</t>
  </si>
  <si>
    <t>Win10-153</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</si>
  <si>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</si>
  <si>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</si>
  <si>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The setting Windows Firewall: Public: Outbound connections is set to Allow (default).</t>
  </si>
  <si>
    <t>The setting Windows Firewall: Public: Outbound connections is not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</si>
  <si>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</si>
  <si>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</si>
  <si>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Set Windows Firewall: Public: Outbound connections to Allow (default). One method to achieve the recommended configuration via Group Policy, set the following UI path to Allow (default):
Computer Configuration\Policies\Windows Settings\Security Settings\Windows Firewall with Advanced Security\Windows Firewall with Advanced Security\Windows Firewall Properties\Public Profile\Outbound connections</t>
  </si>
  <si>
    <t>Win10-154</t>
  </si>
  <si>
    <t>Set Windows Firewall: Public: Settings: Display a notification to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</si>
  <si>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</si>
  <si>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setting Windows Firewall: Public: Display a notification is set to No.</t>
  </si>
  <si>
    <t>The setting Windows Firewall: Public: Display a notification is not set to No.</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</si>
  <si>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</si>
  <si>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</si>
  <si>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</si>
  <si>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Set Windows Firewall: Public: Settings: Display a notification to No. One method to achieve the recommended configuration via Group Policy, set the following UI path to 'No':
Computer Configuration\Policies\Windows Settings\Security Settings\Windows Firewall with Advanced Security\Windows Firewall with Advanced Security\Windows Firewall Properties\Public Profile\Settings Customize\Display a notification</t>
  </si>
  <si>
    <t>Win10-155</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</si>
  <si>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</si>
  <si>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</si>
  <si>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</si>
  <si>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The Windows Firewall: Public: Settings: Apply local firewall rules option is set to No.</t>
  </si>
  <si>
    <t>The Windows Firewall: Public: Settings: Apply local firewall rules option is not set to No.</t>
  </si>
  <si>
    <t>HAC62: The server-level firewall is not configured according to industry standard best practice.</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</si>
  <si>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</si>
  <si>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</si>
  <si>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</si>
  <si>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Set Windows Firewall: Public: Settings: Apply local firewall rules to No. One method to achieve the recommended configuration via Group Policy, set the following UI path to No:
Computer Configuration\Policies\Windows Settings\Security Settings\Windows Firewall with Advanced Security\Windows Firewall with Advanced Security\Windows Firewall Properties\Public Profile\Settings Customize\Apply local firewall rules</t>
  </si>
  <si>
    <t>Win10-156</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</si>
  <si>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</si>
  <si>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</si>
  <si>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</si>
  <si>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The setting Windows Firewall: Public: Apply local connection security rules is set to No.</t>
  </si>
  <si>
    <t>The setting Windows Firewall: Public: Apply local connection security rules is not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</si>
  <si>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</si>
  <si>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</si>
  <si>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</si>
  <si>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Set Windows Firewall: Public: Settings: Apply local connection security rules to No. One method to achieve the recommended configuration via Group Policy,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</si>
  <si>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Win10-157</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</si>
  <si>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</si>
  <si>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</si>
  <si>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</si>
  <si>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The setting Windows Firewall: Public: Logging: Name is set to %SYSTEMROOT%&gt;System32&gt;logfiles&gt;firewall&gt;publicfw.log.</t>
  </si>
  <si>
    <t>The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</si>
  <si>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</si>
  <si>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</si>
  <si>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Set Windows Firewall: Public: Logging: Name to %SystemRoot%\System32\logfiles\firewall\publicfw.log. One method to achieve the recommended configuration via Group Policy,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</si>
  <si>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Win10-158</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</si>
  <si>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</si>
  <si>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HKEY_LOCAL_MACHINE\SOFTWARE\Policies\Microsoft\WindowsFirewall\PublicProfile\Logging:LogFileSize</t>
  </si>
  <si>
    <t>The setting Windows Firewall: Public: Logging: Size limit (KB) is set to 16,384 KB or greater.</t>
  </si>
  <si>
    <t>The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</si>
  <si>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</si>
  <si>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</si>
  <si>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Set Windows Firewall: Public: Logging: Size limit (KB) to 16,384 KB or greater. One method to achieve the recommended configuration via Group Policy, set the following UI path to 16,384 KB or greater:
Computer Configuration\Policies\Windows Settings\Security Settings\Windows Firewall with Advanced Security\Windows Firewall with Advanced Security\Windows Firewall Properties\Public Profile\Logging Customize\Size limit (KB)</t>
  </si>
  <si>
    <t>Win10-159</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</si>
  <si>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</si>
  <si>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</si>
  <si>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The setting Windows Firewall: Public: Logging: Log dropped packets is set to Yes.</t>
  </si>
  <si>
    <t>The setting Windows Firewall: Public: Logging: Log dropped packets is not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</si>
  <si>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</si>
  <si>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</si>
  <si>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Set Windows Firewall: Public: Logging: Log dropped packets to Yes. One method to achieve the recommended configuration via Group Policy, set the following UI path to Yes:
Computer Configuration\Policies\Windows Settings\Security Settings\Windows Firewall with Advanced Security\Windows Firewall with Advanced Security\Windows Firewall Properties\Public Profile\Logging Customize\Log dropped packets</t>
  </si>
  <si>
    <t>Win10-160</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</si>
  <si>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</si>
  <si>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</si>
  <si>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The setting Windows Firewall: Public: Logging: Log successful connections is set to Yes.</t>
  </si>
  <si>
    <t>The setting Windows Firewall: Public: Logging: Log successful connections is not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</si>
  <si>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</si>
  <si>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</si>
  <si>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Set Windows Firewall: Public: Logging: Log successful connections to Yes. One method to achieve the recommended configuration via Group Policy, set the following UI path to Yes.
Computer Configuration\Policies\Windows Settings\Security Settings\Windows Firewall with Advanced Security\Windows Firewall with Advanced Security\Windows Firewall Properties\Public Profile\Logging Customize\Log successful connections</t>
  </si>
  <si>
    <t>Win10-161</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</si>
  <si>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</si>
  <si>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</si>
  <si>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/subcategory:"Credential Validation"</t>
  </si>
  <si>
    <t>The setting Audit Credential Validation is set to Success and Failure.</t>
  </si>
  <si>
    <t>The setting Audit Credential Validation is not set to Success and Failure.</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</si>
  <si>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</si>
  <si>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</si>
  <si>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</si>
  <si>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</si>
  <si>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Set Audit Credential Validation to Success and Failure. One method to achieve the recommended configuration via Group Policy, set the following UI path to Success and Failure:
Computer Configuration\Policies\Windows Settings\Security Settings\Advanced Audit Policy Configuration\Audit Policies\Account Logon\Audit Credential Validation</t>
  </si>
  <si>
    <t>Win10-162</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</si>
  <si>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</si>
  <si>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</si>
  <si>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/subcategory:"Application Group Management"</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</si>
  <si>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</si>
  <si>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</si>
  <si>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</si>
  <si>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</si>
  <si>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</si>
  <si>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</si>
  <si>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</si>
  <si>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</si>
  <si>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Set Audit Application Group Management to Success and Failure. One method to achieve the recommended configuration via Group Policy, set the following UI path to Success and Failure:
Computer Configuration\Policies\Windows Settings\Security Settings\Advanced Audit Policy Configuration\Audit Policies\Account Management\Audit Application Group Management</t>
  </si>
  <si>
    <t>Win10-163</t>
  </si>
  <si>
    <t>Set Audit Security Group Management to include Success</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</si>
  <si>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</si>
  <si>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/subcategory:"Security Group Management"</t>
  </si>
  <si>
    <t>The setting Audit Security Group Management is set to Success.</t>
  </si>
  <si>
    <t>The setting Audit Security Group Management is not set to Success.</t>
  </si>
  <si>
    <t>17.2.2</t>
  </si>
  <si>
    <t>To establish the recommended configuration via GP, set the following UI path to include Success:
Computer Configuration\Policies\Windows Settings\Security Settings\Advanced Audit Policy Configuration\Audit Policies\Account Management\Audit Security Group Management</t>
  </si>
  <si>
    <t>Set Audit Security Group Management to include Success. One method to achieve the recommended configuration via Group Policy, set the following UI path to include Success:
Computer Configuration\Policies\Windows Settings\Security Settings\Advanced Audit Policy Configuration\Audit Policies\Account Management\Audit Security Group Management</t>
  </si>
  <si>
    <t>Win10-164</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</si>
  <si>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</si>
  <si>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</si>
  <si>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/subcategory:"User Account Management"</t>
  </si>
  <si>
    <t>The setting Audit User Account Management is set to Success and Failure.</t>
  </si>
  <si>
    <t>The setting Audit User Account Management is not set to Success and Failure.</t>
  </si>
  <si>
    <t>17.2.3</t>
  </si>
  <si>
    <t>To establish the recommended configuration via GP, set the following UI path to Success and Failure:
Computer Configuration\Policies\Windows Settings\Security Settings\Advanced Audit Policy Configuration\Audit Policies\Account Management\Audit User Account Management</t>
  </si>
  <si>
    <t>Set Audit User Account Management to Success and Failure. One method to achieve the recommended configuration via Group Policy, set the following UI path to Success and Failure:
Computer Configuration\Policies\Windows Settings\Security Settings\Advanced Audit Policy Configuration\Audit Policies\Account Management\Audit User Account Management</t>
  </si>
  <si>
    <t>Win10-165</t>
  </si>
  <si>
    <t>Set Audit PNP Activity to include Success</t>
  </si>
  <si>
    <t>This policy setting allows you to audit when plug and play detects an external device.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</si>
  <si>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/subcategory:"PNP Activity"</t>
  </si>
  <si>
    <t>The setting Audit PNP Activity is set to Success.</t>
  </si>
  <si>
    <t>The setting Audit PNP Activity is not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</si>
  <si>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</si>
  <si>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</si>
  <si>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</si>
  <si>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include Success:
Computer Configuration\Policies\Windows Settings\Security Settings\Advanced Audit Policy Configuration\Audit Policies\Detailed Tracking\Audit PNP Activity</t>
  </si>
  <si>
    <t>Set Audit PNP Activity to include Success. One method to achieve the recommended configuration via Group Policy, set the following UI path to include Success:
Computer Configuration\Policies\Windows Settings\Security Settings\Advanced Audit Policy Configuration\Audit Policies\Detailed Tracking\Audit PNP Activity</t>
  </si>
  <si>
    <t>Win10-166</t>
  </si>
  <si>
    <t>Set Audit Process Creation to include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</si>
  <si>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</si>
  <si>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/subcategory:"Process Creation"</t>
  </si>
  <si>
    <t>The setting Audit Process Creation is set to Success.</t>
  </si>
  <si>
    <t>The setting Audit Process Creation is not set to Success.</t>
  </si>
  <si>
    <t>17.3.2</t>
  </si>
  <si>
    <t>To establish the recommended configuration via GP, set the following UI path to include Success:
Computer Configuration\Policies\Windows Settings\Security Settings\Advanced Audit Policy Configuration\Audit Policies\Detailed Tracking\Audit Process Creation</t>
  </si>
  <si>
    <t>Set Audit Process Creation to include Success. One method to achieve the recommended configuration via Group Policy, set the following UI path to include Success:
Computer Configuration\Policies\Windows Settings\Security Settings\Advanced Audit Policy Configuration\Audit Policies\Detailed Tracking\Audit Process Creation</t>
  </si>
  <si>
    <t>Win10-167</t>
  </si>
  <si>
    <t>Set Audit Account Lockout to include Failure</t>
  </si>
  <si>
    <t>This subcategory reports when a user's account is locked out because of too many failed logon attempts. Events for this subcategory include:
- 4625: An account failed to log on.
The recommended state for this setting is to include Failure.</t>
  </si>
  <si>
    <t>Navigate to the UI Path articulated in the Remediation section and confirm it is set as prescribed.
OR
To audit the system using auditpol.exe, perform the following and confirm it is set as prescribed:
auditpol /get /subcategory:"Account Lockout"</t>
  </si>
  <si>
    <t>The setting Audit Account Lockout is set to Failure.</t>
  </si>
  <si>
    <t>The setting Audit Account Lockout is not set to Failure.</t>
  </si>
  <si>
    <t>17.5</t>
  </si>
  <si>
    <t>17.5.1</t>
  </si>
  <si>
    <t>To establish the recommended configuration via GP, set the following UI path to include Failure:
Computer Configuration\Policies\Windows Settings\Security Settings\Advanced Audit Policy Configuration\Audit Policies\Logon/Logoff\Audit Account Lockout</t>
  </si>
  <si>
    <t>Set Audit Account Lockout to include Failure. One method to achieve the recommended configuration via Group Policy, set the following UI path to include Failure:
Computer Configuration\Policies\Windows Settings\Security Settings\Advanced Audit Policy Configuration\Audit Policies\Logon/Logoff\Audit Account Lockout</t>
  </si>
  <si>
    <t>Win10-168</t>
  </si>
  <si>
    <t>Set Audit Group Membership to include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</si>
  <si>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</si>
  <si>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/subcategory:"Group Membership"</t>
  </si>
  <si>
    <t>The setting Audit Group Membership is set to Success.</t>
  </si>
  <si>
    <t>The setting Audit Group Membership is not set to Success.</t>
  </si>
  <si>
    <t>17.5.2</t>
  </si>
  <si>
    <t>To establish the recommended configuration via GP, set the following UI path to include Success:
Computer Configuration\Policies\Windows Settings\Security Settings\Advanced Audit Policy Configuration\Audit Policies\Logon/Logoff\Audit Group Membership</t>
  </si>
  <si>
    <t>Set Audit Group Membership to include Success. One method to achieve the recommended configuration via Group Policy, set the following UI path to include Success:
Computer Configuration\Policies\Windows Settings\Security Settings\Advanced Audit Policy Configuration\Audit Policies\Logon/Logoff\Audit Group Membership</t>
  </si>
  <si>
    <t>Win10-169</t>
  </si>
  <si>
    <t>Set Audit Logoff to include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</si>
  <si>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</si>
  <si>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/subcategory:"Logoff"</t>
  </si>
  <si>
    <t>The setting Audit Logoff is set to Success.</t>
  </si>
  <si>
    <t>The setting Audit Logoff is not set to Success.</t>
  </si>
  <si>
    <t>17.5.3</t>
  </si>
  <si>
    <t>To establish the recommended configuration via GP, set the following UI path to include Success:
Computer Configuration\Policies\Windows Settings\Security Settings\Advanced Audit Policy Configuration\Audit Policies\Logon/Logoff\Audit Logoff</t>
  </si>
  <si>
    <t>Set Audit Logoff to include Success. One method to achieve the recommended configuration via Group Policy, set the following UI path to include Success:
Computer Configuration\Policies\Windows Settings\Security Settings\Advanced Audit Policy Configuration\Audit Policies\Logon/Logoff\Audit Logoff</t>
  </si>
  <si>
    <t>Win10-170</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</si>
  <si>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</si>
  <si>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</si>
  <si>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/subcategory:"Logon"</t>
  </si>
  <si>
    <t>The setting Audit Logon is set to Success and Failure.</t>
  </si>
  <si>
    <t>The setting Audit Logon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</si>
  <si>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</si>
  <si>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Logon</t>
  </si>
  <si>
    <t>Set Audit Logon to Success and Failure. One method to achieve the recommended configuration via Group Policy, set the following UI path to Success and Failure:
Computer Configuration\Policies\Windows Settings\Security Settings\Advanced Audit Policy Configuration\Audit Policies\Logon/Logoff\Audit Logon</t>
  </si>
  <si>
    <t>Win10-171</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</si>
  <si>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</si>
  <si>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</si>
  <si>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/subcategory:"Other Logon/Logoff Events"</t>
  </si>
  <si>
    <t>The setting Audit Other Logon/Logoff Events is set to Success and Failure.</t>
  </si>
  <si>
    <t>The setting Audit Other Logon/Logoff Events is not set to Success and Failure.</t>
  </si>
  <si>
    <t>17.5.5</t>
  </si>
  <si>
    <t>To establish the recommended configuration via GP, set the following UI path to Success and Failure:
Computer Configuration\Policies\Windows Settings\Security Settings\Advanced Audit Policy Configuration\Audit Policies\Logon/Logoff\Audit Other Logon/Logoff Events</t>
  </si>
  <si>
    <t>Set Audit Other Logon/Logoff Events to Success and Failure. One method to achieve the recommended configuration via Group Policy, set the following UI path to Success and Failure:
Computer Configuration\Policies\Windows Settings\Security Settings\Advanced Audit Policy Configuration\Audit Policies\Logon/Logoff\Audit Other Logon/Logoff Events</t>
  </si>
  <si>
    <t>Win10-172</t>
  </si>
  <si>
    <t>Set Audit Special Logon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</si>
  <si>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</si>
  <si>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/subcategory:"Special Logon"</t>
  </si>
  <si>
    <t>The setting Audit Special Logon is set to Success.</t>
  </si>
  <si>
    <t>The setting Audit Special Logon is not set to Success.</t>
  </si>
  <si>
    <t>17.5.6</t>
  </si>
  <si>
    <t>To establish the recommended configuration via GP, set the following UI path to include Success:
Computer Configuration\Policies\Windows Settings\Security Settings\Advanced Audit Policy Configuration\Audit Policies\Logon/Logoff\Audit Special Logon</t>
  </si>
  <si>
    <t>Set Audit Special Logon to include Success. One method to achieve the recommended configuration via Group Policy, set the following UI path to include Success:
Computer Configuration\Policies\Windows Settings\Security Settings\Advanced Audit Policy Configuration\Audit Policies\Logon/Logoff\Audit Special Logon</t>
  </si>
  <si>
    <t>Win10-173</t>
  </si>
  <si>
    <t>AU-12</t>
  </si>
  <si>
    <t>Audit Generation</t>
  </si>
  <si>
    <t>Set Audit Detailed File Share to include Failure</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</si>
  <si>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</si>
  <si>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Navigate to the UI Path articulated in the Remediation section and confirm it is set as prescribed.
OR
To audit the system using auditpol.exe, perform the following and confirm it is set as prescribed:
auditpol /get /subcategory:"Detailed File Share"</t>
  </si>
  <si>
    <t>The Audit Detailed File Share is set to include Failure.</t>
  </si>
  <si>
    <t>The Audit Detailed File Share is not set to include Failure.</t>
  </si>
  <si>
    <t>17.6</t>
  </si>
  <si>
    <t>17.6.1</t>
  </si>
  <si>
    <t>Auditing the Failures will log which unauthorized users attempted (and failed) to get access to a file or folder on a network share on this computer, which could possibly be an indication of malicious intent.</t>
  </si>
  <si>
    <t>To establish the recommended configuration via GP, set the following UI path to include Failure:
Computer Configuration\Policies\Windows Settings\Security Settings\Advanced Audit Policy Configuration\Audit Policies\Object Access\Audit Detailed File Share</t>
  </si>
  <si>
    <t>Set Audit Detailed File Share to include Failure. One method to achieve the recommended configuration via Group Policy, set the following UI path to include Failure:
Computer Configuration\Policies\Windows Settings\Security Settings\Advanced Audit Policy Configuration\Audit Policies\Object Access\Audit Detailed File Share</t>
  </si>
  <si>
    <t>Win10-174</t>
  </si>
  <si>
    <t>Set Audit File Share to Success and Failure</t>
  </si>
  <si>
    <t>This policy setting allows you to audit attempts to access a shared folder.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</si>
  <si>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/subcategory:"File Share"</t>
  </si>
  <si>
    <t>The Audit File Share is set to Success and Failure.</t>
  </si>
  <si>
    <t>The Audit File Share is not set to Success and Failure.</t>
  </si>
  <si>
    <t>17.6.2</t>
  </si>
  <si>
    <t>In an enterprise managed environment, workstations should have limited file sharing activity, as file servers would normally handle the overall burden of file sharing activities. Any unusual file sharing activity on workstations may therefore be useful in an investigation of potentially malicious activity.</t>
  </si>
  <si>
    <t>To establish the recommended configuration via GP, set the following UI path to Success and Failure:
Computer Configuration\Policies\Windows Settings\Security Settings\Advanced Audit Policy Configuration\Audit Policies\Object Access\Audit File Share</t>
  </si>
  <si>
    <t>Set Audit File Share to Success and Failure. One method to achieve the recommended configuration via Group Policy, set the following UI path to Success and Failure:
Computer Configuration\Policies\Windows Settings\Security Settings\Advanced Audit Policy Configuration\Audit Policies\Object Access\Audit File Share</t>
  </si>
  <si>
    <t>Win10-175</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</si>
  <si>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</si>
  <si>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</si>
  <si>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/subcategory:"Audit Other Object Access Events"</t>
  </si>
  <si>
    <t>The Audit Other Object Access Events is set to Success and Failure.</t>
  </si>
  <si>
    <t>Audit Other Object Access Events is not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</si>
  <si>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</si>
  <si>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</si>
  <si>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</si>
  <si>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Set Audit Other Object Access Events to Success and Failure. One method to achieve the recommended configuration via Group Policy, set the following UI path to Success and Failure:
Computer Configuration\Policies\Windows Settings\Security Settings\Advanced Audit Policy Configuration\Audit Policies\Object Access\Audit Other Object Access Events</t>
  </si>
  <si>
    <t>Win10-176</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</si>
  <si>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</si>
  <si>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</si>
  <si>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/subcategory:"Removable Storage"</t>
  </si>
  <si>
    <t>The setting Audit Removable Storage is set to Success and Failure.</t>
  </si>
  <si>
    <t>The setting Audit Removable Storage is not set to Success and Failure.</t>
  </si>
  <si>
    <t>17.6.4</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</si>
  <si>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</si>
  <si>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</si>
  <si>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Set Audit Removable Storage to Success and Failure. One method to achieve the recommended configuration via Group Policy, set the following UI path to Success and Failure:
Computer Configuration\Policies\Windows Settings\Security Settings\Advanced Audit Policy Configuration\Audit Policies\Object Access\Audit Removable Storage</t>
  </si>
  <si>
    <t>Win10-177</t>
  </si>
  <si>
    <t>Set Audit Policy Change to include Success</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</si>
  <si>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</si>
  <si>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/subcategory:"Audit Policy Change"</t>
  </si>
  <si>
    <t>The setting Audit Policy Change is set to Success and Failure.</t>
  </si>
  <si>
    <t>The setting Audit Policy Change is not set to Success and Failure.</t>
  </si>
  <si>
    <t>17.7</t>
  </si>
  <si>
    <t>17.7.1</t>
  </si>
  <si>
    <t>To establish the recommended configuration via GP, set the following UI path to include Success:
Computer Configuration\Policies\Windows Settings\Security Settings\Advanced Audit Policy Configuration\Audit Policies\Policy Change\Audit Audit Policy Change</t>
  </si>
  <si>
    <t>Set Audit Policy Change to include Success. One method to achieve the recommended configuration via Group Policy, set the following UI path to include Success:
Computer Configuration\Policies\Windows Settings\Security Settings\Advanced Audit Policy Configuration\Audit Policies\Policy Change\Audit Audit Policy Change</t>
  </si>
  <si>
    <t>Win10-178</t>
  </si>
  <si>
    <t>Set Audit Authentication Policy Change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</si>
  <si>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</si>
  <si>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/subcategory:"Authentication Policy Change"</t>
  </si>
  <si>
    <t>The setting Audit Authentication Policy Change is set to Success.</t>
  </si>
  <si>
    <t>The setting Audit Authentication Policy Change is not set to Success.</t>
  </si>
  <si>
    <t>17.7.2</t>
  </si>
  <si>
    <t>To establish the recommended configuration via GP, set the following UI path to include Success:
Computer Configuration\Policies\Windows Settings\Security Settings\Advanced Audit Policy Configuration\Audit Policies\Policy Change\Audit Authentication Policy Change</t>
  </si>
  <si>
    <t>Set Audit Authentication Policy Change to include Success. One method to achieve the recommended configuration via Group Policy, set the following UI path to include Success:
Computer Configuration\Policies\Windows Settings\Security Settings\Advanced Audit Policy Configuration\Audit Policies\Policy Change\Audit Authentication Policy Change</t>
  </si>
  <si>
    <t>Win10-179</t>
  </si>
  <si>
    <t>Set Audit Authorization Policy Change to include Success</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</si>
  <si>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</si>
  <si>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/subcategory:"Authorization Policy Change"</t>
  </si>
  <si>
    <t>The Audit Authorization Policy Change is set to include Success.</t>
  </si>
  <si>
    <t>Audit Authorization Policy Change has not  been set to include Success.</t>
  </si>
  <si>
    <t>17.7.3</t>
  </si>
  <si>
    <t>To establish the recommended configuration via GP, set the following UI path to include Success:
Computer Configuration\Policies\Windows Settings\Security Settings\Advanced Audit Policy Configuration\Audit Policies\Policy Change\Audit Authorization Policy Change</t>
  </si>
  <si>
    <t>Set Audit Authorization Policy Change to include Success. One method to achieve the recommended configuration via Group Policy, set the following UI path to include Success:
Computer Configuration\Policies\Windows Settings\Security Settings\Advanced Audit Policy Configuration\Audit Policies\Policy Change\Audit Authorization Policy Change</t>
  </si>
  <si>
    <t>Win10-180</t>
  </si>
  <si>
    <t>Set Audit MPSSVC Rule-Level Policy Change to Success and Failure</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</si>
  <si>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</si>
  <si>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Navigate to the UI Path articulated in the Remediation section and confirm it is set as prescribed.
OR
To audit the system using auditpol.exe, perform the following and confirm it is set as prescribed:
auditpol /get /subcategory:"MPSSVC Rule-Level Policy Change"</t>
  </si>
  <si>
    <t>The Audit MPSSVC Rule-Level Policy Change is set to Success and Failure.</t>
  </si>
  <si>
    <t>The Audit MPSSVC Rule-Level Policy Change is not set to Success and Failure.</t>
  </si>
  <si>
    <t>17.7.4</t>
  </si>
  <si>
    <t>Changes to firewall rules are important for understanding the security state of the computer and how well it is protected against network attacks.</t>
  </si>
  <si>
    <t>To establish the recommended configuration via GP, set the following UI path to Success and Failure:
Computer Configuration\Policies\Windows Settings\Security Settings\Advanced Audit Policy Configuration\Audit Policies\Policy Change\Audit MPSSVC Rule-Level Policy Change</t>
  </si>
  <si>
    <t>Set Audit MPSSVC Rule-Level Policy Change to Success and Failure. One method to achieve the recommended configuration via Group Policy, set the following UI path to Success and Failure:
Computer Configuration\Policies\Windows Settings\Security Settings\Advanced Audit Policy Configuration\Audit Policies\Policy Change\Audit MPSSVC Rule-Level Policy Change</t>
  </si>
  <si>
    <t>Win10-181</t>
  </si>
  <si>
    <t>Set Audit Other Policy Change Events to include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</si>
  <si>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</si>
  <si>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Navigate to the UI Path articulated in the Remediation section and confirm it is set as prescribed.
OR
To audit the system using auditpol.exe, perform the following and confirm it is set as prescribed:
auditpol /get /subcategory:"Other Policy Change Events"</t>
  </si>
  <si>
    <t>The Audit Other Policy Change Events is set to include Failure.</t>
  </si>
  <si>
    <t>The Audit Other Policy Change Events is not set to include Failure.</t>
  </si>
  <si>
    <t>17.7.5</t>
  </si>
  <si>
    <t>This setting can help detect errors in applied Security settings which came from Group Policy, and failure events related to Cryptographic Next Generation (CNG) functions.</t>
  </si>
  <si>
    <t>To establish the recommended configuration via GP, set the following UI path to include Failure:
Computer Configuration\Policies\Windows Settings\Security Settings\Advanced Audit Policy Configuration\Audit Policies\Policy Change\Audit Other Policy Change Events</t>
  </si>
  <si>
    <t>Set Audit Other Policy Change Events to include Failure. One method to achieve the recommended configuration via Group Policy, set the following UI path to include Failure:
Computer Configuration\Policies\Windows Settings\Security Settings\Advanced Audit Policy Configuration\Audit Policies\Policy Change\Audit Other Policy Change Events</t>
  </si>
  <si>
    <t>Win10-182</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</si>
  <si>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</si>
  <si>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</si>
  <si>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/subcategory:"Sensitive Privilege Use"</t>
  </si>
  <si>
    <t>The setting Audit Sensitive Privilege Use is set to Success and Failure.</t>
  </si>
  <si>
    <t>The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</si>
  <si>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</si>
  <si>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</si>
  <si>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</si>
  <si>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Set Audit Sensitive Privilege Use to Success and Failure. One method to achieve the recommended configuration via Group Policy, set the following UI path to Success and Failure:
Computer Configuration\Policies\Windows Settings\Security Settings\Advanced Audit Policy Configuration\Audit Policies\Privilege Use\Audit Sensitive Privilege Use</t>
  </si>
  <si>
    <t>Win10-183</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</si>
  <si>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</si>
  <si>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</si>
  <si>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/subcategory:"IPsec Driver"</t>
  </si>
  <si>
    <t>The setting Audit IPsec Driver is set to Success and Failure.</t>
  </si>
  <si>
    <t>The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</si>
  <si>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</si>
  <si>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</si>
  <si>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</si>
  <si>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Set Audit IPsec Driver to Success and Failure. One method to achieve the recommended configuration via Group Policy, set the following UI path to Success and Failure:
Computer Configuration\Policies\Windows Settings\Security Settings\Advanced Audit Policy Configuration\Audit Policies\System\Audit IPsec Driver</t>
  </si>
  <si>
    <t>Win10-184</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</si>
  <si>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</si>
  <si>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</si>
  <si>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/subcategory:"Other System Events"</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</si>
  <si>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</si>
  <si>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</si>
  <si>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</si>
  <si>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</si>
  <si>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</si>
  <si>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Set Audit Other System Events to Success and Failure. One method to achieve the recommended configuration via Group Policy, set the following UI path to Success and Failure:
Computer Configuration\Policies\Windows Settings\Security Settings\Advanced Audit Policy Configuration\Audit Policies\System\Audit Other System Events</t>
  </si>
  <si>
    <t>Win10-185</t>
  </si>
  <si>
    <t>Set Audit Security State Change to include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</si>
  <si>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</si>
  <si>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/subcategory:"Security State Change"</t>
  </si>
  <si>
    <t>The setting Audit Security State Change is set to Success.</t>
  </si>
  <si>
    <t>The setting Audit Security State Change is not set to Success.</t>
  </si>
  <si>
    <t>Changing from "Success" to "Success and Failure" to synchronize with other Windows Server benchmarks.</t>
  </si>
  <si>
    <t>17.9.3</t>
  </si>
  <si>
    <t>To establish the recommended configuration via GP, set the following UI path to include Success:
Computer Configuration\Policies\Windows Settings\Security Settings\Advanced Audit Policy Configuration\Audit Policies\System\Audit Security State Change</t>
  </si>
  <si>
    <t>Set Audit Security State Change to include Success. One method to achieve the recommended configuration via Group Policy, set the following UI path to include Success:
Computer Configuration\Policies\Windows Settings\Security Settings\Advanced Audit Policy Configuration\Audit Policies\System\Audit Security State Change</t>
  </si>
  <si>
    <t>Win10-186</t>
  </si>
  <si>
    <t>Set Audit Security System Extension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</si>
  <si>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</si>
  <si>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/subcategory:"Security System Extension"</t>
  </si>
  <si>
    <t>The setting Audit Security System Extension is set to Success.</t>
  </si>
  <si>
    <t>The setting Audit Security System Extension is not set to Success.</t>
  </si>
  <si>
    <t>17.9.4</t>
  </si>
  <si>
    <t>To establish the recommended configuration via GP, set the following UI path to include Success:
Computer Configuration\Policies\Windows Settings\Security Settings\Advanced Audit Policy Configuration\Audit Policies\System\Audit Security System Extension</t>
  </si>
  <si>
    <t>Set Audit Security State Change to include Success. One method to achieve the recommended configuration via Group Policy, set the following UI path to include Success:
Computer Configuration\Policies\Windows Settings\Security Settings\Advanced Audit Policy Configuration\Audit Policies\System\Audit Security System Extension</t>
  </si>
  <si>
    <t>Win10-187</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</si>
  <si>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</si>
  <si>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self-test was performed.
- 5057: A cryptographic primitive operation failed.
- 5060: Verification operation failed.
- 5061: Cryptographic operation.
- 5062: A kernel-mode cryptographic self-test was performed.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</si>
  <si>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/subcategory:"System Integrity"</t>
  </si>
  <si>
    <t>The setting Audit System Integrity is set to Success and Failure.</t>
  </si>
  <si>
    <t>The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</si>
  <si>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</si>
  <si>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</si>
  <si>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Set Audit System Integrity to Success and Failure. One method to achieve the recommended configuration via Group Policy, set the following UI path to Success and Failure:
Computer Configuration\Policies\Windows Settings\Security Settings\Advanced Audit Policy Configuration\Audit Policies\System\Audit System Integrity</t>
  </si>
  <si>
    <t>Win10-188</t>
  </si>
  <si>
    <t>Set Prevent enabling lock screen camera to enable</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</si>
  <si>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</si>
  <si>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HKEY_LOCAL_MACHINE\SOFTWARE\Policies\Microsoft\Windows\Personalization:NoLockScreenCamera</t>
  </si>
  <si>
    <t>The setting Prevent enabling lock screen camera is enabled.</t>
  </si>
  <si>
    <t>The setting Prevent enabling lock screen camera is not enabled.</t>
  </si>
  <si>
    <t>18.1.1</t>
  </si>
  <si>
    <t>18.1.1.1</t>
  </si>
  <si>
    <t>Disabling the lock screen camera extends the protection afforded by the lock screen to camera features.</t>
  </si>
  <si>
    <t>To establish the recommended configuration via GP, set the following UI path to Enabled:
Computer Configuration\Policies\Administrative Templates\Control Panel\Personalization\Prevent enabling lock screen camera</t>
  </si>
  <si>
    <t>Set Prevent enabling lock screen camera to enable. One method to achieve the recommended configuration via Group Policy, set the following UI path to Enabled:
Computer Configuration\Policies\Administrative Templates\Control Panel\Personalization\Prevent enabling lock screen camera</t>
  </si>
  <si>
    <t>Win10-189</t>
  </si>
  <si>
    <t>Set Prevent enabling lock screen slide show to enable</t>
  </si>
  <si>
    <t>Disables the lock screen slide show settings in PC Settings and prevents a slide show from playing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</si>
  <si>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HKEY_LOCAL_MACHINE\SOFTWARE\Policies\Microsoft\Windows\Personalization:NoLockScreenSlideshow</t>
  </si>
  <si>
    <t>The setting Prevent enabling lock screen slide show is enabled.</t>
  </si>
  <si>
    <t>The setting Prevent enabling lock screen slide show is not enabled.</t>
  </si>
  <si>
    <t>18.1.1.2</t>
  </si>
  <si>
    <t>Disabling the lock screen slide show extends the protection afforded by the lock screen to slide show contents.</t>
  </si>
  <si>
    <t>To establish the recommended configuration via GP, set the following UI path to Enabled:
Computer Configuration\Policies\Administrative Templates\Control Panel\Personalization\Prevent enabling lock screen slide show</t>
  </si>
  <si>
    <t>Set Prevent enabling lock screen slide show to enable. One method to achieve the recommended configuration via Group Policy, set the following UI path to Enabled:
Computer Configuration\Policies\Administrative Templates\Control Panel\Personalization\Prevent enabling lock screen slide show</t>
  </si>
  <si>
    <t>Win10-190</t>
  </si>
  <si>
    <t>Set Allow users to enable online speech recognition services to disable</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</si>
  <si>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</si>
  <si>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Navigate to the UI Path articulated in the Remediation section and confirm it is set as prescribed. This group policy setting is backed by the following registry location:
HKEY_LOCAL_MACHINE\SOFTWARE\Policies\Microsoft\InputPersonalization:AllowInputPersonalization</t>
  </si>
  <si>
    <t>The Allow users to enable online speech recognition services  is set to disabled.</t>
  </si>
  <si>
    <t>The Allow users to enable online speech recognition services  is not set to disabled.</t>
  </si>
  <si>
    <t>18.1.2</t>
  </si>
  <si>
    <t>18.1.2.2</t>
  </si>
  <si>
    <t>If this setting is Enabled sensitive information could be stored in the cloud or sent to Microsoft.</t>
  </si>
  <si>
    <t>To establish the recommended configuration via GP, set the following UI path to Disabled:
Computer Configuration\Policies\Administrative Templates\Control Panel\Regional and Language Options\Allow users to enable online speech recognition services</t>
  </si>
  <si>
    <t>Set Allow users to enable online speech recognition services to disable. One method to achieve the recommended configuration via Group Policy, set the following UI path to Disabled:
Computer Configuration\Policies\Administrative Templates\Control Panel\Regional and Language Options\Allow users to enable online speech recognition services</t>
  </si>
  <si>
    <t>Win10-191</t>
  </si>
  <si>
    <t>Set LAPS AdmPwd GPO Extension / CSE is installed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</si>
  <si>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to implement, as well as installation of a Group Policy Client Side Extension (CSE) on targeted computers. Please see the LAPS documentation for details.
LAPS supports Windows Vista or newer workstation OSes, and Server 2003 or newer server OSes. LAPS do not support standalone computers - they must be joined to a domain.</t>
  </si>
  <si>
    <t>The LAPS AdmPwd GPO Extension / CSE can be verified to be installed by the presence of the following registry value:
HKEY_LOCAL_MACHINE\SOFTWARE\Microsoft\Windows NT\CurrentVersion\Winlogon\GPExtensions\{D76B9641-3288-4f75-942D-087DE603E3EA}:DllName</t>
  </si>
  <si>
    <t>The LAPS AdmPwd GPO Extension / CSE is installed.</t>
  </si>
  <si>
    <t>The LAPS AdmPwd GPO Extension / CSE is not installed.</t>
  </si>
  <si>
    <t>18.3</t>
  </si>
  <si>
    <t>18.3.1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</si>
  <si>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</si>
  <si>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</si>
  <si>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Set LAPS AdmPwd GPO Extension / CSE is installed.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</si>
  <si>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Win10-192</t>
  </si>
  <si>
    <t>Set Do not allow password expiration time longer than required by policy to enabled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</si>
  <si>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to implement, as well as installation of a Group Policy Client Side Extension (CSE) on targeted computers. Please see the LAPS documentation for details.
LAPS supports Windows Vista or newer workstation OSes, and Server 2003 or newer server OSes. LAPS do not support standalone computers - they must be joined to a domain.
The recommended state for this setting is: Enabled.</t>
  </si>
  <si>
    <t>Navigate to the UI Path articulated in the Remediation section and confirm it is set as prescribed. This group policy setting is backed by the following registry location:
HKEY_LOCAL_MACHINE\SOFTWARE\Policies\Microsoft Services\AdmPwd:PwdExpirationProtectionEnabled</t>
  </si>
  <si>
    <t>The Do not allow password expiration time longer than required by policy is set to enable.</t>
  </si>
  <si>
    <t>The Do not allow password expiration time longer than required by policy is not set to enable.</t>
  </si>
  <si>
    <t>18.3.2</t>
  </si>
  <si>
    <t>To establish the recommended configuration via GP, set the following UI path to Enabled:
Computer Configuration\Policies\Administrative Templates\LAPS\Do not allow password expiration time longer than required by policy</t>
  </si>
  <si>
    <t>Set Do not allow password expiration time longer than required by policy to enabled. One method to achieve the recommended configuration via Group Policy, set the following UI path to Enabled:
Computer Configuration\Policies\Administrative Templates\LAPS\Do not allow password expiration time longer than required by policy</t>
  </si>
  <si>
    <t>Win10-193</t>
  </si>
  <si>
    <t>Set Enable Local Admin Password Management to enable</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</si>
  <si>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</si>
  <si>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is enabled.
</t>
  </si>
  <si>
    <t xml:space="preserve">The Enable Local Admin Password Management  is not enabled.
</t>
  </si>
  <si>
    <t>18.3.3</t>
  </si>
  <si>
    <t>To establish the recommended configuration via GP, set the following UI path to Enabled:
Computer Configuration\Policies\Administrative Templates\LAPS\Enable Local Admin Password Management</t>
  </si>
  <si>
    <t>Set Enable Local Admin Password Management to enable. One method to achieve the recommended configuration via Group Policy, set the following UI path to Enabled:
Computer Configuration\Policies\Administrative Templates\LAPS\Enable Local Admin Password Management</t>
  </si>
  <si>
    <t>Win10-194</t>
  </si>
  <si>
    <t>Set Password Settings: Password Complexity to enabled: large letters + small letters + numbers + special characters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</si>
  <si>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to implement, as well as installation of a Group Policy Client Side Extension (CSE) on targeted computers. Please see the LAPS documentation for details.
LAPS supports Windows Vista or newer workstation OSes, and Server 2003 or newer server OSes. LAPS do not support standalone computers - they must be joined to a domain.
The recommended state for this setting is: Enabled: Large letters + small letters + numbers + special characters.</t>
  </si>
  <si>
    <t>Navigate to the UI Path articulated in the Remediation section and confirm it is set as prescribed. This group policy setting is backed by the following registry location:
HKEY_LOCAL_MACHINE\SOFTWARE\Policies\Microsoft Services\AdmPwd:PasswordComplexity</t>
  </si>
  <si>
    <t>Complexity requirements are enabled for passwords.</t>
  </si>
  <si>
    <t>Complexity requirements are not enabled for passwords.</t>
  </si>
  <si>
    <t>18.3.4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</si>
  <si>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</si>
  <si>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Set Password Settings: Password Complexity to enabled: large letters + small letters + numbers + special characters. One method to achieve the recommended configuration via Group Policy, set the following UI path to Enabled, and configure the Password Complexity option to large letters + small letters + numbers + special characters:
Computer Configuration\Policies\Administrative Templates\LAPS\Password Settings</t>
  </si>
  <si>
    <t>Win10-195</t>
  </si>
  <si>
    <t>Set Password Settings: Password Length to enabled: 14 or more</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</si>
  <si>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to implement, as well as installation of a Group Policy Client Side Extension (CSE) on targeted computers. Please see the LAPS documentation for details.
LAPS supports Windows Vista or newer workstation OSes, and Server 2003 or newer server OSes. LAPS do not support standalone computers - they must be joined to a domain.
The recommended state for this setting is: Enabled: 15 or more.</t>
  </si>
  <si>
    <t>Navigate to the UI Path articulated in the Remediation section and confirm it is set as prescribed. This group policy setting is backed by the following registry location:
HKEY_LOCAL_MACHINE\SOFTWARE\Policies\Microsoft Services\AdmPwd:PasswordLength</t>
  </si>
  <si>
    <t>The Password Settings: Password Length is set to 14 or more character(s).</t>
  </si>
  <si>
    <t>The Password Settings: Password Length is not set to 14 or more character(s).</t>
  </si>
  <si>
    <t>Updated to 14 to meet IRS Requirements.</t>
  </si>
  <si>
    <t>18.3.5</t>
  </si>
  <si>
    <t>To establish the recommended configuration via GP, set the following UI path to Enabled, and configure the Password Length option to 15 or more:
Computer Configuration\Policies\Administrative Templates\LAPS\Password Settings</t>
  </si>
  <si>
    <t>Set Password Settings: Password Length to enabled: 14 or more. One method to achieve the recommended configuration via Group Policy, set the following UI path to Enabled, and configure the Password Length option to 14 or more:
Computer Configuration\Policies\Administrative Templates\LAPS\Password Settings</t>
  </si>
  <si>
    <t>Win10-196</t>
  </si>
  <si>
    <t>Set Password Settings: Password Age (Days) to enabled: 30 or fewer</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</si>
  <si>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to implement, as well as installation of a Group Policy Client Side Extension (CSE) on targeted computers. Please see the LAPS documentation for details.
LAPS supports Windows Vista or newer workstation OSes, and Server 2003 or newer server OSes. LAPS do not support standalone computers - they must be joined to a domain.
The recommended state for this setting is: Enabled: 30 or fewer.</t>
  </si>
  <si>
    <t>Navigate to the UI Path articulated in the Remediation section and confirm it is set as prescribed. This group policy setting is backed by the following registry location:
HKEY_LOCAL_MACHINE\SOFTWARE\Policies\Microsoft Services\AdmPwd:PasswordAgeDays</t>
  </si>
  <si>
    <t>The Set Password Settings: Password Age (Days) is enabled to 30 or fewer.</t>
  </si>
  <si>
    <t>The Set Password Settings: Password Age (Days) is not enabled to 30 or fewer.</t>
  </si>
  <si>
    <t>18.3.6</t>
  </si>
  <si>
    <t>To establish the recommended configuration via GP, set the following UI path to Enabled, and configure the Password Age (Days) option to 30 or fewer:
Computer Configuration\Policies\Administrative Templates\LAPS\Password Settings</t>
  </si>
  <si>
    <t>Set Password Settings: Password Age (Days) to enabled: 30 or fewer. One method to achieve the recommended configuration via Group Policy, set the following UI path to Enabled, and configure the Password Age (Days) option to 30 or fewer:
Computer Configuration\Policies\Administrative Templates\LAPS\Password Settings</t>
  </si>
  <si>
    <t>Win10-197</t>
  </si>
  <si>
    <t>Set Apply UAC restrictions to local accounts on network logons to enabled</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</si>
  <si>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</si>
  <si>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HKEY_LOCAL_MACHINE\SOFTWARE\Microsoft\Windows\CurrentVersion\Policies\System:LocalAccountTokenFilterPolicy</t>
  </si>
  <si>
    <t xml:space="preserve">The Apply UAC restrictions to local accounts on network logons option is enabled. </t>
  </si>
  <si>
    <t xml:space="preserve">The Apply UAC restrictions to local accounts on network logons option is not enabled. </t>
  </si>
  <si>
    <t>18.4</t>
  </si>
  <si>
    <t>18.4.1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</si>
  <si>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</si>
  <si>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</si>
  <si>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Set Apply UAC restrictions to local accounts on network logons to enabled. One method to achieve the recommended configuration via Group Policy, set the following UI path to Enabled:
Computer Configuration\Policies\Administrative Templates\MS Security Guide\Apply UAC restrictions to local accounts on network logons</t>
  </si>
  <si>
    <t>Win10-198</t>
  </si>
  <si>
    <t>Set the Configure RPC packet level privacy setting for incoming connections to enabled</t>
  </si>
  <si>
    <t>This policy setting controls packet level privacy for Remote Procedure Call (RPC) incoming connections.
The recommended state for this setting is: Enabled.</t>
  </si>
  <si>
    <t>Navigate to the UI Path articulated in the Remediation section and confirm it is set as prescribed. This group policy setting is backed by the following registry location:
HKEY_LOCAL_MACHINE\SYSTEM\CurrentControlSet\Control\Print:RpcAuthnLevelPrivacyEnabled</t>
  </si>
  <si>
    <t>The setting Configure RPC packet level privacy setting for incoming connections is set to enabled.</t>
  </si>
  <si>
    <t>The setting Configure RPC packet level privacy setting for incoming connections is set not to enabled.</t>
  </si>
  <si>
    <t>18.4.2</t>
  </si>
  <si>
    <t>A security bypass vulnerability ([CVE-2021-1678 | Windows Print Spooler Spoofing Vulnerability](https://msrc.microsoft.com/update-guide/vulnerability/CVE-2021-1678)) exists in the way the Printer RPC binding handles authentication for the remote Win spool interface. Enabling the RPC packet level privacy setting for incoming connections enforces the server-side to increase the authentication level to minimize this vulnerability.</t>
  </si>
  <si>
    <t>To establish the recommended configuration via GP, set the following UI path to Enabled:
Computer Configuration\Policies\Administrative Templates\MS Security Guide\Configure RPC packet level privacy setting for incoming connections</t>
  </si>
  <si>
    <t>Set the Configure RPC packet level privacy setting for incoming connections to enabled. One method to achieve the recommended configuration via Group Policy, set the following UI path to Enabled:
Computer Configuration\Policies\Administrative Templates\MS Security Guide\Configure RPC packet level privacy setting for incoming connections</t>
  </si>
  <si>
    <t>Win10-199</t>
  </si>
  <si>
    <t>Set Configure SMB v1 client driver to enabled: Disable driver (recommended)</t>
  </si>
  <si>
    <t>This setting configures the start type for the Server Message Block version 1 (SMBv1) client driver service (MRxSmb10), which is recommended to be disabled.
The recommended state for this setting is: Enabled: Disable driver (recommended).</t>
  </si>
  <si>
    <t>Navigate to the UI Path articulated in the Remediation section and confirm it is set as prescribed. This group policy setting is backed by the following registry location:
HKEY_LOCAL_MACHINE\SYSTEM\CurrentControlSet\Services\mrxsmb10:Start</t>
  </si>
  <si>
    <t>The Configure SMB v1 client driver is set to Enabled: Disable driver (recommended).</t>
  </si>
  <si>
    <t>The Configure SMB v1 client driver is not set to Enabled: Disable driver (recommended).</t>
  </si>
  <si>
    <t>18.4.3</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</si>
  <si>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</si>
  <si>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Disable driver (recommended):
Computer Configuration\Policies\Administrative Templates\MS Security Guide\Configure SMB v1 client driver</t>
  </si>
  <si>
    <t>Set Configure SMB v1 client driver to enabled: Disable driver (recommended). One method to achieve the recommended configuration via Group Policy, set the following UI path to Enabled: Disable driver (recommended):
Computer Configuration\Policies\Administrative Templates\MS Security Guide\Configure SMB v1 client driver</t>
  </si>
  <si>
    <t>Win10-200</t>
  </si>
  <si>
    <t>Set Configure SMB v1 server to disabled</t>
  </si>
  <si>
    <t>This setting configures the server-side processing of the Server Message Block version 1 (SMBv1) protocol.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</si>
  <si>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HKEY_LOCAL_MACHINE\SYSTEM\CurrentControlSet\Services\LanmanServer\Parameters:SMB1</t>
  </si>
  <si>
    <t>The Configure SMB v1 client driver is set to disabled.</t>
  </si>
  <si>
    <t>The Configure SMB v1 client driver is not set to disabled.</t>
  </si>
  <si>
    <t>HCM10: System has unneeded functionality installed</t>
  </si>
  <si>
    <t>18.4.4</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</si>
  <si>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</si>
  <si>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set the following UI path to Disabled:
Computer Configuration\Policies\Administrative Templates\MS Security Guide\Configure SMB v1 server</t>
  </si>
  <si>
    <t>Win10-201</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</si>
  <si>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</si>
  <si>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</si>
  <si>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Manager\kernel:DisableExceptionChainValidation</t>
  </si>
  <si>
    <t>The Enable Structured Exception Handling Overwrite Protection (SEHOP) is set to enabled.</t>
  </si>
  <si>
    <t>The Enable Structured Exception Handling Overwrite Protection (SEHOP) is not set to enabled.</t>
  </si>
  <si>
    <t>18.4.5</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</si>
  <si>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</si>
  <si>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t>
  </si>
  <si>
    <t>Set Enable Structured Exception Handling Overwrite Protection (SEHOP) to enabled. One method to achieve the recommended configuration via Group Policy, set the following UI path to Enabled:
Computer Configuration\Policies\Administrative Templates\MS Security Guide\Enable Structured Exception Handling Overwrite Protection (SEHOP)</t>
  </si>
  <si>
    <t>Win10-202</t>
  </si>
  <si>
    <t>Set LSA Protection to enabled</t>
  </si>
  <si>
    <t>This policy setting controls whether the Local Security Authority Server Service (LSASS) process runs protected. The Local Security Authority (LSA), which includes the Local Security Authority Server Service (LSASS) process, validates users for local and remote sign-ins and enforces local security policies.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</si>
  <si>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HKEY_LOCAL_MACHINE\SYSTEM\CurrentControlSet\Control\Lsa:RunAsPPL</t>
  </si>
  <si>
    <t>The LSA Protection is set to enabled.</t>
  </si>
  <si>
    <t>The LSA Protection is not set to enabled.</t>
  </si>
  <si>
    <t>18.4.6</t>
  </si>
  <si>
    <t>The Windows 8.1 operating system (and newer) provides additional protection for the LSA to prevent reading memory and code injection by non-protected processes. Enabling this setting provides added security for the credentials that LSA stores and manages.</t>
  </si>
  <si>
    <t>To establish the recommended configuration via GP, set the following UI path to Enabled:
Computer Configuration\Policies\Administrative Templates\MS Security Guide\LSA Protection</t>
  </si>
  <si>
    <t>Set LSA Protection to enabled. One method to achieve the recommended configuration via Group Policy, set the following UI path to Enabled:
Computer Configuration\Policies\Administrative Templates\MS Security Guide\LSA Protection</t>
  </si>
  <si>
    <t>Win10-203</t>
  </si>
  <si>
    <t>SC-21</t>
  </si>
  <si>
    <t>Secure Name / Address Resolution (Recursive or Caching Resolver)</t>
  </si>
  <si>
    <t>Set NetBT NodeType configuration to enabled: P-node (recommended)</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</si>
  <si>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t>
  </si>
  <si>
    <t>Navigate to the UI Path articulated in the Remediation section and confirm it is set as prescribed. This group policy setting is backed by the following registry location:
HKEY_LOCAL_MACHINE\SYSTEM\CurrentControlSet\Services\NetBT\Parameters:NodeType</t>
  </si>
  <si>
    <t>The NetBT NodeType configuration is set to Enabled: P-node (recommended).</t>
  </si>
  <si>
    <t>The NetBT NodeType configuration is not set to Enabled: P-node (recommended).</t>
  </si>
  <si>
    <t>18.4.7</t>
  </si>
  <si>
    <t>In order to help mitigate the risk of NetBIOS Name Service (NBT-NS) poisoning attacks, setting the node type to P-node (point-to-point) will prevent the system from sending out NetBIOS broadcasts.</t>
  </si>
  <si>
    <t>To establish the recommended configuration via GP, set the following UI path to Enabled: P-node (recommended):
Computer Configuration\Policies\Administrative Templates\MS Security Guide\NetBT NodeType configuration</t>
  </si>
  <si>
    <t>Set NetBT NodeType configuration to enabled: P-node (recommended). One method to achieve the recommended configuration via Group Policy, set the following UI path to Enabled: P-node (recommended):
Computer Configuration\Policies\Administrative Templates\MS Security Guide\NetBT NodeType configuration</t>
  </si>
  <si>
    <t>Win10-204</t>
  </si>
  <si>
    <t>SI-5</t>
  </si>
  <si>
    <t xml:space="preserve">Security Alerts, Advisories, and Directives </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</si>
  <si>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</si>
  <si>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</si>
  <si>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Navigate to the UI Path articulated in the Remediation section and confirm it is set as prescribed. This group policy setting is backed by the following registry location:
HKEY_LOCAL_MACHINE\SYSTEM\CurrentControlSet\Control\SecurityProviders\WDigest:UseLogonCredential</t>
  </si>
  <si>
    <t xml:space="preserve">The WDigest Authentication option is disabled. </t>
  </si>
  <si>
    <t xml:space="preserve">The WDigest Authentication option is not disabled. </t>
  </si>
  <si>
    <t>HPW21</t>
  </si>
  <si>
    <t>HPW21: Passwords are allowed to be stored unencrypted in config files</t>
  </si>
  <si>
    <t>18.4.8</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</si>
  <si>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</si>
  <si>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</si>
  <si>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Set WDigest Authentication to disabled. One method to achieve the recommended configuration via Group Policy, set the following UI path to Disabled:
Computer Configuration\Policies\Administrative Templates\MS Security Guide\WDigest Authentication (disabling may require KB2871997)</t>
  </si>
  <si>
    <t>Win10-205</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</si>
  <si>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</si>
  <si>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</si>
  <si>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</si>
  <si>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The setting MSS: (AutoAdminLogon) Enable Automatic Logon (not recommended) is disabled.</t>
  </si>
  <si>
    <t>The setting MSS: (AutoAdminLogon) Enable Automatic Logon (not recommended) is not disabled.</t>
  </si>
  <si>
    <t>HCM45: System configuration provides additional attack surface
HAC29: Access to system functionality without identification and authentication</t>
  </si>
  <si>
    <t>18.5</t>
  </si>
  <si>
    <t>18.5.1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</si>
  <si>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</si>
  <si>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</si>
  <si>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Set MSS: (AutoAdminLogon) Enable Automatic Logon (not recommended) to disabled. One method to achieve the recommended configuration via Group Policy, set the following UI path to Disabled:
Computer Configuration\Policies\Administrative Templates\MSS (Legacy)\MSS: (AutoAdminLogon) Enable Automatic Logon (not recommended)</t>
  </si>
  <si>
    <t>Win10-206</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</si>
  <si>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</si>
  <si>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</si>
  <si>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HKEY_LOCAL_MACHINE\SYSTEM\CurrentControlSet\Services\Tcpip6\Parameters:DisableIPSourceRouting</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</si>
  <si>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</si>
  <si>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</si>
  <si>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18.5.2</t>
  </si>
  <si>
    <t>An attacker could use source routed packets to obscure their identity and location. Source routing allows a computer that sends a packet to specify the route that the packet takes.</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</si>
  <si>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</si>
  <si>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Set MSS: (DisableIPSourceRouting IPv6) IP source routing protection level (protects against packet spoofing) to enabled: Highest protection, source routing is completely disabled. One method to achieve the recommended configuration via Group Policy, set the following UI path to Enabled: Highest protection, source routing is completely disabled:
Computer Configuration\Policies\Administrative Templates\MSS (Legacy)\MSS: (DisableIPSourceRouting IPv6) IP source routing protection level (protects against packet spoofing)</t>
  </si>
  <si>
    <t>Win10-207</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</si>
  <si>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</si>
  <si>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</si>
  <si>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HKEY_LOCAL_MACHINE\SYSTEM\CurrentControlSet\Services\Tcpip\Parameters:DisableIPSourceRouting</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</si>
  <si>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</si>
  <si>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</si>
  <si>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18.5.3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</si>
  <si>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</si>
  <si>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set the following UI path to Enabled: Highest protection, source routing is completely disabled:
Computer Configuration\Policies\Administrative Templates\MSS (Legacy)\MSS: (DisableIPSourceRouting) IP source routing protection level (protects against packet spoofing)</t>
  </si>
  <si>
    <t>Win10-208</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</si>
  <si>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</si>
  <si>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</si>
  <si>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</si>
  <si>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The setting MSS: (EnableICMPRedirect) Allow ICMP redirects to override OSPF generated routes is disabled.</t>
  </si>
  <si>
    <t>The setting MSS: (EnableICMPRedirect) Allow ICMP redirects to override OSPF generated routes is not disabled.</t>
  </si>
  <si>
    <t>18.5.5</t>
  </si>
  <si>
    <t>This behavior is expected. The problem is that the 10-minute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</si>
  <si>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</si>
  <si>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Set MSS: (EnableICMPRedirect) Allow ICMP redirects to override OSPF generated routes to disabled. One method to achieve the recommended configuration via Group Policy, set the following UI path to Disabled:
Computer Configuration\Policies\Administrative Templates\MSS (Legacy)\MSS: (EnableICMPRedirect) Allow ICMP redirects to override OSPF generated routes</t>
  </si>
  <si>
    <t>Win10-209</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</si>
  <si>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</si>
  <si>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</si>
  <si>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HKEY_LOCAL_MACHINE\SYSTEM\CurrentControlSet\Services\NetBT\Parameters:NoNameReleaseOnDemand</t>
  </si>
  <si>
    <t>The setting MSS: (NoNameReleaseOnDemand) Allow the computer to ignore NetBIOS name release requests except from WINS servers is enabled.</t>
  </si>
  <si>
    <t>The setting MSS: (NoNameReleaseOnDemand) Allow the computer to ignore NetBIOS name release requests except from WINS servers is not enabled.</t>
  </si>
  <si>
    <t>HIA1</t>
  </si>
  <si>
    <t>HIA1: Adequate device identification and authentication is not employed</t>
  </si>
  <si>
    <t>18.5.7</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</si>
  <si>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</si>
  <si>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</si>
  <si>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Set MSS: (NoNameReleaseOnDemand) Allow the computer to ignore NetBIOS name release requests except from WINS servers to enabled. One method to achieve the recommended configuration via Group Policy, set the following UI path to Enabled:
Computer Configuration\Policies\Administrative Templates\MSS (Legacy)\MSS: (NoNameReleaseOnDemand) Allow the computer to ignore NetBIOS name release requests except from WINS servers</t>
  </si>
  <si>
    <t>Win10-210</t>
  </si>
  <si>
    <t>Set MSS: (SafeDllSearchMode) Enable Safe DLL search mode (recommended) to enabled</t>
  </si>
  <si>
    <t xml:space="preserve">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t>
  </si>
  <si>
    <t>Navigate to the UI Path articulated in the Remediation section and confirm it is set as prescribed. This group policy setting is backed by the following registry location:
HKEY_LOCAL_MACHINE\SYSTEM\CurrentControlSet\Control\Session Manager:SafeDllSearchMode</t>
  </si>
  <si>
    <t>The setting MSS: (SafeDllSearchMode) Enable Safe DLL search mode (recommended) is enabled.</t>
  </si>
  <si>
    <t>The setting MSS: (SafeDllSearchMode) Enable Safe DLL search mode (recommended) is not enabled.</t>
  </si>
  <si>
    <t>18.5.9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</si>
  <si>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</si>
  <si>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</si>
  <si>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Set MSS: (SafeDllSearchMode) Enable Safe DLL search mode (recommended) to enabled. One method to achieve the recommended configuration via Group Policy, set the following UI path to Enabled:
Computer Configuration\Policies\Administrative Templates\MSS (Legacy)\MSS: (SafeDllSearchMode) Enable Safe DLL search mode (recommended)</t>
  </si>
  <si>
    <t>Win10-211</t>
  </si>
  <si>
    <t>Set MSS: (ScreenSaverGracePeriod) The time in seconds before the screen saver grace period expires (0 recommended) to enabled: 5 or fewer seconds</t>
  </si>
  <si>
    <t>Windows includes a grace period between when the screen saver is launched and when the console is locked automatically when screen saver locking is enabled.
The recommended state for this setting is: Enabled: 5 or fewer seconds.</t>
  </si>
  <si>
    <t>Navigate to the UI Path articulated in the Remediation section and confirm it is set as prescribed. This group policy setting is backed by the following registry location:
HKEY_LOCAL_MACHINE\SOFTWARE\Microsoft\Windows NT\CurrentVersion\Winlogon:ScreenSaverGracePeriod</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</si>
  <si>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</si>
  <si>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900 or fewer seconds.</t>
  </si>
  <si>
    <t>18.5.10</t>
  </si>
  <si>
    <t>The default grace period that is allowed for user movement before the screen saver lock takes effect is 5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</si>
  <si>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</si>
  <si>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Set MSS: (ScreenSaverGracePeriod) The time in seconds before the screen saver grace period expires (0 recommended) to enabled: 5 or fewer seconds. One method to achieve the recommended configuration via Group Policy, set the following UI path to Enabled: 5 or fewer seconds:
Computer Configuration\Policies\Administrative Templates\MSS (Legacy)\MSS: (ScreenSaverGracePeriod) The time in seconds before the screen saver grace period expires (0 recommended)</t>
  </si>
  <si>
    <t>Win10-212</t>
  </si>
  <si>
    <t>SI-4</t>
  </si>
  <si>
    <t xml:space="preserve">Information System Monitoring </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</si>
  <si>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</si>
  <si>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t>
  </si>
  <si>
    <t>Navigate to the UI Path articulated in the Remediation section and confirm it is set as prescribed. This group policy setting is backed by the following registry location:
HKEY_LOCAL_MACHINE\SYSTEM\CurrentControlSet\Services\Eventlog\Security:WarningLevel</t>
  </si>
  <si>
    <t>The setting MSS: (WarningLevel) Percentage threshold for the security event log at which the system will generate a warning is set to Enabled: 90% or less.</t>
  </si>
  <si>
    <t>The setting MSS: (WarningLevel) Percentage threshold for the security event log at which the system will generate a warning is not set to Enabled: 90% or less.</t>
  </si>
  <si>
    <t>HAU24</t>
  </si>
  <si>
    <t>HAU24: Administrators are not notified when audit storage threshold is reached</t>
  </si>
  <si>
    <t>18.5.13</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</si>
  <si>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</si>
  <si>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</si>
  <si>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Set MSS: (WarningLevel) Percentage threshold for the security event log at which the system will generate a warning to enabled: 90% or less. One method to achieve the recommended configuration via Group Policy, set the following UI path to Enabled: 90% or less:
Computer Configuration\Policies\Administrative Templates\MSS (Legacy)\MSS: (WarningLevel) Percentage threshold for the security event log at which the system will generate a warning</t>
  </si>
  <si>
    <t>Win10-213</t>
  </si>
  <si>
    <t>Set Configure NetBIOS settings to enabled: Disable NetBIOS name resolution on public networks</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</si>
  <si>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</si>
  <si>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Navigate to the UI Path articulated in the Remediation section and confirm it is set as prescribed. This group policy setting is backed by the following registry location:
HKEY_LOCAL_MACHINE\SOFTWARE\Policies\Microsoft\Windows NT\DNSClient:EnableNetbios</t>
  </si>
  <si>
    <t>The Configure NetBIOS settings is set to Enabled: Disable NetBIOS name resolution on public networks.</t>
  </si>
  <si>
    <t>The Configure NetBIOS settings is not set to Enabled: Disable NetBIOS name resolution on public networks.</t>
  </si>
  <si>
    <t>18.6.4</t>
  </si>
  <si>
    <t>18.6.4.1</t>
  </si>
  <si>
    <t>NetBIOS does not perform authentication and can allow remote attackers to cause a denial of service by sending spoofed Name Conflicts or Name Release datagrams. This is also known as "NetBIOS Name Server Protocol Spoofing". Preventing the use of NetBIOS on public networks reduces the attack surface.</t>
  </si>
  <si>
    <t>To establish the recommended configuration via GP, set the following UI path to Enabled: Disable NetBIOS name resolution on public networks:
Computer Configuration\Policies\Administrative Templates\Network\DNS Client\Configure NetBIOS settings</t>
  </si>
  <si>
    <t>Set Configure NetBIOS settings to enabled: Disable NetBIOS name resolution on public networks. One method to achieve the recommended configuration via Group Policy, set the following UI path to Enabled: Disable NetBIOS name resolution on public networks:
Computer Configuration\Policies\Administrative Templates\Network\DNS Client\Configure NetBIOS settings</t>
  </si>
  <si>
    <t>Win10-214</t>
  </si>
  <si>
    <t>Set Turn off multicast name resolution to enabled</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</si>
  <si>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</si>
  <si>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</si>
  <si>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 xml:space="preserve">The Turns off multicast name resolution option is enabled. </t>
  </si>
  <si>
    <t xml:space="preserve">The Turns off multicast name resolution option is not enabled. </t>
  </si>
  <si>
    <t>18.6.4.2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</si>
  <si>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</si>
  <si>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</si>
  <si>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Set Turn off multicast name resolution to enabled. One method to achieve the recommended configuration via Group Policy, set the following UI path to Enabled:
Computer Configuration\Policies\Administrative Templates\Network\DNS Client\Turn off multicast name resolution</t>
  </si>
  <si>
    <t>Win10-215</t>
  </si>
  <si>
    <t>Set Enable insecure guest logons to disable</t>
  </si>
  <si>
    <t>This policy setting determines if the SMB client will allow insecure guest logons to an SMB server.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</si>
  <si>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HKEY_LOCAL_MACHINE\SOFTWARE\Policies\Microsoft\Windows\LanmanWorkstation:AllowInsecureGuestAuth</t>
  </si>
  <si>
    <t xml:space="preserve">The Enable insecure guest logons option is disabled. </t>
  </si>
  <si>
    <t xml:space="preserve">The Enable insecure guest logons option is not disabled. </t>
  </si>
  <si>
    <t>18.6.8</t>
  </si>
  <si>
    <t>18.6.8.1</t>
  </si>
  <si>
    <t>Insecure guest logons are used by file servers to allow unauthenticated access to shared folders.</t>
  </si>
  <si>
    <t>To establish the recommended configuration via GP, set the following UI path to Disabled:
Computer Configuration\Policies\Administrative Templates\Network\Lanman Workstation\Enable insecure guest logons</t>
  </si>
  <si>
    <t>Set Enable insecure guest logons to disable. One method to achieve the recommended configuration via Group Policy, set the following UI path to Disabled:
Computer Configuration\Policies\Administrative Templates\Network\Lanman Workstation\Enable insecure guest logons</t>
  </si>
  <si>
    <t>Win10-216</t>
  </si>
  <si>
    <t>Set Prohibit installation and configuration of Network Bridge on your DNS domain network to enabled</t>
  </si>
  <si>
    <t>You can use this procedure to control a user's ability to install and configure a Network Bridge.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</si>
  <si>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Connections:NC_AllowNetBridge_NLA</t>
  </si>
  <si>
    <t>The setting Prohibit installation and configuration of Network Bridge on your DNS domain network is enabled.</t>
  </si>
  <si>
    <t>The setting Prohibit installation and configuration of Network Bridge on your DNS domain network is not enabled.</t>
  </si>
  <si>
    <t>18.6.11</t>
  </si>
  <si>
    <t>18.6.11.2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</si>
  <si>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</si>
  <si>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</si>
  <si>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Set Prohibit installation and configuration of Network Bridge on your DNS domain network to enabled. One method to achieve the recommended configuration via Group Policy, set the following UI path to Enabled:
Computer Configuration\Policies\Administrative Templates\Network\Network Connections\Prohibit installation and configuration of Network Bridge on your DNS domain network</t>
  </si>
  <si>
    <t>Win10-217</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</si>
  <si>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</si>
  <si>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</si>
  <si>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Connections:NC_ShowSharedAccessUI</t>
  </si>
  <si>
    <t xml:space="preserve">The Prohibit use of Internet Connection Sharing on your DNS domain network option is enabled. </t>
  </si>
  <si>
    <t xml:space="preserve">The Prohibit use of Internet Connection Sharing on your DNS domain network option is not enabled. </t>
  </si>
  <si>
    <t>18.6.11.3</t>
  </si>
  <si>
    <t>Non-administrators should not be able to turn on the Mobile Hotspot feature and open their Internet connectivity up to nearby mobile devices.</t>
  </si>
  <si>
    <t>To establish the recommended configuration via GP, set the following UI path to Enabled:
Computer Configuration\Policies\Administrative Templates\Network\Network Connections\Prohibit use of Internet Connection Sharing on your DNS domain network</t>
  </si>
  <si>
    <t>Set Prohibit use of Internet Connection Sharing on your DNS domain network to enabled. One method to achieve the recommended configuration via Group Policy, set the following UI path to Enabled:
Computer Configuration\Policies\Administrative Templates\Network\Network Connections\Prohibit use of Internet Connection Sharing on your DNS domain network</t>
  </si>
  <si>
    <t>Win10-218</t>
  </si>
  <si>
    <t>Set Require domain users to elevate when setting a network’s location to enabled</t>
  </si>
  <si>
    <t>This policy setting determines whether to require domain users to elevate when setting a network's location.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</si>
  <si>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</si>
  <si>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The setting Require domain users to elevate when setting a network’s location is enabled.</t>
  </si>
  <si>
    <t>The setting Require domain users to elevate when setting a networks location is not enabled.</t>
  </si>
  <si>
    <t>18.6.11.4</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</si>
  <si>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</si>
  <si>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</si>
  <si>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Set Require domain users to elevate when setting a network’s location to enabled. One method to achieve the recommended configuration via Group Policy, set the following UI path to Enabled:
Computer Configuration\Policies\Administrative Templates\Network\Network Connections\Require domain users to elevate when setting a network's location</t>
  </si>
  <si>
    <t>Win10-219</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</si>
  <si>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</si>
  <si>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t>
  </si>
  <si>
    <t>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</si>
  <si>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</si>
  <si>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</si>
  <si>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18.6.14</t>
  </si>
  <si>
    <t>18.6.14.1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</si>
  <si>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MS15-014](https://techcommunity.microsoft.com/t5/core-infrastructure-and-security/guidance-on-deployment-of-ms15-011-and-ms15-014/ba-p/257759).</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</si>
  <si>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</si>
  <si>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Set Hardened UNC Paths to enabled, with Require Mutual Authentication and Require Integrity set for all NETLOGON and SYSVOL shares. One method to achieve the recommended configuration via Group Policy,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</si>
  <si>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Win10-220</t>
  </si>
  <si>
    <t>Set Minimize the number of simultaneous connections to the Internet or a Windows Domain to enabled: 3 = Prevent Wi-Fi when on Ethernet</t>
  </si>
  <si>
    <t>This policy setting prevents computers from establishing multiple simultaneous connections to either the Internet or to a Windows domain.
The recommended state for this setting is: Enabled: 3 = Prevent Wi-Fi when on Ethernet.</t>
  </si>
  <si>
    <t>Navigate to the UI Path articulated in the Remediation section and confirm it is set as prescribed. This group policy setting is backed by the following registry location:
HKEY_LOCAL_MACHINE\SOFTWARE\Policies\Microsoft\Windows\WcmSvc\GroupPolicy:fMinimizeConnections</t>
  </si>
  <si>
    <t xml:space="preserve">The Minimize the number of simultaneous connections to the Internet or a Windows Domain option is enabled. </t>
  </si>
  <si>
    <t xml:space="preserve">The Minimize the number of simultaneous connections to the Internet or a Windows Domain option is not enabled. </t>
  </si>
  <si>
    <t>18.6.21</t>
  </si>
  <si>
    <t>18.6.21.1</t>
  </si>
  <si>
    <t>Preventing bridged network connections can help prevent a user unknowingly allowing traffic to route between internal and external networks, which risks exposure to sensitive internal data.</t>
  </si>
  <si>
    <t>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t>
  </si>
  <si>
    <t>Set Minimize the number of simultaneous connections to the Internet or a Windows Domain to enabled: 3 = Prevent Wi-Fi when on Ethernet. One method to achieve the recommended configuration via Group Policy, set the following UI path to Enabled: 3 = Prevent Wi-Fi when on Ethernet:
Computer Configuration\Policies\Administrative Templates\Network\Windows Connection Manager\Minimize the number of simultaneous connections to the Internet or a Windows Domain</t>
  </si>
  <si>
    <t>Win10-221</t>
  </si>
  <si>
    <t>Set Prohibit connection to non-domain networks when connected to domain authenticated network to enabled</t>
  </si>
  <si>
    <t>This policy setting prevents computers from connecting to both a domain-based network and a non-domain-based network at the same time.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</si>
  <si>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HKEY_LOCAL_MACHINE\SOFTWARE\Policies\Microsoft\Windows\WcmSvc\GroupPolicy:fBlockNonDomain</t>
  </si>
  <si>
    <t>The setting Prohibit connection to non-domain networks when connected to domain authenticated network is enabled.</t>
  </si>
  <si>
    <t>The setting Prohibit connection to non-domain networks when connected to domain authenticated network is not enabled.</t>
  </si>
  <si>
    <t>18.6.21.2</t>
  </si>
  <si>
    <t>The potential concern is that a user would unknowingly allow network traffic to flow between the insecure public network and the enterprise managed network.</t>
  </si>
  <si>
    <t>To establish the recommended configuration via GP, set the following UI path to Enabled:
Computer Configuration\Policies\Administrative Templates\Network\Windows Connection Manager\Prohibit connection to non-domain networks when connected to domain authenticated network</t>
  </si>
  <si>
    <t>Set Prohibit connection to non-domain networks when connected to domain authenticated network to enabled. One method to achieve the recommended configuration via Group Policy, set the following UI path to Enabled:
Computer Configuration\Policies\Administrative Templates\Network\Windows Connection Manager\Prohibit connection to non-domain networks when connected to domain authenticated network</t>
  </si>
  <si>
    <t>Win10-222</t>
  </si>
  <si>
    <t>AC-17</t>
  </si>
  <si>
    <t>Remote Access</t>
  </si>
  <si>
    <t>Set Allow Windows to automatically connect to suggested open hotspots, to networks shared by contacts, and to hotspots offering paid services to disabled</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</si>
  <si>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t>
  </si>
  <si>
    <t>Navigate to the UI Path articulated in the Remediation section and confirm it is set as prescribed. This group policy setting is backed by the following registry location:
HKEY_LOCAL_MACHINE\SOFTWARE\Microsoft\WcmSvc\wifinetworkmanager\config:AutoConnectAllowedOEM</t>
  </si>
  <si>
    <t>The setting Allow Windows to automatically connect to suggested open hotspots, to networks shared by contacts, and to hotspots offering paid services is disabled.</t>
  </si>
  <si>
    <t>The setting Allow Windows to automatically connect to suggested open hotspots, to networks shared by contacts, and to hotspots offering paid services is not disabled.</t>
  </si>
  <si>
    <t>HAC36</t>
  </si>
  <si>
    <t>HAC36: Agency allows FTI access from unsecured wireless network</t>
  </si>
  <si>
    <t>18.6.23.2</t>
  </si>
  <si>
    <t>18.6.23.2.1</t>
  </si>
  <si>
    <t>Automatically connecting to an open hotspot or network can introduce the system to a rogue network with malicious intent.</t>
  </si>
  <si>
    <t>To establish the recommended configuration via GP, set the following UI path to Disabled:
Computer Configuration\Policies\Administrative Templates\Network\WLAN Service\WLAN Settings\Allow Windows to automatically connect to suggested open hotspots, to networks shared by contacts, and to hotspots offering paid services</t>
  </si>
  <si>
    <t>Set Allow Windows to automatically connect to suggested open hotspots, to networks shared by contacts, and to hotspots offering paid services to disabled. One method to achieve the recommended configuration via Group Policy, set the following UI path to Disabled:
Computer Configuration\Policies\Administrative Templates\Network\WLAN Service\WLAN Settings\Allow Windows to automatically connect to suggested open hotspots, to networks shared by contacts, and to hotspots offering paid services</t>
  </si>
  <si>
    <t>Win10-223</t>
  </si>
  <si>
    <t xml:space="preserve">Set Allow Print Spooler to accept client connection to disabled </t>
  </si>
  <si>
    <t>This policy setting controls whether the Print Spooler service will accept client connections.
The recommended state for this setting is: Disabled.</t>
  </si>
  <si>
    <t>Navigate to the UI Path articulated in the Remediation section and confirm it is set as prescribed. This group policy setting is backed by the following registry locations:
HKEY_LOCAL_MACHINE\Software\Policies\Microsoft\Windows NT\Printers:RegisterSpoolerRemoteRpcEndPoint</t>
  </si>
  <si>
    <t>The Allow Print Spooler to accept client connections is set to disabled.</t>
  </si>
  <si>
    <t>The Allow Print Spooler to accept client connections is not set to disabled.</t>
  </si>
  <si>
    <t>HAC50</t>
  </si>
  <si>
    <t xml:space="preserve">HAC50: Print spoolers do not adequately restrict jobs </t>
  </si>
  <si>
    <t>18.7</t>
  </si>
  <si>
    <t>18.7.1</t>
  </si>
  <si>
    <t>Disabling the ability for the Print Spooler service to accept client connections mitigates **remote** attacks against the Print Nightmare vulnerability ([CVE-2021-34527](https://msrc.microsoft.com/update-guide/vulnerability/CVE-2021-34527)) and other **remote** Print Spooler attacks. However, this recommendation _does not_ mitigate against **local** attacks on the Print Spooler service.</t>
  </si>
  <si>
    <t>To establish the recommended configuration via GP, set the following UI path to Disabled:
Computer Configuration\Policies\Administrative Templates\Printers\Allow Print Spooler to accept client connections</t>
  </si>
  <si>
    <t>Set Allow Print Spooler to accept client connection to disabled . One method to achieve the recommended configuration via Group Policy, set the following UI path to Disabled:
Computer Configuration\Policies\Administrative Templates\Printers\Allow Print Spooler to accept client connections</t>
  </si>
  <si>
    <t>Win10-224</t>
  </si>
  <si>
    <t>Set Configure Redirection Guard to enabled: Redirection Guard enabled</t>
  </si>
  <si>
    <t>This policy setting determines whether Redirection Guard is enabled for the print spooler. Redirection Guard can prevent file redirections from being used within the print spooler. 
The recommended state for this setting is: Enabled: Redirection Guard Enabled.</t>
  </si>
  <si>
    <t>Navigate to the UI Path articulated in the Remediation section and confirm it is set as prescribed. This group policy setting is backed by the following registry location:
HKEY_LOCAL_MACHINE\SOFTWARE\Policies\Microsoft\Windows NT\Printers:RedirectionguardPolicy</t>
  </si>
  <si>
    <t>The Configure Redirection Guard is set to Enabled: Redirection Guard Enabled.</t>
  </si>
  <si>
    <t>The Configure Redirection Guard is not set to Enabled: Redirection Guard Enabled.</t>
  </si>
  <si>
    <t>18.7.2</t>
  </si>
  <si>
    <t>This setting prevents non-administrators from redirecting files within the print spooler process.</t>
  </si>
  <si>
    <t>To establish the recommended configuration via GP, set the following UI path to Enabled: Redirection Guard Enabled:
Computer Configuration\Policies\Administrative Templates\Printers\Configure Redirection Guard</t>
  </si>
  <si>
    <t>Set Configure Redirection Guard to enabled: Redirection Guard enabled. One method to achieve the recommended configuration via Group Policy, set the following UI path to Enabled: Redirection Guard Enabled:
Computer Configuration\Policies\Administrative Templates\Printers\Configure Redirection Guard</t>
  </si>
  <si>
    <t>Win10-225</t>
  </si>
  <si>
    <t>Set Configure RPC connection settings: Protocol to use for outgoing RPC connections to enable: RPC over TCP</t>
  </si>
  <si>
    <t>This policy setting controls which protocol and protocol settings to use for outgoing Remote Procedure Call (RPC) connections to a remote print spooler.
The recommended state for this setting is: Enabled: RPC over TCP</t>
  </si>
  <si>
    <t>Navigate to the UI Path articulated in the Remediation section and confirm it is set as prescribed. This group policy setting is backed by the following registry location:
HKEY_LOCAL_MACHINE\SOFTWARE\Policies\Microsoft\Windows NT\Printers\RPC:RpcUseNamedPipeProtocol</t>
  </si>
  <si>
    <t>The Configure RPC connection settings: Protocol to use for outgoing RPC connections is set to Enabled: RPC over TCP.</t>
  </si>
  <si>
    <t>The Configure RPC connection settings: Protocol to use for outgoing RPC connections is not set to Enabled: RPC over TCP.</t>
  </si>
  <si>
    <t>18.7.3</t>
  </si>
  <si>
    <t>This setting prevents the use of named pipes for RPC connections to the print spooler and forces the use of TCP which is a more secure communication method.</t>
  </si>
  <si>
    <t>To establish the recommended configuration via GP, set the following UI path to Enabled: RPC over TCP:
Computer Configuration\Policies\Administrative Templates\Printers\Configure RPC connection settings: Protocol to use for outgoing RPC connections</t>
  </si>
  <si>
    <t>Set Configure RPC connection settings: Protocol to use for outgoing RPC connections to enable: RPC over TCP. One method to achieve the recommended configuration via Group Policy, set the following UI path to Enabled: RPC over TCP:
Computer Configuration\Policies\Administrative Templates\Printers\Configure RPC connection settings: Protocol to use for outgoing RPC connections</t>
  </si>
  <si>
    <t>Win10-226</t>
  </si>
  <si>
    <t>Set Configure RPC connection settings: Use authentication for outgoing RPC connections to enabled: Default</t>
  </si>
  <si>
    <t>This policy setting controls which protocol and protocol settings to use for outgoing Remote Procedure Call (RPC) connections to a remote print spooler.
The recommended state for this setting is: Enabled: Default</t>
  </si>
  <si>
    <t>Navigate to the UI Path articulated in the Remediation section and confirm it is set as prescribed. This group policy setting is backed by the following registry location:
HKEY_LOCAL_MACHINE\SOFTWARE\Policies\Microsoft\Windows NT\Printers\RPC:RpcAuthentication</t>
  </si>
  <si>
    <t>The Configure RPC connection settings: Use authentication for outgoing RPC connections is set to Enabled: Default.</t>
  </si>
  <si>
    <t>The Configure RPC connection settings: Use authentication for outgoing RPC connections is not set to Enabled: Default.</t>
  </si>
  <si>
    <t>18.7.4</t>
  </si>
  <si>
    <t>This setting can prevent the use of named pipes for RPC connections to the print spooler and forces the use of TCP which is a more secure communication method.</t>
  </si>
  <si>
    <t>To establish the recommended configuration via GP, set the following UI path to Enabled: Default:
Computer Configuration\Policies\Administrative Templates\Printers\Configure RPC connection settings: Use authentication for outgoing RPC connections</t>
  </si>
  <si>
    <t>Set Configure RPC connection settings: Use authentication for outgoing RPC connections to enabled: Default. One method to achieve the recommended configuration via Group Policy, set the following UI path to Enabled: Default:
Computer Configuration\Policies\Administrative Templates\Printers\Configure RPC connection settings: Use authentication for outgoing RPC connections</t>
  </si>
  <si>
    <t>Win10-227</t>
  </si>
  <si>
    <t>Set Configure RPC listener settings: Protocols to allow for incoming RPC connections to enabled: RPC over TCP</t>
  </si>
  <si>
    <t>This policy setting controls which protocols incoming Remote Procedure Call (RPC) connections to the print spooler are allowed to use.
The recommended state for this setting is: Enabled: RCP over TCP.</t>
  </si>
  <si>
    <t>Navigate to the UI Path articulated in the Remediation section and confirm it is set as prescribed. This group policy setting is backed by the following registry location:
HKEY_LOCAL_MACHINE\SOFTWARE\Policies\Microsoft\Windows NT\Printers\RPC:RpcProtocols</t>
  </si>
  <si>
    <t>Configure RPC listener settings: Protocols to allow for incoming RPC connections is set to Enabled: RPC over TCP.</t>
  </si>
  <si>
    <t>Configure RPC listener settings: Protocols to allow for incoming RPC connections is not set to Enabled: RPC over TCP.</t>
  </si>
  <si>
    <t>18.7.5</t>
  </si>
  <si>
    <t>To establish the recommended configuration via GP, set the following UI path to Enabled: RCP over TCP:
Computer Configuration\Policies\Administrative Templates\Printers\Configure RPC listener settings: Configure protocol options for incoming RPC connections</t>
  </si>
  <si>
    <t>Set Configure RPC listener settings: Protocols to allow for incoming RPC connections to enabled: RPC over TCP. One method to achieve the recommended configuration via Group Policy, set the following UI path to Enabled: RCP over TCP:
Computer Configuration\Policies\Administrative Templates\Printers\Configure RPC listener settings: Configure protocol options for incoming RPC connections</t>
  </si>
  <si>
    <t>Win10-228</t>
  </si>
  <si>
    <t>Set the Configure RPC listener settings: Authentication protocol to use for incoming RPC connections: to enabled: Negotiant or higher</t>
  </si>
  <si>
    <t>This policy setting controls which protocols incoming Remote Procedure Call (RPC) connections to the print spooler are allowed to use.
The recommended state for this setting is: Enabled: Negotiate or higher.</t>
  </si>
  <si>
    <t>Navigate to the UI Path articulated in the Remediation section and confirm it is set as prescribed. This group policy setting is backed by the following registry location:
HKEY_LOCAL_MACHINE\SOFTWARE\Policies\Microsoft\Windows NT\Printers\RPC:ForceKerberosForRpc</t>
  </si>
  <si>
    <t>The Configure RPC listener settings: Authentication protocol to use for incoming RPC connections: is set to Enabled: Negotiant or higher.</t>
  </si>
  <si>
    <t>The Configure RPC listener settings: Authentication protocol to use for incoming RPC connections: is not set to Enabled: Negotiant or higher.</t>
  </si>
  <si>
    <t>18.7.6</t>
  </si>
  <si>
    <t>To establish the recommended configuration via GP, set the following UI path to Enabled: Negotiate or higher:
Computer Configuration\Policies\Administrative Templates\Printers\Configure RPC listener settings: Configure protocol options for incoming RPC connections</t>
  </si>
  <si>
    <t>Set the Configure RPC listener settings: Authentication protocol to use for incoming RPC connections: to enabled: Negotiant or higher. One method to achieve the recommended configuration via Group Policy, set the following UI path to Enabled: Negotiate or higher:
Computer Configuration\Policies\Administrative Templates\Printers\Configure RPC listener settings: Configure protocol options for incoming RPC connections</t>
  </si>
  <si>
    <t>Win10-229</t>
  </si>
  <si>
    <t>Set Configure RPC over TCP port to enabled: 0</t>
  </si>
  <si>
    <t>This policy setting controls which port is used for RPC over TCP for incoming connections to the print spooler and outgoing connections to remote print spoolers.
The recommended state for this setting is: Enabled: 0.</t>
  </si>
  <si>
    <t>Navigate to the UI Path articulated in the Remediation section and confirm it is set as prescribed. This group policy setting is backed by the following registry location:
HKEY_LOCAL_MACHINE\SOFTWARE\Policies\Microsoft\Windows NT\Printers\RPC:RpcTcpPort</t>
  </si>
  <si>
    <t>The Configure RPC over TCP port is set to Enabled: 0.</t>
  </si>
  <si>
    <t>The Configure RPC over TCP port is not set to Enabled: 0.</t>
  </si>
  <si>
    <t>18.7.7</t>
  </si>
  <si>
    <t>Using dynamic ports for printing makes it more difficult for an attacker to know which port is being used and therefore which port to attack.</t>
  </si>
  <si>
    <t>To establish the recommended configuration via GP, set the following UI path to Enabled: 0:
Computer Configuration\Policies\Administrative Templates\Printers\Configure RPC over TCP port</t>
  </si>
  <si>
    <t>Set Configure RPC over TCP port to enabled: 0. One method to achieve the recommended configuration via Group Policy, set the following UI path to Enabled: 0:
Computer Configuration\Policies\Administrative Templates\Printers\Configure RPC over TCP port</t>
  </si>
  <si>
    <t>Win10-230</t>
  </si>
  <si>
    <t>Set Limits print driver installation to Administrators to enabled</t>
  </si>
  <si>
    <t>This policy setting controls whether users who aren't Administrators can install print drivers on the system.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</si>
  <si>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NT\Printers\PointAndPrint:RestrictDriverInstallationToAdministrators</t>
  </si>
  <si>
    <t>The Limits print driver installation to Administrators is set to enabled.</t>
  </si>
  <si>
    <t>The Limits print driver installation to Administrators is not set to enabled.</t>
  </si>
  <si>
    <t>18.7.8</t>
  </si>
  <si>
    <t>Restricting the installation of print drives to Administrators can help mitigate the Print Nightmare vulnerability ([CVE-2021-34527](https://support.microsoft.com/en-gb/topic/kb5005652-manage-new-point-and-print-default-driver-installation-behavior-cve-2021-34481-873642bf-2634-49c5-a23b-6d8e9a302872)) and other Print Spooler attacks.</t>
  </si>
  <si>
    <t>To establish the recommended configuration via GP, set the following UI path to Enabled.
Computer Configuration\Policies\Administrative Templates\MS Security Guide\Limits print driver installation to Administrators</t>
  </si>
  <si>
    <t>Set  Limits print driver installation to Administrators to enabled. One method to achieve the recommended configuration via Group Policy, set the following UI path to Enabled.
Computer Configuration\Policies\Administrative Templates\MS Security Guide\Limits print driver installation to Administrators</t>
  </si>
  <si>
    <t>Win10-231</t>
  </si>
  <si>
    <t>Set Manage processing of Queue-specific files to enabled: Limit Queue-specific files to Color profiles</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</si>
  <si>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</si>
  <si>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Navigate to the UI Path articulated in the Remediation section and confirm it is set as prescribed. This group policy setting is backed by the following registry location:
HKEY_LOCAL_MACHINE\SOFTWARE\Policies\Microsoft\Windows NT\Printers:CopyFilesPolicy</t>
  </si>
  <si>
    <t>The Manage processing of Queue-specific files is set to Enabled: Limit Queue-specific files to Color profiles.</t>
  </si>
  <si>
    <t>The Manage processing of Queue-specific files is not set to Enabled: Limit Queue-specific files to Color profiles.</t>
  </si>
  <si>
    <t>18.7.9</t>
  </si>
  <si>
    <t>A Windows Print Spooler Remote Code Execution Vulnerability ([CVE-2021-36958](https://msrc.microsoft.com/update-guide/vulnerability/CVE-2021-36958)) exists when the Windows Print Spooler service improperly performs privileged file operations. An attacker who successfully exploits this vulnerability could run arbitrary code with SYSTEM privileges and then install programs; view, change, or delete data; or create new accounts with full user rights.</t>
  </si>
  <si>
    <t>To establish the recommended configuration via GP, set the following UI path to Enabled: Limit Queue-specific files to Color profiles:
Computer Configuration\Policies\Administrative Templates\Printers\Manage processing of Queue-specific files</t>
  </si>
  <si>
    <t>Set Manage processing of Queue-specific files to enabled: Limit Queue-specific files to Color profiles. One method to achieve the recommended configuration via Group Policy, set the following UI path to Enabled: Limit Queue-specific files to Color profiles:
Computer Configuration\Policies\Administrative Templates\Printers\Manage processing of Queue-specific files</t>
  </si>
  <si>
    <t>Win10-232</t>
  </si>
  <si>
    <t>Set Point and Print Restrictions: When installing drivers for a new connection to enabled: Show warning and elevation prompt</t>
  </si>
  <si>
    <t>This policy setting controls whether computers will show a warning and a security elevation prompt when users create a new printer connection using Point and Print.
The recommended state for this setting is: Enabled: Show warning and elevation prompt.</t>
  </si>
  <si>
    <t>Navigate to the UI Path articulated in the Remediation section and confirm it is set as prescribed. This group policy setting is backed by the following registry location:
HKEY_LOCAL_MACHINE\Software\Policies\Microsoft\Windows NT\Printers\PointAndPrint:NoWarningNoElevationOnInstall</t>
  </si>
  <si>
    <t>The Point and Print Restrictions: When installing drivers for a new connection is set to Enabled: Show warning and elevation prompt.</t>
  </si>
  <si>
    <t>The Point and Print Restrictions: When installing drivers for a new connection is not set to Enabled: Show warning and elevation prompt.</t>
  </si>
  <si>
    <t>18.7.10</t>
  </si>
  <si>
    <t>Enabling Windows User Account Control (UAC) for the installation of new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</si>
  <si>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 xml:space="preserve">To establish the recommended configuration via GP, set the following UI path to Enabled: Show warning and elevation prompt:
Computer Configuration\Policies\Administrative Templates\Printers\Point and Print Restrictions: When installing drivers for a new connection </t>
  </si>
  <si>
    <t xml:space="preserve">Set Point and Print Restrictions: When installing drivers for a new connection to enabled: Show warning and elevation prompt. One method to achieve the recommended configuration via Group Policy, set the following UI path to Enabled: Show warning and elevation prompt:
Computer Configuration\Policies\Administrative Templates\Printers\Point and Print Restrictions: When installing drivers for a new connection </t>
  </si>
  <si>
    <t>Win10-233</t>
  </si>
  <si>
    <t>Set Point and Print Restrictions: When updating drivers for an existing connection to enabled: Show warning and elevation prompt</t>
  </si>
  <si>
    <t>This policy setting controls whether computers will show a warning and a security elevation prompt when users are updating drivers for an existing connection using Point and Print.
The recommended state for this setting is: Enabled: Show warning and elevation prompt.</t>
  </si>
  <si>
    <t>Navigate to the UI Path articulated in the Remediation section and confirm it is set as prescribed. This group policy setting is backed by the following registry location:
HKEY_LOCAL_MACHINE\Software\Policies\Microsoft\Windows NT\Printers\PointAndPrint:UpdatePromptSettings</t>
  </si>
  <si>
    <t>The Point and Print Restrictions: When updating drivers for an existing connection is set to Enabled: Show warning and elevation prompt.</t>
  </si>
  <si>
    <t>The Point and Print Restrictions: When updating drivers for an existing connection is not set to Enabled: Show warning and elevation prompt.</t>
  </si>
  <si>
    <t>18.7.11</t>
  </si>
  <si>
    <t>Enabling Windows User Account Control (UAC) for updating existing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</si>
  <si>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 xml:space="preserve">To establish the recommended configuration via GP, set the following UI path to Enabled: Show warning and elevation prompt:
Computer Configuration\Policies\Administrative Templates\Printers\Point and Print Restrictions: When updating drivers for an existing connection </t>
  </si>
  <si>
    <t xml:space="preserve">Set Point and Print Restrictions: When updating drivers for an existing connection to enabled: Show warning and elevation prompt. One method to achieve the recommended configuration via Group Policy, set the following UI path to Enabled: Show warning and elevation prompt:
Computer Configuration\Policies\Administrative Templates\Printers\Point and Print Restrictions: When updating drivers for an existing connection </t>
  </si>
  <si>
    <t>Win10-234</t>
  </si>
  <si>
    <t>Set Include command line in process creation events to enabled</t>
  </si>
  <si>
    <t>This policy setting controls whether the process creation command line text is logged in security audit events when a new process has been created.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</si>
  <si>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</si>
  <si>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The setting Include command line in process creation events is enabled.</t>
  </si>
  <si>
    <t>The setting Include command line in process creation events is not enabled.</t>
  </si>
  <si>
    <t>HAU22</t>
  </si>
  <si>
    <t>HAU22: Content of audit records is not sufficient</t>
  </si>
  <si>
    <t>18.9.3</t>
  </si>
  <si>
    <t>18.9.3.1</t>
  </si>
  <si>
    <t>Capturing process command line information in event logs can be very valuable when performing forensic investigations of attack incidents.</t>
  </si>
  <si>
    <t xml:space="preserve">To establish the recommended configuration via GP, set the following UI path to Enabled:
Computer Configuration\Policies\Administrative Templates\System\Audit Process Creation\Include command line in process creation events
</t>
  </si>
  <si>
    <t xml:space="preserve">Set Include command line in process creation events to enabled. One method to achieve the recommended configuration via Group Policy, set the following UI path to Enabled:
Computer Configuration\Policies\Administrative Templates\System\Audit Process Creation\Include command line in process creation events
</t>
  </si>
  <si>
    <t>Win10-235</t>
  </si>
  <si>
    <t>Set Encryption Oracle Remediation to enabled: Force Updated Clients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</si>
  <si>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</si>
  <si>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Navigate to the UI Path articulated in the Remediation section and confirm it is set as prescribed. This group policy setting is backed by the following registry location:
HKEY_LOCAL_MACHINE\SOFTWARE\Microsoft\Windows\CurrentVersion\Policies\System\CredSSP\Parameters:AllowEncryptionOracle</t>
  </si>
  <si>
    <t>The Encryption Oracle Remediation is set to Enabled: Force Updated Clients.</t>
  </si>
  <si>
    <t>The Encryption Oracle Remediation has not  been set to Enabled: Force Updated Clients.</t>
  </si>
  <si>
    <t>18.9.4</t>
  </si>
  <si>
    <t>18.9.4.1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</si>
  <si>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from Windows Vista onwards are affected by this vulnerability and will be compatible with this recommendation if they have been patched at least through May 2018 (or later).</t>
  </si>
  <si>
    <t>To establish the recommended configuration via GP, set the following UI path to Enabled: Force Updated Clients:
Computer Configuration\Policies\Administrative Templates\System\Credentials Delegation\Encryption Oracle Remediation</t>
  </si>
  <si>
    <t>Set Encryption Oracle Remediation to enabled: Force Updated Clients. One method to achieve the recommended configuration via Group Policy, set the following UI path to Enabled: Force Updated Clients:
Computer Configuration\Policies\Administrative Templates\System\Credentials Delegation\Encryption Oracle Remediation</t>
  </si>
  <si>
    <t>Win10-236</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</si>
  <si>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</si>
  <si>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</si>
  <si>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HKEY_LOCAL_MACHINE\SOFTWARE\Policies\Microsoft\Windows\CredentialsDelegation:AllowProtectedCreds</t>
  </si>
  <si>
    <t>The Remote host allows delegation of non-exportable credentials is set to enabled.</t>
  </si>
  <si>
    <t>Remote host allows delegation of non-exportable credentials is not set to enabled.</t>
  </si>
  <si>
    <t>18.9.4.2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</si>
  <si>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</si>
  <si>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</si>
  <si>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Set Remote host allows delegation of non-exportable credentials to enabled. One method to achieve the recommended configuration via Group Policy, set the following UI path to Enabled:
Computer Configuration\Policies\Administrative Templates\System\Credentials Delegation\Remote host allows delegation of non-exportable credentials</t>
  </si>
  <si>
    <t>Win10-237</t>
  </si>
  <si>
    <t>Set Prevent device metadata retrieval from the Internet to enabled</t>
  </si>
  <si>
    <t>This policy setting allows you to prevent Windows from retrieving device metadata from the Internet.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</si>
  <si>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HKEY_LOCAL_MACHINE\SOFTWARE\Policies\Microsoft\Windows\Device Metadata:PreventDeviceMetadataFromNetwork</t>
  </si>
  <si>
    <t>The Prevent device metadata retrieval from the Internet is set to enabled.</t>
  </si>
  <si>
    <t>The Prevent device metadata retrieval from the Internet is not set to enabled.</t>
  </si>
  <si>
    <t>18.9.7</t>
  </si>
  <si>
    <t>18.9.7.2</t>
  </si>
  <si>
    <t>Installation of software should be conducted by an authorized system administrator and not a standard user. Allowing automatic third-party software installations under the context of the `SYSTEM` account has potential for allowing unauthorized access via backdoors or installation software bugs.</t>
  </si>
  <si>
    <t>To establish the recommended configuration via GP, set the following UI path to Enabled:
Computer Configuration\Policies\Administrative Templates\System\Device Installation\Prevent device metadata retrieval from the Internet</t>
  </si>
  <si>
    <t>Set Prevent device metadata retrieval from the Internet to enabled. One method to achieve the recommended configuration via Group Policy, set the following UI path to Enabled:
Computer Configuration\Policies\Administrative Templates\System\Device Installation\Prevent device metadata retrieval from the Internet</t>
  </si>
  <si>
    <t>Win10-238</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</si>
  <si>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</si>
  <si>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</si>
  <si>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</si>
  <si>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</si>
  <si>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Navigate to the UI Path articulated in the Remediation section and confirm it is set as prescribed. This group policy setting is backed by the following registry location:
HKEY_LOCAL_MACHINE\SYSTEM\CurrentControlSet\Policies\EarlyLaunch:DriverLoadPolicy</t>
  </si>
  <si>
    <t>The setting Boot-Start Driver Initialization Policy is set to Enabled: Good, unknown, and bad but critical.</t>
  </si>
  <si>
    <t>The setting Boot-Start Driver Initialization Policy is not set to Enabled: Good, unknown, and bad but critical.</t>
  </si>
  <si>
    <t>HSI17</t>
  </si>
  <si>
    <t>HSI17: Antivirus is not configured appropriately</t>
  </si>
  <si>
    <t>18.9.13</t>
  </si>
  <si>
    <t>18.9.13.1</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</si>
  <si>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</si>
  <si>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</si>
  <si>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Set Boot-Start Driver Initialization Policy to enabled: Good, unknown, and bad but critical. One method to achieve the recommended configuration via Group Policy, set the following UI path to Enabled: Good, unknown, and bad but critical:
Computer Configuration\Policies\Administrative Templates\System\Early Launch Antimalware\Boot-Start Driver Initialization Policy</t>
  </si>
  <si>
    <t>Win10-239</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</si>
  <si>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</si>
  <si>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</si>
  <si>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t>
  </si>
  <si>
    <t>The setting Configure registry policy processing: Do not apply during periodic background processing is set to Enabled: FALSE.</t>
  </si>
  <si>
    <t>The setting Configure registry policy processing: Do not apply during periodic background processing is not set to Enabled: FALSE.</t>
  </si>
  <si>
    <t>HSI14</t>
  </si>
  <si>
    <t>HSI14: The system's automatic update feature is not configured appropriately.</t>
  </si>
  <si>
    <t>18.9.19</t>
  </si>
  <si>
    <t>18.9.19.2</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</si>
  <si>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</si>
  <si>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</si>
  <si>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Set Configure registry policy processing: Do not apply during periodic background processing to enabled: FALSE. One method to achieve the recommended configuration via Group Policy, set the following UI path to Enabled, then set the Do not apply during periodic background processing option to FALSE (unchecked):
Computer Configuration\Policies\Administrative Templates\System\Group Policy\Configure registry policy processing</t>
  </si>
  <si>
    <t>Win10-240</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</si>
  <si>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</si>
  <si>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</si>
  <si>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t>
  </si>
  <si>
    <t>The setting Configure registry policy processing: Process even if the Group Policy objects have not changed is set to Enabled: TRUE.</t>
  </si>
  <si>
    <t>The setting Configure registry policy processing: Process even if the Group Policy objects have not changed is not set to Enabled: TRUE.</t>
  </si>
  <si>
    <t>18.9.19.3</t>
  </si>
  <si>
    <t>Setting this option to true (checked) will ensure unauthorized changes that might have been configured locally are forced to match the domain-based Group Policy settings again.</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</si>
  <si>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</si>
  <si>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Set Configure registry policy processing: Process even if the Group Policy objects have not changed to enabled: TRUE. One method to achieve the recommended configuration via Group Policy, set the following UI path to Enabled, then set the Process even if the Group Policy objects have not changed option to TRUE (checked):
Computer Configuration\Policies\Administrative Templates\System\Group Policy\Configure registry policy processing</t>
  </si>
  <si>
    <t>Win10-241</t>
  </si>
  <si>
    <t>Set Continue experiences on this device to disabled</t>
  </si>
  <si>
    <t>This policy setting determines whether the Windows device is allowed to participate in cross-device experiences (continue experiences).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</si>
  <si>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HKEY_LOCAL_MACHINE\SOFTWARE\Policies\Microsoft\Windows\System:EnableCdp</t>
  </si>
  <si>
    <t xml:space="preserve">The Continue experiences on this device option is disabled. </t>
  </si>
  <si>
    <t xml:space="preserve">The Continue experiences on this device option is not disabled. </t>
  </si>
  <si>
    <t>18.9.19.4</t>
  </si>
  <si>
    <t>A cross-device experience is when a system can access app and send messages to other devices. In an enterprise managed environment only, trusted systems should be communicating within the network. Access to any other system should be prohibited.</t>
  </si>
  <si>
    <t>To establish the recommended configuration via GP, set the following UI path to Disabled:
Computer Configuration\Policies\Administrative Templates\System\Group Policy\Continue experiences on this device</t>
  </si>
  <si>
    <t>Set Continue experiences on this device to disabled. One method to achieve the recommended configuration via Group Policy, set the following UI path to Disabled:
Computer Configuration\Policies\Administrative Templates\System\Group Policy\Continue experiences on this device</t>
  </si>
  <si>
    <t>Win10-242</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</si>
  <si>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</si>
  <si>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</si>
  <si>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t>
  </si>
  <si>
    <t>The setting turns off background refresh of Group Policy is disabled.</t>
  </si>
  <si>
    <t>The setting turns off background refresh of Group Policy is not disabled.</t>
  </si>
  <si>
    <t>18.9.19.5</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</si>
  <si>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</si>
  <si>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</si>
  <si>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Set Turn off background refresh of Group Policy to disabled. One method to achieve the recommended configuration via Group Policy, set the following UI path to Disabled:
Computer Configuration\Policies\Administrative Templates\System\Group Policy\Turn off background refresh of Group Policy</t>
  </si>
  <si>
    <t>Win10-243</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</si>
  <si>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</si>
  <si>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</si>
  <si>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NT\Printers:DisableWebPnPDownload</t>
  </si>
  <si>
    <t>The Turns off downloading of print drivers over HTTP is set to enabled.</t>
  </si>
  <si>
    <t>The Turns off downloading of print drivers over HTTP is not set to enabled.</t>
  </si>
  <si>
    <t>18.9.20.1</t>
  </si>
  <si>
    <t>18.9.20.1.2</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</si>
  <si>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</si>
  <si>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</si>
  <si>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Set Turn off downloading of print drivers over HTTP to enabled. One method to achieve the recommended configuration via Group Policy, set the following UI path to Enabled:
Computer Configuration\Policies\Administrative Templates\System\Internet Communication Management\Internet Communication settings\Turn off downloading of print drivers over HTTP</t>
  </si>
  <si>
    <t>Win10-244</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</si>
  <si>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</si>
  <si>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</si>
  <si>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HKEY_LOCAL_MACHINE\SOFTWARE\Microsoft\Windows\CurrentVersion\Policies\Explorer:NoWebServices</t>
  </si>
  <si>
    <t>The Turns off Internet download for Web publishing and online ordering wizards is set to enabled.</t>
  </si>
  <si>
    <t>The Turns off Internet download for Web publishing and online ordering wizards is not set to enabled.</t>
  </si>
  <si>
    <t>18.9.20.1.6</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</si>
  <si>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</si>
  <si>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</si>
  <si>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Set Turn off Internet download for Web publishing and online ordering wizards to enabled. One method to achieve the recommended configuration via Group Policy, set the following UI path to Enabled:
Computer Configuration\Policies\Administrative Templates\System\Internet Communication Management\Internet Communication settings\Turn off Internet download for Web publishing and online ordering wizards</t>
  </si>
  <si>
    <t>Win10-245</t>
  </si>
  <si>
    <t>Set Allow Custom SSPs and APs to be loaded into LSASS to disabled</t>
  </si>
  <si>
    <t>This policy setting controls the configuration under which the Local Security Authority Subsystem Service (LSASS) will load custom Security Support Provider/Authentication Package (SSP/AP).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</si>
  <si>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HKEY_LOCAL_MACHINE\SOFTWARE\Policies\Microsoft\Windows\System:AllowCustomSSPsAPs</t>
  </si>
  <si>
    <t>The Allow Custom SSPs and APs to be loaded into LSASS is set to disabled.</t>
  </si>
  <si>
    <t>The Allow Custom SSPs and APs to be loaded into LSASS is not set to disabled.</t>
  </si>
  <si>
    <t>18.9.25</t>
  </si>
  <si>
    <t>18.9.25.1</t>
  </si>
  <si>
    <t>Vulnerabilities exist where attackers are able to intercept logon credentials via SSP/AP. Disabling Custom SSPs and APs to be loaded into LSASS minimizes this vulnerability.</t>
  </si>
  <si>
    <t>To establish the recommended configuration via GP, set the following UI path to Disabled:
Computer Configuration\Policies\Administrative Templates\System\Local Security Authority\Allow Custom SSPs and APs to be loaded into LSASS</t>
  </si>
  <si>
    <t>Set Allow Custom SSPs and APs to be loaded into LSASS to disabled. One method to achieve the recommended configuration via Group Policy, set the following UI path to Disabled:
Computer Configuration\Policies\Administrative Templates\System\Local Security Authority\Allow Custom SSPs and APs to be loaded into LSASS</t>
  </si>
  <si>
    <t>Win10-246</t>
  </si>
  <si>
    <t>Set Block user from showing account details on sign-in to enabled</t>
  </si>
  <si>
    <t>This policy prevents the user from showing account details (email address or username) on the sign-in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</si>
  <si>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HKEY_LOCAL_MACHINE\SOFTWARE\Policies\Microsoft\Windows\System:BlockUserFromShowingAccountDetailsOnSignin</t>
  </si>
  <si>
    <t xml:space="preserve">The Block user from showing account details on sign-in option is enabled. </t>
  </si>
  <si>
    <t xml:space="preserve">The Block user from showing account details on sign-in option is not enabled. </t>
  </si>
  <si>
    <t>18.9.27</t>
  </si>
  <si>
    <t>18.9.27.1</t>
  </si>
  <si>
    <t>An attacker with access to the console (for example, someone with physical access or someone who is able to connect to the workstation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</si>
  <si>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Configuration\Policies\Administrative Templates\System\Logon\Block user from showing account details on sign-in</t>
  </si>
  <si>
    <t>Set Block user from showing account details on sign-in to enabled. One method to achieve the recommended configuration via Group Policy, set the following UI path to Enabled:
Computer Configuration\Policies\Administrative Templates\System\Logon\Block user from showing account details on sign-in</t>
  </si>
  <si>
    <t>Win10-247</t>
  </si>
  <si>
    <t>Set Do not display network selection UI to enabled</t>
  </si>
  <si>
    <t>This policy setting allows you to control whether anyone can interact with available networks UI on the logon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</si>
  <si>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HKEY_LOCAL_MACHINE\SOFTWARE\Policies\Microsoft\Windows\System:DontDisplayNetworkSelectionUI</t>
  </si>
  <si>
    <t>The setting Do not display network selection UI is enabled.</t>
  </si>
  <si>
    <t>The setting Do not display network selection UI is not enabled.</t>
  </si>
  <si>
    <t>18.9.27.2</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</si>
  <si>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</si>
  <si>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</si>
  <si>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Set Do not display network selection UI to enabled. One method to achieve the recommended configuration via Group Policy, set the following UI path to Enabled:
Computer Configuration\Policies\Administrative Templates\System\Logon\Do not display network selection UI</t>
  </si>
  <si>
    <t>Win10-248</t>
  </si>
  <si>
    <t>Set Do not enumerate connected users on domain-joined computers to enabled</t>
  </si>
  <si>
    <t>This policy setting prevents connected users from being enumerated on domain-joined computers.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</si>
  <si>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HKEY_LOCAL_MACHINE\SOFTWARE\Policies\Microsoft\Windows\System:DontEnumerateConnectedUsers</t>
  </si>
  <si>
    <t>The setting Do not enumerate connected users on domain-joined computers is enabled.</t>
  </si>
  <si>
    <t>The setting Do not enumerate connected users on domain-joined computers is not enabled.</t>
  </si>
  <si>
    <t>18.9.27.3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</si>
  <si>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</si>
  <si>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</si>
  <si>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Set Do not enumerate connected users on domain-joined computers to enabled. One method to achieve the recommended configuration via Group Policy, set the following UI path to Enabled:
Computer Configuration\Policies\Administrative Templates\System\Logon\Do not enumerate connected users on domain-joined computers</t>
  </si>
  <si>
    <t>Win10-249</t>
  </si>
  <si>
    <t>Set Enumerate local users on domain-joined computers to disabled</t>
  </si>
  <si>
    <t>This policy setting allows local users to be enumerated on domain-joined computers.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</si>
  <si>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HKEY_LOCAL_MACHINE\SOFTWARE\Policies\Microsoft\Windows\System:EnumerateLocalUsers</t>
  </si>
  <si>
    <t>The setting Enumerate local users on domain-joined computers is disabled.</t>
  </si>
  <si>
    <t>The setting Enumerate local users on domain-joined computers is not disabled.</t>
  </si>
  <si>
    <t>18.9.27.4</t>
  </si>
  <si>
    <t>To establish the recommended configuration via GP, set the following UI path to Disabled:
Computer Configuration\Policies\Administrative Templates\System\Logon\Enumerate local users on domain-joined computers</t>
  </si>
  <si>
    <t>Set Enumerate local users on domain-joined computers to disabled. One method to achieve the recommended configuration via Group Policy, set the following UI path to Disabled:
Computer Configuration\Policies\Administrative Templates\System\Logon\Enumerate local users on domain-joined computers</t>
  </si>
  <si>
    <t>Win10-250</t>
  </si>
  <si>
    <t>Set Turn off app notifications on the lock screen to enabled</t>
  </si>
  <si>
    <t>This policy setting allows you to prevent app notifications from appearing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</si>
  <si>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HKEY_LOCAL_MACHINE\SOFTWARE\Policies\Microsoft\Windows\System:DisableLockScreenAppNotifications</t>
  </si>
  <si>
    <t>The setting turns off app notifications on the lock screen is enabled.</t>
  </si>
  <si>
    <t>The setting turns off app notifications on the lock screen is not enabled.</t>
  </si>
  <si>
    <t>18.9.27.5</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</si>
  <si>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</si>
  <si>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</si>
  <si>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Set Turn off app notifications on the lock screen to enabled. One method to achieve the recommended configuration via Group Policy, set the following UI path to Enabled:
Computer Configuration\Policies\Administrative Templates\System\Logon\Turn off app notifications on the lock screen</t>
  </si>
  <si>
    <t>Win10-251</t>
  </si>
  <si>
    <t>Set Turn off picture password sign-in to enabled</t>
  </si>
  <si>
    <t>This policy setting allows you to control whether a domain user can sign in using a picture password.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</si>
  <si>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HKEY_LOCAL_MACHINE\SOFTWARE\Policies\Microsoft\Windows\System:BlockDomainPicturePassword</t>
  </si>
  <si>
    <t>The Turns off picture password sign-in is set to enabled.</t>
  </si>
  <si>
    <t>The Turns off picture password sign-in is not set to enabled.</t>
  </si>
  <si>
    <t>18.9.27.6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</si>
  <si>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</si>
  <si>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</si>
  <si>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Set Turn off picture password sign-in to enabled. One method to achieve the recommended configuration via Group Policy, set the following UI path to Enabled:
Computer Configuration\Policies\Administrative Templates\System\Logon\Turn off picture password sign-in</t>
  </si>
  <si>
    <t>Win10-252</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</si>
  <si>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</si>
  <si>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</si>
  <si>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HKEY_LOCAL_MACHINE\SOFTWARE\Policies\Microsoft\Windows\System:AllowDomainPINLogon</t>
  </si>
  <si>
    <t>The setting turns on PIN sign-in is disabled.</t>
  </si>
  <si>
    <t>The setting turns on PIN sign-in is not disabled.</t>
  </si>
  <si>
    <t>18.9.27.7</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</si>
  <si>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</si>
  <si>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</si>
  <si>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Set Turn on convenience PIN sign-in to disabled. One method to achieve the recommended configuration via Group Policy, set the following UI path to Disabled:
Computer Configuration\Policies\Administrative Templates\System\Logon\Turn on convenience PIN sign-in</t>
  </si>
  <si>
    <t>Win10-253</t>
  </si>
  <si>
    <t>Set Allow network connectivity during connected-standby (on battery) to disabled</t>
  </si>
  <si>
    <t>This policy setting allows you to control the network connectivity state in standby on modern standby-capable systems. 
The recommended state for this setting is: Disabled.</t>
  </si>
  <si>
    <t>Navigate to the UI Path articulated in the Remediation section and confirm it is set as prescribed. This group policy setting is backed by the following registry location:
HKEY_LOCAL_MACHINE\SOFTWARE\Policies\Microsoft\Power\PowerSettings\f15576e8-98b7-4186-b944-eafa664402d9:DCSettingIndex</t>
  </si>
  <si>
    <t>The setting Allow network connectivity during connected-standby (on battery) is set to disabled.</t>
  </si>
  <si>
    <t>The setting Allow network connectivity during connected-standby (on battery) is not set to disabled.</t>
  </si>
  <si>
    <t>18.9.32.6</t>
  </si>
  <si>
    <t>18.9.32.6.1</t>
  </si>
  <si>
    <t>Disabling this setting ensures that the computer will not be accessible to attackers over a WLAN network while left unattended, on battery and in a sleep state.</t>
  </si>
  <si>
    <t>To establish the recommended configuration via GP, set the following UI path to Disabled:
Computer Configuration\Policies\Administrative Templates\System\Power Management\Sleep Settings\Allow network connectivity during connected-standby (on battery)</t>
  </si>
  <si>
    <t>Set Allow network connectivity during connected-standby (on battery) to disabled. One method to achieve the recommended configuration via Group Policy, set the following UI path to Disabled:
Computer Configuration\Policies\Administrative Templates\System\Power Management\Sleep Settings\Allow network connectivity during connected-standby (on battery)</t>
  </si>
  <si>
    <t>Win10-254</t>
  </si>
  <si>
    <t>Set Allow network connectivity during connected-standby (plugged in) to disabled</t>
  </si>
  <si>
    <t>Navigate to the UI Path articulated in the Remediation section and confirm it is set as prescribed. This group policy setting is backed by the following registry location:
HKEY_LOCAL_MACHINE\SOFTWARE\Policies\Microsoft\Power\PowerSettings\f15576e8-98b7-4186-b944-eafa664402d9:ACSettingIndex</t>
  </si>
  <si>
    <t xml:space="preserve">The Allow network connectivity during connected-standby (plugged in) is disabled. </t>
  </si>
  <si>
    <t xml:space="preserve">The Allow network connectivity during connected-standby (plugged in) is not disabled. </t>
  </si>
  <si>
    <t>18.9.32.6.2</t>
  </si>
  <si>
    <t>Disabling this setting ensures that the computer will not be accessible to attackers over a WLAN network while left unattended, plugged in and in a sleep state.</t>
  </si>
  <si>
    <t>To establish the recommended configuration via GP, set the following UI path to Disabled:
Computer Configuration\Policies\Administrative Templates\System\Power Management\Sleep Settings\Allow network connectivity during connected-standby (plugged in)</t>
  </si>
  <si>
    <t>Set Allow network connectivity during connected-standby (plugged in) to disabled. One method to achieve the recommended configuration via Group Policy, set the following UI path to Disabled:
Computer Configuration\Policies\Administrative Templates\System\Power Management\Sleep Settings\Allow network connectivity during connected-standby (plugged in)</t>
  </si>
  <si>
    <t>Win10-255</t>
  </si>
  <si>
    <t>Set Require a password when a computer wakes (on battery) to enabled</t>
  </si>
  <si>
    <t>Specifies whether the user is prompted for a password when the system resumes from sleep.
The recommended state for this setting is: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</si>
  <si>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HKEY_LOCAL_MACHINE\SOFTWARE\Policies\Microsoft\Power\PowerSettings\0e796bdb-100d-47d6-a2d5-f7d2daa51f51:DCSettingIndex</t>
  </si>
  <si>
    <t>The setting Require a password when a computer wakes (on battery) is enabled.</t>
  </si>
  <si>
    <t>The setting Require a password when a computer wakes (on battery) is not enabled.</t>
  </si>
  <si>
    <t>18.9.32.6.5</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</si>
  <si>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</si>
  <si>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</si>
  <si>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Set Require a password when a computer wakes (on battery) to enabled. One method to achieve the recommended configuration via Group Policy, set the following UI path to Enabled:
Computer Configuration\Policies\Administrative Templates\System\Power Management\Sleep Settings\Require a password when a computer wakes (on battery)</t>
  </si>
  <si>
    <t>Win10-256</t>
  </si>
  <si>
    <t>Set Require a password when a computer wakes (plugged in) to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</si>
  <si>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HKEY_LOCAL_MACHINE\SOFTWARE\Policies\Microsoft\Power\PowerSettings\0e796bdb-100d-47d6-a2d5-f7d2daa51f51:ACSettingIndex</t>
  </si>
  <si>
    <t>The setting Require a password when a computer wakes (plugged in) is enabled.</t>
  </si>
  <si>
    <t>The setting Require a password when a computer wakes (plugged in) is not enabled.</t>
  </si>
  <si>
    <t xml:space="preserve">HCM45: System configuration provides additional attack surface
</t>
  </si>
  <si>
    <t>18.9.32.6.6</t>
  </si>
  <si>
    <t>To establish the recommended configuration via GP, set the following UI path to Enabled:
Computer Configuration\Policies\Administrative Templates\System\Power Management\Sleep Settings\Require a password when a computer wakes (plugged in)</t>
  </si>
  <si>
    <t>Set Require a password when a computer wakes (plugged in) to enabled. One method to achieve the recommended configuration via Group Policy, set the following UI path to Enabled:
Computer Configuration\Policies\Administrative Templates\System\Power Management\Sleep Settings\Require a password when a computer wakes (plugged in)</t>
  </si>
  <si>
    <t>Win10-257</t>
  </si>
  <si>
    <t>Set Configure Offer Remote Assistance to disable</t>
  </si>
  <si>
    <t>This policy setting allows you to turn on or turn off Offer (Unsolicited) Remote Assistance on this computer.
Help desk and support personnel will not be able to proactively help, although they can still respond to user assistance requests.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</si>
  <si>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Services:fAllowUnsolicited</t>
  </si>
  <si>
    <t>The setting Configure Offer Remote Assistance is disabled.</t>
  </si>
  <si>
    <t>The setting Configure Offer Remote Assistance is not disabled.</t>
  </si>
  <si>
    <t>HRM7</t>
  </si>
  <si>
    <t>HRM7: The agency does not adequately control remote access to its systems</t>
  </si>
  <si>
    <t>18.9.34</t>
  </si>
  <si>
    <t>18.9.34.1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</si>
  <si>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</si>
  <si>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</si>
  <si>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Set Configure Offer Remote Assistance to disable. One method to achieve the recommended configuration via Group Policy, set the following UI path to Disabled:
Computer Configuration\Policies\Administrative Templates\System\Remote Assistance\Configure Offer Remote Assistance</t>
  </si>
  <si>
    <t>Win10-258</t>
  </si>
  <si>
    <t>Set Configure Solicited Remote Assistance to disable</t>
  </si>
  <si>
    <t>This policy setting allows you to turn on or turn off Solicited (Ask for) Remote Assistance on this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</si>
  <si>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Services:fAllowToGetHelp</t>
  </si>
  <si>
    <t>The setting Configure Solicited Remote Assistance is disabled.</t>
  </si>
  <si>
    <t>The setting Configure Solicited Remote Assistance is not disabled.</t>
  </si>
  <si>
    <t>18.9.34.2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</si>
  <si>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</si>
  <si>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</si>
  <si>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Set Configure Solicited Remote Assistance to disable. One method to achieve the recommended configuration via Group Policy, set the following UI path to Disabled:
Computer Configuration\Policies\Administrative Templates\System\Remote Assistance\Configure Solicited Remote Assistance</t>
  </si>
  <si>
    <t>Win10-259</t>
  </si>
  <si>
    <t>Set Enable RPC Endpoint Mapper Client Authentication to enable</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</si>
  <si>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</si>
  <si>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NT\Rpc:EnableAuthEpResolution</t>
  </si>
  <si>
    <t>The setting Enable RPC Endpoint Mapper Client Authentication is enabled.</t>
  </si>
  <si>
    <t>The setting Enable RPC Endpoint Mapper Client Authentication is not enabled.</t>
  </si>
  <si>
    <t>18.9.35</t>
  </si>
  <si>
    <t>18.9.35.1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</si>
  <si>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</si>
  <si>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</si>
  <si>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Set Enable RPC Endpoint Mapper Client Authentication to enable. One method to achieve the recommended configuration via Group Policy, set the following UI path to Enabled:
Computer Configuration\Policies\Administrative Templates\System\Remote Procedure Call\Enable RPC Endpoint Mapper Client Authentication</t>
  </si>
  <si>
    <t>Win10-260</t>
  </si>
  <si>
    <t>Set Restrict Unauthenticated RPC clients to enabled: Authenticated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</si>
  <si>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The recommended state for this setting is: Enabled: Authenticated.</t>
  </si>
  <si>
    <t>Navigate to the UI Path articulated in the Remediation section and confirm it is set as prescribed. This group policy setting is backed by the following registry location:
HKEY_LOCAL_MACHINE\SOFTWARE\Policies\Microsoft\Windows NT\Rpc:RestrictRemoteClients</t>
  </si>
  <si>
    <t>The setting Restrict Unauthenticated RPC clients is set to Enabled: Authenticated.</t>
  </si>
  <si>
    <t>The setting Restrict Unauthenticated RPC clients is not set to Enabled: Authenticated.</t>
  </si>
  <si>
    <t>18.9.35.2</t>
  </si>
  <si>
    <t>Unauthenticated RPC communication can create a security vulnerability.</t>
  </si>
  <si>
    <t>To establish the recommended configuration via GP, set the following UI path to Enabled: Authenticated:
Computer Configuration\Policies\Administrative Templates\System\Remote Procedure Call\Restrict Unauthenticated RPC clients</t>
  </si>
  <si>
    <t>Set Restrict Unauthenticated RPC clients to enabled: Authenticated. One method to achieve the recommended configuration via Group Policy, set the following UI path to Enabled: Authenticated:
Computer Configuration\Policies\Administrative Templates\System\Remote Procedure Call\Restrict Unauthenticated RPC clients</t>
  </si>
  <si>
    <t>Win10-261</t>
  </si>
  <si>
    <t>Set Prevent non-admin users from installing packaged Windows apps to enable</t>
  </si>
  <si>
    <t>This setting manages non-Administrator users' ability to install Windows app packages.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</si>
  <si>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HKEY_LOCAL_MACHINE\SOFTWARE\Policies\Microsoft\Windows\Appx:BlockNonAdminUserInstall</t>
  </si>
  <si>
    <t>The Prevent non-admin users from installing packaged Windows apps is set to enabled.</t>
  </si>
  <si>
    <t>The Prevent non-admin users from installing packaged Windows apps is not set to enabled.</t>
  </si>
  <si>
    <t>18.10.3</t>
  </si>
  <si>
    <t>18.10.3.2</t>
  </si>
  <si>
    <t>In a corporate managed environment, application installations should be managed centrally by IT staff, not by end users.</t>
  </si>
  <si>
    <t>To establish the recommended configuration via GP, set the following UI path to Enabled:
Computer Configuration\Policies\Administrative Templates\Windows Components\App Package Deployment\Prevent non-admin users from installing packaged Windows apps</t>
  </si>
  <si>
    <t>Set Prevent non-admin users from installing packaged Windows apps to enabled. One method to achieve the recommended configuration via Group Policy, set the following UI path to Enabled:
Computer Configuration\Policies\Administrative Templates\Windows Components\App Package Deployment\Prevent non-admin users from installing packaged Windows apps</t>
  </si>
  <si>
    <t>Win10-262</t>
  </si>
  <si>
    <t>Set Let Windows apps activate with voice while the system is locked to enabled: Force Deny</t>
  </si>
  <si>
    <t>This policy setting specifies whether Windows apps can be activated by voice (apps and Cortana) while the system is locked.
The recommended state for this setting is: Enabled: Force Deny.</t>
  </si>
  <si>
    <t>Navigate to the UI Path articulated in the Remediation section and confirm it is set as prescribed. This group policy setting is backed by the following registry location:
HKEY_LOCAL_MACHINE\SOFTWARE\Policies\Microsoft\Windows\AppPrivacy:LetAppsActivateWithVoiceAboveLock</t>
  </si>
  <si>
    <t>The Let Windows apps activate with voice while the system is locked is set to Enabled: Force Deny.</t>
  </si>
  <si>
    <t>The Let Windows apps activate with voice while the system is locked is not set to Enabled: Force Deny.</t>
  </si>
  <si>
    <t>18.10.4</t>
  </si>
  <si>
    <t>18.10.4.1</t>
  </si>
  <si>
    <t>Access to any computer resource should not be allowed when the device is locked.</t>
  </si>
  <si>
    <t>To establish the recommended configuration via GP, set the following UI path to Enabled: Force Deny:
Computer Configuration\Policies\Administrative Templates\Windows Components\App Privacy\Let Windows apps activate with voice while the system is locked</t>
  </si>
  <si>
    <t>Set Let Windows apps activate with voice while the system is locked to enabled: Force Deny/ One method to achieve the recommended configuration via Group Policy, set the following UI path to Enabled: Force Deny:
Computer Configuration\Policies\Administrative Templates\Windows Components\App Privacy\Let Windows apps activate with voice while the system is locked</t>
  </si>
  <si>
    <t>Win10-263</t>
  </si>
  <si>
    <t>AC-2</t>
  </si>
  <si>
    <t>Account Management</t>
  </si>
  <si>
    <t>Set Allow Microsoft accounts to be optional to enable</t>
  </si>
  <si>
    <t>This policy setting lets you control whether Microsoft accounts are optional for Windows Store apps that require an account to sign in. This policy only affects Windows Store apps that support it.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</si>
  <si>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HKEY_LOCAL_MACHINE\SOFTWARE\Microsoft\Windows\CurrentVersion\Policies\System:MSAOptional</t>
  </si>
  <si>
    <t>The setting Allow Microsoft accounts to be optional is enabled.</t>
  </si>
  <si>
    <t>The setting Allow Microsoft accounts to be optional is not enabled.</t>
  </si>
  <si>
    <t>18.10.5</t>
  </si>
  <si>
    <t>18.10.5.1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</si>
  <si>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</si>
  <si>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To establish the recommended configuration via GP, set the following UI path to Enabled:
Computer Configuration\Policies\Administrative Templates\Windows Components\App runtime\Allow Microsoft accounts to be optional</t>
  </si>
  <si>
    <t>Set Allow Microsoft accounts to be optional to enabled. One method to achieve the recommended configuration via Group Policy, set the following UI path to Enabled:
Computer Configuration\Policies\Administrative Templates\Windows Components\App runtime\Allow Microsoft accounts to be optional</t>
  </si>
  <si>
    <t>Win10-264</t>
  </si>
  <si>
    <t>Set Disallow Autoplay for non-volume devices to enable</t>
  </si>
  <si>
    <t>This policy setting disallows AutoPlay for MTP devices like cameras or phones.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</si>
  <si>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HKEY_LOCAL_MACHINE\SOFTWARE\Policies\Microsoft\Windows\Explorer:NoAutoplayfornonVolume</t>
  </si>
  <si>
    <t>The setting Disallow Autoplay for non-volume devices is enabled.</t>
  </si>
  <si>
    <t>The setting Disallow Autoplay for non-volume devices is not enabled.</t>
  </si>
  <si>
    <t>HSI1</t>
  </si>
  <si>
    <t>HSI1: System configured to load or run removable media automatically</t>
  </si>
  <si>
    <t>18.10.7</t>
  </si>
  <si>
    <t>18.10.7.1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</si>
  <si>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</si>
  <si>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</si>
  <si>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Set Disallow Autoplay for non-volume devices to enabled. One method to achieve the recommended configuration via Group Policy, set the following UI path to Enabled:
Computer Configuration\Policies\Administrative Templates\Windows Components\AutoPlay Policies\Disallow Autoplay for non-volume devices</t>
  </si>
  <si>
    <t>Win10-265</t>
  </si>
  <si>
    <t>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</si>
  <si>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</si>
  <si>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Navigate to the UI Path articulated in the Remediation section and confirm it is set as prescribed. This group policy setting is backed by the following registry location:
HKEY_LOCAL_MACHINE\SOFTWARE\Microsoft\Windows\CurrentVersion\Policies\Explorer:NoAutorun</t>
  </si>
  <si>
    <t>The setting Set the default behavior for AutoRun is set to Enabled: Do not execute any autorun commands.</t>
  </si>
  <si>
    <t>The setting Set the default behavior for AutoRun is not set to Enabled: Do not execute any autorun commands.</t>
  </si>
  <si>
    <t>18.10.7.2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</si>
  <si>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</si>
  <si>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</si>
  <si>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Set the default behavior for AutoRun to enabled: Do not execute any autorun commands. One method to achieve the recommended configuration via Group Policy, set the following UI path to Enabled: Do not execute any autorun commands:
Computer Configuration\Policies\Administrative Templates\Windows Components\AutoPlay Policies\Set the default behavior for AutoRun</t>
  </si>
  <si>
    <t>Win10-266</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</si>
  <si>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</si>
  <si>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The recommended state for this setting is: Enabled: All drives.</t>
  </si>
  <si>
    <t>Navigate to the UI Path articulated in the Remediation section and confirm it is set as prescribed. This group policy setting is backed by the following registry location:
HKEY_LOCAL_MACHINE\SOFTWARE\Microsoft\Windows\CurrentVersion\Policies\Explorer:NoDriveTypeAutoRun</t>
  </si>
  <si>
    <t>The setting turns off Autoplay is set to Enabled: All drives.</t>
  </si>
  <si>
    <t>The setting turns off Autoplay is not set to Enabled: All drives.</t>
  </si>
  <si>
    <t>18.10.7.3</t>
  </si>
  <si>
    <t>To establish the recommended configuration via GP, set the following UI path to Enabled: All drives:
Computer Configuration\Policies\Administrative Templates\Windows Components\AutoPlay Policies\Turn off Autoplay</t>
  </si>
  <si>
    <t>Set Turn off Autoplay to enabled: All drives. One method to achieve the recommended configuration via Group Policy, set the following UI path to Enabled: All drives:
Computer Configuration\Policies\Administrative Templates\Windows Components\AutoPlay Policies\Turn off Autoplay</t>
  </si>
  <si>
    <t>Win10-267</t>
  </si>
  <si>
    <t>Set Configure enhanced anti-spoofing to enable</t>
  </si>
  <si>
    <t>This policy setting determines whether enhanced anti-spoofing is configured for devices which support it.
The recommended state for this setting is: Enabled.</t>
  </si>
  <si>
    <t>Navigate to the UI Path articulated in the Remediation section and confirm it is set as prescribed. This group policy setting is backed by the following registry location:
HKEY_LOCAL_MACHINE\SOFTWARE\Policies\Microsoft\Biometrics\FacialFeatures:EnhancedAntiSpoofing</t>
  </si>
  <si>
    <t xml:space="preserve">The Use enhanced anti-spoofing when available option is enabled. </t>
  </si>
  <si>
    <t xml:space="preserve">The Use enhanced anti-spoofing when available option is not enabled. </t>
  </si>
  <si>
    <t>HCM45: System configuration provides additional attack surface.</t>
  </si>
  <si>
    <t>18.10.8.1</t>
  </si>
  <si>
    <t>18.10.8.1.1</t>
  </si>
  <si>
    <t>Enterprise managed environments are now supporting a wider range of mobile devices, increasing the security on these devices will help protect against unauthorized access on your network.</t>
  </si>
  <si>
    <t>To establish the recommended configuration via GP, set the following UI path to Enabled:
Computer Configuration\Policies\Administrative Templates\Windows Components\Biometrics\Facial Features\Configure enhanced anti-spoofing</t>
  </si>
  <si>
    <t>Set Configure enhanced anti-spoofing to enabled. One method to achieve the recommended configuration via Group Policy, set the following UI path to Enabled:
Computer Configuration\Policies\Administrative Templates\Windows Components\Biometrics\Facial Features\Configure enhanced anti-spoofing</t>
  </si>
  <si>
    <t>Win10-268</t>
  </si>
  <si>
    <t>Set Turn off cloud consumer account state content to enabled</t>
  </si>
  <si>
    <t>This policy setting determines whether cloud consumer account state content is allowed in all Windows experiences.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</si>
  <si>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HKEY_LOCAL_MACHINE\SOFTWARE\Policies\Microsoft\Windows\CloudContent:DisableConsumerAccountStateContent</t>
  </si>
  <si>
    <t>The Turn off cloud consumer account state content is set to enabled.</t>
  </si>
  <si>
    <t>The Turn off cloud consumer account state content is not set to enabled.</t>
  </si>
  <si>
    <t>18.10.12</t>
  </si>
  <si>
    <t>18.10.12.1</t>
  </si>
  <si>
    <t>The use of consumer accounts in an enterprise managed environment is not good security practice as it could lead to possible data leakage.</t>
  </si>
  <si>
    <t>To establish the recommended configuration via GP, set the following UI path to Enabled:
Computer Configuration\Policies\Administrative Templates\Windows Components\Cloud Content\Turn off cloud consumer account state content</t>
  </si>
  <si>
    <t>Set Turn off cloud consumer account state content to enabled. One method to achieve the recommended configuration via Group Policy, set the following UI path to Enabled:
Computer Configuration\Policies\Administrative Templates\Windows Components\Cloud Content\Turn off cloud consumer account state content</t>
  </si>
  <si>
    <t>Win10-269</t>
  </si>
  <si>
    <t>Set Turn off Microsoft consumer experiences to enabled</t>
  </si>
  <si>
    <t>This policy setting turns off experiences that help consumers make the most of their devices and Microsoft account.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</si>
  <si>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HKEY_LOCAL_MACHINE\SOFTWARE\Policies\Microsoft\Windows\CloudContent:DisableWindowsConsumerFeatures</t>
  </si>
  <si>
    <t xml:space="preserve">The Turn off Microsoft consumer experiences option is enabled. </t>
  </si>
  <si>
    <t xml:space="preserve">The Turn off Microsoft consumer experiences option is not enabled. </t>
  </si>
  <si>
    <t>18.10.12.3</t>
  </si>
  <si>
    <t>Having apps silently install in an enterprise managed environment is not good security practice - especially if the apps send data back to a third-party.</t>
  </si>
  <si>
    <t>To establish the recommended configuration via GP, set the following UI path to Enabled:
Computer Configuration\Policies\Administrative Templates\Windows Components\Cloud Content\Turn off Microsoft consumer experiences</t>
  </si>
  <si>
    <t>Set Turn off Microsoft consumer experiences to enabled. One method to achieve the recommended configuration via Group Policy, set the following UI path to Enabled:
Computer Configuration\Policies\Administrative Templates\Windows Components\Cloud Content\Turn off Microsoft consumer experiences</t>
  </si>
  <si>
    <t>Win10-270</t>
  </si>
  <si>
    <t>Set Require pin for pairing to enabled: First Time OR enabled: Always</t>
  </si>
  <si>
    <t>This policy setting controls whether a PIN is required for pairing to a wireless display device.
The recommended state for this setting is: Enabled: First Time OR Enabled: Always.</t>
  </si>
  <si>
    <t>Navigate to the UI Path articulated in the Remediation section and confirm it is set as prescribed. This group policy setting is backed by the following registry location:
HKEY_LOCAL_MACHINE\SOFTWARE\Policies\Microsoft\Windows\Connect:RequirePinForPairing</t>
  </si>
  <si>
    <t xml:space="preserve">The Require pin for pairing option is enabled. </t>
  </si>
  <si>
    <t xml:space="preserve">The Require pin for pairing option is not enabled. </t>
  </si>
  <si>
    <t>18.10.13</t>
  </si>
  <si>
    <t>18.10.13.1</t>
  </si>
  <si>
    <t>If this setting is not configured or disabled then a PIN would not be required when pairing wireless display devices to the system, increasing the risk of unauthorized use.</t>
  </si>
  <si>
    <t>To establish the recommended configuration via GP, set the following UI path to Enabled: First Time OR Enabled: Always:
Computer Configuration\Policies\Administrative Templates\Windows Components\Connect\Require pin for pairing</t>
  </si>
  <si>
    <t>Set Require pin for pairing to enabled: First Time OR enabled: Always. One method to achieve the recommended configuration via Group Policy, set the following UI path to Enabled: First Time OR Enabled: Always:
Computer Configuration\Policies\Administrative Templates\Windows Components\Connect\Require pin for pairing</t>
  </si>
  <si>
    <t>Win10-271</t>
  </si>
  <si>
    <t>IA-6</t>
  </si>
  <si>
    <t>Authentication Feedback</t>
  </si>
  <si>
    <t>Set Do not display the password reveal button to enabled</t>
  </si>
  <si>
    <t>This policy setting allows you to configure the display of the password reveal button in password entry user experiences.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</si>
  <si>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HKEY_LOCAL_MACHINE\SOFTWARE\Policies\Microsoft\Windows\CredUI:DisablePasswordReveal</t>
  </si>
  <si>
    <t>The setting Do not display the password reveal button is enabled.</t>
  </si>
  <si>
    <t>The setting Do not display the password reveal button is not enabled.</t>
  </si>
  <si>
    <t>HPW8</t>
  </si>
  <si>
    <t>HPW8: Passwords are displayed on screen when entered</t>
  </si>
  <si>
    <t>18.10.14</t>
  </si>
  <si>
    <t>18.10.14.1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</si>
  <si>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</si>
  <si>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</si>
  <si>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Set Do not display the password reveal button to enabled. One method to achieve the recommended configuration via Group Policy, set the following UI path to Enabled:
Computer Configuration\Policies\Administrative Templates\Windows Components\Credential User Interface\Do not display the password reveal button</t>
  </si>
  <si>
    <t>Win10-272</t>
  </si>
  <si>
    <t>Set Enumerate administrator accounts on elevation to disabled</t>
  </si>
  <si>
    <t>This policy setting controls whether administrator accounts are displayed when a user attempts to elevate a running application.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</si>
  <si>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HKEY_LOCAL_MACHINE\SOFTWARE\Microsoft\Windows\CurrentVersion\Policies\CredUI:EnumerateAdministrators</t>
  </si>
  <si>
    <t>The setting Enumerate administrator accounts on elevation is disabled.</t>
  </si>
  <si>
    <t>The setting Enumerate administrator accounts on elevation is not disabled.</t>
  </si>
  <si>
    <t>18.10.14.2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</si>
  <si>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</si>
  <si>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</si>
  <si>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Set Enumerate administrator accounts on elevation to disabled. One method to achieve the recommended configuration via Group Policy, set the following UI path to Disabled:
Computer Configuration\Policies\Administrative Templates\Windows Components\Credential User Interface\Enumerate administrator accounts on elevation</t>
  </si>
  <si>
    <t>Win10-273</t>
  </si>
  <si>
    <t>Set Prevent the use of security questions for local accounts to enabled</t>
  </si>
  <si>
    <t>This policy setting controls whether security questions can be used to reset local account passwords. The security question feature does not apply to domain accounts, only local accounts on the workstation.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</si>
  <si>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HKEY_LOCAL_MACHINE\SOFTWARE\Policies\Microsoft\Windows\System:NoLocalPasswordResetQuestions</t>
  </si>
  <si>
    <t>The Prevent the use of security questions for local accounts is enabled.</t>
  </si>
  <si>
    <t>The Prevent the use of security questions for local accounts is not enabled.</t>
  </si>
  <si>
    <t>18.10.14.3</t>
  </si>
  <si>
    <t>Users could establish security questions that are easily guessed or sleuthed by observing the user’s social media accounts, making it easier for a malicious actor to change the local user account password and gain access to the computer as that user account.</t>
  </si>
  <si>
    <t>To establish the recommended configuration via GP, set the following UI path to Enabled:
Computer Configuration\Policies\Administrative Templates\Windows Components\Credential User Interface\Prevent the use of security questions for local accounts</t>
  </si>
  <si>
    <t>Set Prevent the use of security questions for local accounts to enabled. One method to achieve the recommended configuration via Group Policy, set the following UI path to Enabled:
Computer Configuration\Policies\Administrative Templates\Windows Components\Credential User Interface\Prevent the use of security questions for local accounts</t>
  </si>
  <si>
    <t>Win10-274</t>
  </si>
  <si>
    <t>Set Allow Diagnostic Data to enabled: Diagnostic data off (not recommended)or enabled: Send required diagnostic data</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</si>
  <si>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t>
  </si>
  <si>
    <t>Navigate to the UI Path articulated in the Remediation section and confirm it is set as prescribed. This group policy setting is backed by the following registry location:
HKEY_LOCAL_MACHINE\SOFTWARE\Policies\Microsoft\Windows\DataCollection:AllowTelemetry</t>
  </si>
  <si>
    <t>The Allow Diagnostic Data is set to Enabled: Diagnostic data off (not recommended)or Enabled: Send required diagnostic data.</t>
  </si>
  <si>
    <t>The Allow Diagnostic Data is not set to Enabled: Diagnostic data off (not recommended)or Enabled: Send required diagnostic data.</t>
  </si>
  <si>
    <t>18.10.15</t>
  </si>
  <si>
    <t>18.10.15.1</t>
  </si>
  <si>
    <t>Sending any data to a third-party vendor is a security concern and should only be done on an as needed basis.</t>
  </si>
  <si>
    <t>To establish the recommended configuration via GP, set the following UI path to Enabled: Diagnostic data off (not recommended) or Enabled: Send required diagnostic data:
Computer Configuration\Policies\Administrative Templates\Windows Components\Data Collection and Preview Builds\Allow Diagnostic Data</t>
  </si>
  <si>
    <t>Set Allow Diagnostic Data to enabled: Diagnostic data off (not recommended)or enabled: Send required diagnostic data. One method to achieve the recommended configuration via Group Policy, set the following UI path to Enabled: Diagnostic data off (not recommended) or Enabled: Send required diagnostic data:
Computer Configuration\Policies\Administrative Templates\Windows Components\Data Collection and Preview Builds\Allow Diagnostic Data</t>
  </si>
  <si>
    <t>Win10-275</t>
  </si>
  <si>
    <t>Set Disable One Settings Downloads to enable</t>
  </si>
  <si>
    <t>This policy setting controls whether Windows attempts to connect with the OneSettings service to download configuration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</si>
  <si>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HKEY_LOCAL_MACHINE\SOFTWARE\Policies\Microsoft\Windows\DataCollection:DisableOneSettingsDownloads</t>
  </si>
  <si>
    <t>The Disable OneSettings Downloads is set to enabled.</t>
  </si>
  <si>
    <t>The Disable OneSettings Downloads is not set to enabled.</t>
  </si>
  <si>
    <t>18.10.15.3</t>
  </si>
  <si>
    <t>Sending data to a third-party vendor is a security concern and should only be done on an as-needed basis.</t>
  </si>
  <si>
    <t>To establish the recommended configuration via GP, set the following UI path to Enabled:
Computer Configuration\Policies\Administrative Templates\Windows Components\Data Collection and Preview Builds\Disable OneSettings Downloads</t>
  </si>
  <si>
    <t>Set Disable One Settings Downloads to enable. One method to achieve the recommended configuration via Group Policy, set the following UI path to Enabled:
Computer Configuration\Policies\Administrative Templates\Windows Components\Data Collection and Preview Builds\Disable OneSettings Downloads</t>
  </si>
  <si>
    <t>Win10-276</t>
  </si>
  <si>
    <t>Set Do not show feedback notifications to enabled</t>
  </si>
  <si>
    <t>This policy setting allows an organization to prevent its devices from showing feedback questions from Microsoft.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</si>
  <si>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HKEY_LOCAL_MACHINE\SOFTWARE\Policies\Microsoft\Windows\DataCollection:DoNotShowFeedbackNotifications</t>
  </si>
  <si>
    <t>The setting Do not show feedback notifications is set to enabled.</t>
  </si>
  <si>
    <t>The setting Do not show feedback notifications is not set to enabled.</t>
  </si>
  <si>
    <t>18.10.15.4</t>
  </si>
  <si>
    <t>Users should not be sending any feedback to third-party vendors in an enterprise managed environment.</t>
  </si>
  <si>
    <t>To establish the recommended configuration via GP, set the following UI path to Enabled:
Computer Configuration\Policies\Administrative Templates\Windows Components\Data Collection and Preview Builds\Do not show feedback notifications</t>
  </si>
  <si>
    <t>Set Do not show feedback notifications to enabled. One method to achieve the recommended configuration via Group Policy, set the following UI path to Enabled:
Computer Configuration\Policies\Administrative Templates\Windows Components\Data Collection and Preview Builds\Do not show feedback notifications</t>
  </si>
  <si>
    <t>Win10-277</t>
  </si>
  <si>
    <t>Set Enable OneSettings Auditing to enabled</t>
  </si>
  <si>
    <t>This policy setting controls whether Windows records attempts to connect with the OneSettings service to the Event Log.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</si>
  <si>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HKEY_LOCAL_MACHINE\SOFTWARE\Policies\Microsoft\Windows\DataCollection:EnableOneSettingsAuditing</t>
  </si>
  <si>
    <t>The setting  Enable OneSettings Auditing is set to enabled.</t>
  </si>
  <si>
    <t>The setting Enable OneSettings Auditing is not set to enabled.</t>
  </si>
  <si>
    <t>18.10.15.5</t>
  </si>
  <si>
    <t>To establish the recommended configuration via GP, set the following UI path to Enabled:
Computer Configuration\Policies\Administrative Templates\Windows Components\Data Collection and Preview Builds\Enable OneSettings Auditing</t>
  </si>
  <si>
    <t>Set Enable OneSettings Auditing to enabled. One method to achieve the recommended configuration via Group Policy, set the following UI path to Enabled:
Computer Configuration\Policies\Administrative Templates\Windows Components\Data Collection and Preview Builds\Enable OneSettings Auditing</t>
  </si>
  <si>
    <t>Win10-278</t>
  </si>
  <si>
    <t>Set Limit Diagnostic Log Collection to enabled</t>
  </si>
  <si>
    <t xml:space="preserve">This policy setting controls whether additional diagnostic logs are collected when more information is needed to troubleshoot a problem on the device. 
The recommended state for this setting is: Enabled. </t>
  </si>
  <si>
    <t>Navigate to the UI Path articulated in the Remediation section and confirm it is set as prescribed. This group policy setting is backed by the following registry location:
HKEY_LOCAL_MACHINE\SOFTWARE\Policies\Microsoft\Windows\DataCollection:LimitDiagnosticLogCollection</t>
  </si>
  <si>
    <t>The Limit Diagnostic Log Collection is set to enabled.</t>
  </si>
  <si>
    <t>The Limit Diagnostic Log Collection is not set to enabled.</t>
  </si>
  <si>
    <t>18.10.15.6</t>
  </si>
  <si>
    <t>To establish the recommended configuration via GP, set the following UI path to Enabled:
Computer Configuration\Policies\Administrative Templates\Windows Components\Data Collection and Preview Builds\Limit Diagnostic Log Collection</t>
  </si>
  <si>
    <t>Set Limit Diagnostic Log Collection to enabled. One method to achieve the recommended configuration via Group Policy, set the following UI path to Enabled:
Computer Configuration\Policies\Administrative Templates\Windows Components\Data Collection and Preview Builds\Limit Diagnostic Log Collection</t>
  </si>
  <si>
    <t>Win10-279</t>
  </si>
  <si>
    <t>Set Limit Dump Collection to enabled</t>
  </si>
  <si>
    <t>This policy setting limits the type of memory dumps that can be collected when more information is needed to troubleshoot a problem.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</si>
  <si>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HKEY_LOCAL_MACHINE\SOFTWARE\Policies\Microsoft\Windows\DataCollection:LimitDumpCollection</t>
  </si>
  <si>
    <t>The Limit Dump Collection is set to enabled.</t>
  </si>
  <si>
    <t>The Limit Dump Collection is not set to enabled.</t>
  </si>
  <si>
    <t>18.10.15.7</t>
  </si>
  <si>
    <t>Memory dumps can contain sensitive information. Sending this data to a third-party vendor is a security concern and should only be done on an as-needed basis.</t>
  </si>
  <si>
    <t>To establish the recommended configuration via GP, set the following UI path to Enabled.
Computer Configuration\Policies\Administrative Templates\Windows Components\Data Collection and Preview Builds\Limit Dump Collection</t>
  </si>
  <si>
    <t>One method to achieve the recommended configuration via Group Policy, set the following UI path to Enabled.
Computer Configuration\Policies\Administrative Templates\Windows Components\Data Collection and Preview Builds\Limit Dump Collection</t>
  </si>
  <si>
    <t>Win10-280</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</si>
  <si>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</si>
  <si>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</si>
  <si>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HKEY_LOCAL_MACHINE\SOFTWARE\Policies\Microsoft\Windows\PreviewBuilds:AllowBuildPreview</t>
  </si>
  <si>
    <t>The setting toggle user control over Insider builds is disabled.</t>
  </si>
  <si>
    <t>The setting toggle user control over Insider builds is not disabled.</t>
  </si>
  <si>
    <t>18.10.15.8</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</si>
  <si>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</si>
  <si>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To establish the recommended configuration via GP, set the following UI path to Disabled:
Computer Configuration\Policies\Administrative Templates\Windows Components\Data Collection and Preview Builds\Toggle user control over Insider builds</t>
  </si>
  <si>
    <t>One method to achieve the recommended configuration via Group Policy, set the following UI path to Disabled:
Computer Configuration\Policies\Administrative Templates\Windows Components\Data Collection and Preview Builds\Toggle user control over Insider builds</t>
  </si>
  <si>
    <t>Win10-281</t>
  </si>
  <si>
    <t>Ensure Download Mode is NOT set to enabled: Internet</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</si>
  <si>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t>
  </si>
  <si>
    <t>Navigate to the UI Path articulated in the Remediation section and confirm it is set as prescribed. This group policy setting is backed by the following registry location:
HKEY_LOCAL_MACHINE\SOFTWARE\Policies\Microsoft\Windows\DeliveryOptimization:DODownloadMode</t>
  </si>
  <si>
    <t>The Download Mode is NOT set to Enabled: Internet.</t>
  </si>
  <si>
    <t>The Download Mode is set to Enabled: Internet.</t>
  </si>
  <si>
    <t>18.10.16</t>
  </si>
  <si>
    <t>18.10.16.1</t>
  </si>
  <si>
    <t>Due to privacy concerns and security risks, updates should only be downloaded directly from Microsoft, or from a trusted machine on the internal network that received _its_ updates from a trusted source and approved by the network administrator.</t>
  </si>
  <si>
    <t>To establish the recommended configuration via GP, set the following UI path to any value _other than_ Enabled: Internet (3):
Computer Configuration\Policies\Administrative Templates\Windows Components\Delivery Optimization\Download Mode</t>
  </si>
  <si>
    <t>Ensure Download Mode is NOT set to enabled: Internet. One method to achieve the recommended configuration via Group Policy, set the following UI path to any value _other than_ Enabled: Internet (3):
Computer Configuration\Policies\Administrative Templates\Windows Components\Delivery Optimization\Download Mode</t>
  </si>
  <si>
    <t>Win10-282</t>
  </si>
  <si>
    <t>Set Enable App Installer to disable</t>
  </si>
  <si>
    <t>This policy setting controls whether user have access to the Windows Package Manager. Windows Package Manager is a package manager solution that consists of a command line tool and set of services for installing applications on Microsoft Windows 10 and 11.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</si>
  <si>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HKEY_LOCAL_MACHINE\SOFTWARE\Policies\Microsoft\Windows\AppInstaller:EnableAppInstaller</t>
  </si>
  <si>
    <t>The Enable App Installer is set to disabled.</t>
  </si>
  <si>
    <t>The Enable App Installer is not set to disabled.</t>
  </si>
  <si>
    <t>18.10.17</t>
  </si>
  <si>
    <t>18.10.17.1</t>
  </si>
  <si>
    <t>Windows Package Manager is a command line tool can be used to discover, install, upgrade, remove and configure applications, and it can be used as a distribution channel for software packages containing tools and applications. Users should not have access to these types of development tools.</t>
  </si>
  <si>
    <t>To establish the recommended configuration via GP, set the following UI path to Disabled:
Computer Configuration\Policies\Administrative Templates\Windows Components\Desktop App Installer\Enable App Installer</t>
  </si>
  <si>
    <t>Set Enable App Installer to disable. One method to achieve the recommended configuration via Group Policy, set the following UI path to Disabled:
Computer Configuration\Policies\Administrative Templates\Windows Components\Desktop App Installer\Enable App Installer</t>
  </si>
  <si>
    <t>Win10-283</t>
  </si>
  <si>
    <t>Set Enable App Installer Experimental Features to disabled</t>
  </si>
  <si>
    <t>This policy setting controls whether users can enable experimental features in the Windows Package Manager.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</si>
  <si>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HKEY_LOCAL_MACHINE\SOFTWARE\Policies\Microsoft\Windows\AppInstaller:EnableExperimentalFeatures</t>
  </si>
  <si>
    <t>The Enable App Installer Experimental Features is set to disabled.</t>
  </si>
  <si>
    <t>The Enable App Installer Experimental Features is not set to disabled.</t>
  </si>
  <si>
    <t>18.10.17.2</t>
  </si>
  <si>
    <t>Windows Package Manager is a command line tool can be used to discover, install, upgrade, remove and configure applications, and it can be used as a distribution channel for software packages containing tools and applications. Users should not have access to experimental features.</t>
  </si>
  <si>
    <t>To establish the recommended configuration via GP, set the following UI path to Disabled:
Computer Configuration\Policies\Administrative Templates\Windows Components\Desktop App Installer\Enable App Installer Experimental Features</t>
  </si>
  <si>
    <t>Set Enable App Installer Experimental Features to disabled. One method to achieve the recommended configuration via Group Policy, set the following UI path to Disabled:
Computer Configuration\Policies\Administrative Templates\Windows Components\Desktop App Installer\Enable App Installer Experimental Features</t>
  </si>
  <si>
    <t>Win10-284</t>
  </si>
  <si>
    <t>Set Enable App Installer Hash Override to disable</t>
  </si>
  <si>
    <t>This policy setting controls whether users can override the SHA256 security validation in the Windows Package Manager settings.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</si>
  <si>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HKEY_LOCAL_MACHINE\SOFTWARE\Policies\Microsoft\Windows\AppInstaller:EnableHashOverride</t>
  </si>
  <si>
    <t>The Enable App Installer Hash Override is set to disabled.</t>
  </si>
  <si>
    <t>The Enable App Installer Hash Override is not set to disabled.</t>
  </si>
  <si>
    <t>18.10.17.3</t>
  </si>
  <si>
    <t>Users should not have the ability to override SHA256 security validation.</t>
  </si>
  <si>
    <t>To establish the recommended configuration via GP, set the following UI path to Disabled:
Computer Configuration\Policies\Administrative Templates\Windows Components\Desktop App Installer\Enable App Installer Hash Override</t>
  </si>
  <si>
    <t>Set Enable App Installer Hash Override to disable. One method to achieve the recommended configuration via Group Policy, set the following UI path to Disabled:
Computer Configuration\Policies\Administrative Templates\Windows Components\Desktop App Installer\Enable App Installer Hash Override</t>
  </si>
  <si>
    <t>Win10-285</t>
  </si>
  <si>
    <t>Set Enable App Installer ms-appinstaller protocol to disabled</t>
  </si>
  <si>
    <t>This policy setting controls whether users can install packages from a website that is using the ms-appinstaller protocol. The ms-appinstaller protocol allows users to install an application by clicking a link on a website.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</si>
  <si>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HKEY_LOCAL_MACHINE\SOFTWARE\Policies\Microsoft\Windows\AppInstaller:EnableMSAppInstallerProtocol</t>
  </si>
  <si>
    <t>The  Enable App Installer ms-appinstaller protocol is set to disabled.</t>
  </si>
  <si>
    <t>The  Enable App Installer ms-appinstaller protocol is not set to disabled.</t>
  </si>
  <si>
    <t>18.10.17.4</t>
  </si>
  <si>
    <t>Users should not have the ability to install an application by clicking a link on a website. If an unknown or malicious link is clicked, malicious software could be installed on the system.</t>
  </si>
  <si>
    <t>To establish the recommended configuration via GP, set the following UI path to Disabled:
Computer Configuration\Policies\Administrative Templates\Windows Components\Desktop App Installer\Enable App Installer ms-appinstaller protocol</t>
  </si>
  <si>
    <t>Set Enable App Installer ms-appinstaller protocol to disabled. One method to achieve the recommended configuration via Group Policy, set the following UI path to Disabled:
Computer Configuration\Policies\Administrative Templates\Windows Components\Desktop App Installer\Enable App Installer ms-appinstaller protocol</t>
  </si>
  <si>
    <t>Win10-286</t>
  </si>
  <si>
    <t>Set Application: Control Event Log behavior when the log file reaches its maximum size to disabled</t>
  </si>
  <si>
    <t>This policy setting controls Event Log behavior when the log file reaches its maximum size.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</si>
  <si>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HKEY_LOCAL_MACHINE\SOFTWARE\Policies\Microsoft\Windows\EventLog\Application:Retention</t>
  </si>
  <si>
    <t>The setting Application: Control Event Log behavior when the log file reaches its maximum size is disabled.</t>
  </si>
  <si>
    <t>The setting Application: Control Event Log behavior when the log file reaches its maximum size is not disabled.</t>
  </si>
  <si>
    <t>18.10.26.1</t>
  </si>
  <si>
    <t>18.10.26.1.1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</si>
  <si>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</si>
  <si>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</si>
  <si>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Set Application: Control Event Log behavior when the log file reaches its maximum size to disabled. One method to achieve the recommended configuration via Group Policy, set the following UI path to Disabled:
Computer Configuration\Policies\Administrative Templates\Windows Components\Event Log Service\Application\Control Event Log behavior when the log file reaches its maximum size</t>
  </si>
  <si>
    <t>Win10-287</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</si>
  <si>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</si>
  <si>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</si>
  <si>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Navigate to the UI Path articulated in the Remediation section and confirm it is set as prescribed. This group policy setting is backed by the following registry location:
HKEY_LOCAL_MACHINE\SOFTWARE\Policies\Microsoft\Windows\EventLog\Application:MaxSize</t>
  </si>
  <si>
    <t>The setting Application: Specify the maximum log file size (KB) is set to Enabled: 32,768 or greater.</t>
  </si>
  <si>
    <t>The setting Application: Specify the maximum log file size (KB) is not set to Enabled: 32,768 or greater.</t>
  </si>
  <si>
    <t>18.10.26.1.2</t>
  </si>
  <si>
    <t>To establish the recommended configuration via GP, set the following UI path to Enabled: 32,768 or greater:
Computer Configuration\Policies\Administrative Templates\Windows Components\Event Log Service\Application\Specify the maximum log file size (KB)</t>
  </si>
  <si>
    <t>Set Application: Specify the maximum log file size (KB) to enabled: 32,768 or greater. One method to achieve the recommended configuration via Group Policy, set the following UI path to Enabled: 32,768 or greater:
Computer Configuration\Policies\Administrative Templates\Windows Components\Event Log Service\Application\Specify the maximum log file size (KB)</t>
  </si>
  <si>
    <t>Win10-288</t>
  </si>
  <si>
    <t xml:space="preserve">Response to Audit Processing Failure </t>
  </si>
  <si>
    <t>Set Security: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</si>
  <si>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HKEY_LOCAL_MACHINE\SOFTWARE\Policies\Microsoft\Windows\EventLog\Security:Retention</t>
  </si>
  <si>
    <t>The Security: Control Event Log behavior when the log file reaches its maximum size is set to disabled.</t>
  </si>
  <si>
    <t>The Security: Control Event Log behavior when the log file reaches its maximum size is not set to disabled.</t>
  </si>
  <si>
    <t>18.10.26.2</t>
  </si>
  <si>
    <t>18.10.26.2.1</t>
  </si>
  <si>
    <t>To establish the recommended configuration via GP, set the following UI path to Disabled:
Computer Configuration\Policies\Administrative Templates\Windows Components\Event Log Service\Security\Control Event Log behavior when the log file reaches its maximum size</t>
  </si>
  <si>
    <t>Set Security: Control Event Log behavior when the log file reaches its maximum size to disabled. One method to achieve the recommended configuration via Group Policy, set the following UI path to Disabled:
Computer Configuration\Policies\Administrative Templates\Windows Components\Event Log Service\Security\Control Event Log behavior when the log file reaches its maximum size</t>
  </si>
  <si>
    <t>Win10-289</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</si>
  <si>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</si>
  <si>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</si>
  <si>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Navigate to the UI Path articulated in the Remediation section and confirm it is set as prescribed. This group policy setting is backed by the following registry location:
HKEY_LOCAL_MACHINE\SOFTWARE\Policies\Microsoft\Windows\EventLog\Security:MaxSize</t>
  </si>
  <si>
    <t>The setting Security: Specify the maximum log file size (KB) is set to Enabled: 196,608 or greater.</t>
  </si>
  <si>
    <t>The setting Security: Specify the maximum log file size (KB) is not set to Enabled: 196,608 or greater.</t>
  </si>
  <si>
    <t>18.10.26.2.2</t>
  </si>
  <si>
    <t>To establish the recommended configuration via GP, set the following UI path to Enabled: 196,608 or greater:
Computer Configuration\Policies\Administrative Templates\Windows Components\Event Log Service\Security\Specify the maximum log file size (KB)</t>
  </si>
  <si>
    <t>Set Security: Specify the maximum log file size (KB) to enabled: 196,608 or greater. One method to achieve the recommended configuration via Group Policy, set the following UI path to Enabled: 196,608 or greater:
Computer Configuration\Policies\Administrative Templates\Windows Components\Event Log Service\Security\Specify the maximum log file size (KB)</t>
  </si>
  <si>
    <t>Win10-290</t>
  </si>
  <si>
    <t>Set Setup: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</si>
  <si>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HKEY_LOCAL_MACHINE\SOFTWARE\Policies\Microsoft\Windows\EventLog\Setup:Retention</t>
  </si>
  <si>
    <t>The setting Setup: Control Event Log behavior when the log file reaches its maximum size is set to disabled.</t>
  </si>
  <si>
    <t>The setting Setup: Control Event Log behavior when the log file reaches its maximum size is not set to disabled.</t>
  </si>
  <si>
    <t>18.10.26.3</t>
  </si>
  <si>
    <t>18.10.26.3.1</t>
  </si>
  <si>
    <t>To establish the recommended configuration via GP, set the following UI path to Disabled:
Computer Configuration\Policies\Administrative Templates\Windows Components\Event Log Service\Setup\Control Event Log behavior when the log file reaches its maximum size</t>
  </si>
  <si>
    <t>Set Setup: Control Event Log behavior when the log file reaches its maximum size to disabled. One method to achieve the recommended configuration via Group Policy, set the following UI path to Disabled:
Computer Configuration\Policies\Administrative Templates\Windows Components\Event Log Service\Setup\Control Event Log behavior when the log file reaches its maximum size</t>
  </si>
  <si>
    <t>Win10-291</t>
  </si>
  <si>
    <t>Set Setup: Specify the maximum log file size (KB) to enabled: 32,768 or greater</t>
  </si>
  <si>
    <t>Navigate to the UI Path articulated in the Remediation section and confirm it is set as prescribed. This group policy setting is backed by the following registry location:
HKEY_LOCAL_MACHINE\SOFTWARE\Policies\Microsoft\Windows\EventLog\Setup:MaxSize</t>
  </si>
  <si>
    <t>The setting Setup: Specify the maximum log file size (KB) is set to Enabled: 32,768 or greater.</t>
  </si>
  <si>
    <t>The setting Setup: Specify the maximum log file size (KB) is not set to Enabled: 32,768 or greater.</t>
  </si>
  <si>
    <t>18.10.26.3.2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</si>
  <si>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</si>
  <si>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</si>
  <si>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Set Setup: Specify the maximum log file size (KB) to enabled: 32,768 or greater. One method to achieve the recommended configuration via Group Policy, set the following UI path to Enabled: 32,768 or greater:
Computer Configuration\Policies\Administrative Templates\Windows Components\Event Log Service\Setup\Specify the maximum log file size (KB)</t>
  </si>
  <si>
    <t>Win10-292</t>
  </si>
  <si>
    <t>Set System: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</si>
  <si>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HKEY_LOCAL_MACHINE\SOFTWARE\Policies\Microsoft\Windows\EventLog\System:Retention</t>
  </si>
  <si>
    <t>The setting System: Control Event Log behavior when the log file reaches its maximum size is set to disabled.</t>
  </si>
  <si>
    <t>The setting System: Control Event Log behavior when the log file reaches its maximum size is not set to disabled.</t>
  </si>
  <si>
    <t>18.10.26.4</t>
  </si>
  <si>
    <t>18.10.26.4.1</t>
  </si>
  <si>
    <t>To establish the recommended configuration via GP, set the following UI path to Disabled:
Computer Configuration\Policies\Administrative Templates\Windows Components\Event Log Service\System\Control Event Log behavior when the log file reaches its maximum size</t>
  </si>
  <si>
    <t>Set System: Control Event Log behavior when the log file reaches its maximum size to disabled. One method to achieve the recommended configuration via Group Policy, set the following UI path to Disabled:
Computer Configuration\Policies\Administrative Templates\Windows Components\Event Log Service\System\Control Event Log behavior when the log file reaches its maximum size</t>
  </si>
  <si>
    <t>Win10-293</t>
  </si>
  <si>
    <t>Set System: Specify the maximum log file size (KB) to enabled: 32,768 or greater</t>
  </si>
  <si>
    <t>Navigate to the UI Path articulated in the Remediation section and confirm it is set as prescribed. This group policy setting is backed by the following registry location:
HKEY_LOCAL_MACHINE\SOFTWARE\Policies\Microsoft\Windows\EventLog\System:MaxSize</t>
  </si>
  <si>
    <t>The setting System: Specify the maximum log file size (KB) is set to Enabled: 32,768 or greater.</t>
  </si>
  <si>
    <t>The setting System: Specify the maximum log file size (KB) is not set to Enabled: 32,768 or greater.</t>
  </si>
  <si>
    <t>18.10.26.4.2</t>
  </si>
  <si>
    <t>To establish the recommended configuration via GP, set the following UI path to Enabled: 32,768 or greater:
Computer Configuration\Policies\Administrative Templates\Windows Components\Event Log Service\System\Specify the maximum log file size (KB)</t>
  </si>
  <si>
    <t>Set System: Specify the maximum log file size (KB) to enabled: 32,768 or greater. One method to achieve the recommended configuration via Group Policy, set the following UI path to Enabled: 32,768 or greater:
Computer Configuration\Policies\Administrative Templates\Windows Components\Event Log Service\System\Specify the maximum log file size (KB)</t>
  </si>
  <si>
    <t>Win10-294</t>
  </si>
  <si>
    <t>Set Turn off Data Execution Prevention for Explorer to disabled</t>
  </si>
  <si>
    <t>Disabling Data Execution Prevention can allow certain legacy plug-in applications to function without terminating Explorer.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</si>
  <si>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HKEY_LOCAL_MACHINE\SOFTWARE\Policies\Microsoft\Windows\Explorer:NoDataExecutionPrevention</t>
  </si>
  <si>
    <t>The setting turns off Data Execution Prevention for Explorer is set to disabled.</t>
  </si>
  <si>
    <t>The setting turns off Data Execution Prevention for Explorer is not set to disabled.</t>
  </si>
  <si>
    <t>HSI22</t>
  </si>
  <si>
    <t>HSI22: Data remanence is not properly handled</t>
  </si>
  <si>
    <t>18.10.29</t>
  </si>
  <si>
    <t>18.10.29.2</t>
  </si>
  <si>
    <t>Data Execution Prevention is an important security feature supported by Explorer that helps to limit the impact of certain types of malwares.</t>
  </si>
  <si>
    <t>To establish the recommended configuration via GP, set the following UI path to Disabled:
Computer Configuration\Policies\Administrative Templates\Windows Components\File Explorer\Turn off Data Execution Prevention for Explorer</t>
  </si>
  <si>
    <t>Set Turn off Data Execution Prevention for Explorer to disabled. One method to achieve the recommended configuration via Group Policy, set the following UI path to Disabled:
Computer Configuration\Policies\Administrative Templates\Windows Components\File Explorer\Turn off Data Execution Prevention for Explorer</t>
  </si>
  <si>
    <t>Win10-295</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</si>
  <si>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</si>
  <si>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</si>
  <si>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HKEY_LOCAL_MACHINE\SOFTWARE\Policies\Microsoft\Windows\Explorer:NoHeapTerminationOnCorruption</t>
  </si>
  <si>
    <t>The setting turns off heap termination on corruption is set to disabled.</t>
  </si>
  <si>
    <t>The setting turns off heap termination on corruption is not set to disabled.</t>
  </si>
  <si>
    <t>18.10.29.3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</si>
  <si>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</si>
  <si>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</si>
  <si>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Set Turn off heap termination on corruption to disabled. One method to achieve the recommended configuration via Group Policy, set the following UI path to Disabled:
Computer Configuration\Policies\Administrative Templates\Windows Components\File Explorer\Turn off heap termination on corruption</t>
  </si>
  <si>
    <t>Win10-296</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</si>
  <si>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</si>
  <si>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</si>
  <si>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</si>
  <si>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turns off shell protocol protected mode is set to disabled.</t>
  </si>
  <si>
    <t>The setting turns off shell protocol protected mode is not set to disabled.</t>
  </si>
  <si>
    <t>18.10.29.4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</si>
  <si>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</si>
  <si>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</si>
  <si>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Set Turn off shell protocol protected mode to disabled. One method to achieve the recommended configuration via Group Policy, set the following UI path to Disabled:
Computer Configuration\Policies\Administrative Templates\Windows Components\File Explorer\Turn off shell protocol protected mode</t>
  </si>
  <si>
    <t>Win10-297</t>
  </si>
  <si>
    <t>Set Prevent the computer from joining a homegroup to enabled</t>
  </si>
  <si>
    <t>By default, users can add their computer to a HomeGroup on a home network.
The recommended state for this setting is: Enabled.</t>
  </si>
  <si>
    <t>Navigate to the UI Path articulated in the Remediation section and confirm it is set as prescribed. This group policy setting is backed by the following registry location:
HKEY_LOCAL_MACHINE\SOFTWARE\Policies\Microsoft\Windows\HomeGroup:DisableHomeGroup</t>
  </si>
  <si>
    <t>The setting Prevent the computer from joining a homegroup is set to enabled.</t>
  </si>
  <si>
    <t>The setting Prevent the computer from joining a homegroup is not set to enabled.</t>
  </si>
  <si>
    <t>HSI7</t>
  </si>
  <si>
    <t>HSI7: FTI can move via covert channels (e.g., VM isolation tools)</t>
  </si>
  <si>
    <t>18.10.33</t>
  </si>
  <si>
    <t>18.10.33.1</t>
  </si>
  <si>
    <t>While resources on a domain-joined computer cannot be shared with a HomeGroup, information from the domain-joined computer can be leaked to other computers in the HomeGroup.</t>
  </si>
  <si>
    <t>To establish the recommended configuration via GP, set the following UI path to Enabled:
Computer Configuration\Policies\Administrative Templates\Windows Components\HomeGroup\Prevent the computer from joining a homegroup</t>
  </si>
  <si>
    <t>Set Prevent the computer from joining a homegroup to enabled/ One method to achieve the recommended configuration via Group Policy, set the following UI path to Enabled:
Computer Configuration\Policies\Administrative Templates\Windows Components\HomeGroup\Prevent the computer from joining a homegroup</t>
  </si>
  <si>
    <t>Win10-298</t>
  </si>
  <si>
    <t>Set Disable Internet Explorer 11 as a standalone browser to enabled: Always</t>
  </si>
  <si>
    <t>This policy setting restricts the launching of Internet Explorer as a standalone browser.
This setting preforms the following actions when enabled: 
- Prevents Internet Explorer 11 from launching as a standalone browser.
- Restricts Internet Explorer´s usage to Microsoft Edge´s native _Internet Explorer mode_.
- Redirects all attempts at launching Internet Explorer 11 to Microsoft Edge Stable Channel browser.
- Overrides any other policies that redirect to Internet Explorer 11.
The recommended state for this setting is: Enabled: Always.</t>
  </si>
  <si>
    <t>Navigate to the UI Path articulated in the Remediation section and confirm it is set as prescribed. This group policy setting is backed by the following registry location:
HKEY_LOCAL_MACHINE\SOFTWARE\Policies\Microsoft\Internet Explorer\Main:NotifyDisableIEOptions</t>
  </si>
  <si>
    <t>The disabled Internet Explorer 11 as a standalone browser is set to Enabled: Always.</t>
  </si>
  <si>
    <t>The disabled Internet Explorer 11 as a standalone browser is not set to Enabled: Always.</t>
  </si>
  <si>
    <t>18.10.35</t>
  </si>
  <si>
    <t>18.10.35.1</t>
  </si>
  <si>
    <t>Official support for Internet Explorer (IE) 11 desktop applications (workstation) ended on June 22, 2022. Unsupported software could contain vulnerabilities that are left unpatched. Unpatched vulnerabilities can lead to application weaknesses that could allow attackers to leverage the security vulnerability by running malicious code.</t>
  </si>
  <si>
    <t>To establish the recommended configuration via GP, set the following UI path to Enabled: Always:
Computer Configuration\Policies\Administrative Templates\Windows Components\Internet Explorer\Disable Internet Explorer 11 as a standalone browser</t>
  </si>
  <si>
    <t>Set Disable Internet Explorer 11 as a standalone browser to enabled: Always. One method to achieve the recommended configuration via Group Policy, set the following UI path to Enabled: Always:
Computer Configuration\Policies\Administrative Templates\Windows Components\Internet Explorer\Disable Internet Explorer 11 as a standalone browser</t>
  </si>
  <si>
    <t>Win10-299</t>
  </si>
  <si>
    <t>Set Block all consumer Microsoft account user authentication to enabled</t>
  </si>
  <si>
    <t>This setting determines whether applications and services on the device can utilize new consumer Microsoft account authentication via the Windows Online ID and Web Account Manager APIs.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</si>
  <si>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HKEY_LOCAL_MACHINE\SOFTWARE\Policies\Microsoft\MicrosoftAccount:DisableUserAuth</t>
  </si>
  <si>
    <t>The Block all consumer Microsoft account user authentication is set to enabled.</t>
  </si>
  <si>
    <t>The Block all consumer Microsoft account user authentication is not set to enabled.</t>
  </si>
  <si>
    <t>18.10.42</t>
  </si>
  <si>
    <t>18.10.42.1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</si>
  <si>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</si>
  <si>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Enabled:
Computer Configuration\Policies\Administrative Templates\Windows Components\Microsoft accounts\Block all consumer Microsoft account user authentication</t>
  </si>
  <si>
    <t>Set Block all consumer Microsoft account user authentication to enabled. One method to achieve the recommended configuration via Group Policy, set the following UI path to Enabled:
Computer Configuration\Policies\Administrative Templates\Windows Components\Microsoft accounts\Block all consumer Microsoft account user authentication</t>
  </si>
  <si>
    <t>Win10-300</t>
  </si>
  <si>
    <t>Set Configure detection for potentially unwanted applications to enabled: Block</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</si>
  <si>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</si>
  <si>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Navigate to the UI Path articulated in the Remediation section and confirm it is set as prescribed. This group policy setting is backed by the following registry location:
HKEY_LOCAL_MACHINE\SOFTWARE\Policies\Microsoft\Windows Defender:PUAProtection</t>
  </si>
  <si>
    <t xml:space="preserve">The Turn on Windows Defender protection against Potentially Unwanted Applications is set to enable. </t>
  </si>
  <si>
    <t xml:space="preserve">The Turn on Windows Defender protection against Potentially Unwanted Applications is not set to enable. </t>
  </si>
  <si>
    <t>18.10.43</t>
  </si>
  <si>
    <t>18.10.43.16</t>
  </si>
  <si>
    <t>Potentially unwanted applications can increase the risk of your network being infected with malware, cause malware infections to be harder to identify, and can waste IT resources in cleaning up the applications. They should be blocked from installation.</t>
  </si>
  <si>
    <t>To establish the recommended configuration via GP, set the following UI path to Enabled: Block:
Computer Configuration\Policies\Administrative Templates\Windows Components\Microsoft Defender Antivirus\Configure detection for potentially unwanted applications</t>
  </si>
  <si>
    <t>Set Configure detection for potentially unwanted applications to enabled: Block. One method to achieve the recommended configuration via Group Policy, set the following UI path to Enabled: Block:
Computer Configuration\Policies\Administrative Templates\Windows Components\Microsoft Defender Antivirus\Configure detection for potentially unwanted applications</t>
  </si>
  <si>
    <t>Win10-301</t>
  </si>
  <si>
    <t>Set Turn off Windows Defender Antivirus to disabled</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</si>
  <si>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</si>
  <si>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Defender:DisableAntiSpyware</t>
  </si>
  <si>
    <t>The Turn off Windows Defender AntiVirus is set to disabled.</t>
  </si>
  <si>
    <t>The Turn off Windows Defender AntiVirus is not set to disabled.</t>
  </si>
  <si>
    <t>18.10.43.17</t>
  </si>
  <si>
    <t>It is important to ensure a current, updated antivirus product is scanning each computer for malicious file activity. Microsoft provides a competent solution out of the box in Microsoft Defender Antivirus.
Organizations that choose to purchase a reputable third-party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</si>
  <si>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Components\Microsoft Defender Antivirus\Turn off Microsoft Defender AntiVirus</t>
  </si>
  <si>
    <t>Set Turn off Windows Defender Antivirus to disabled. One method to achieve the recommended configuration via Group Policy, set the following UI path to Disabled:
Computer Configuration\Policies\Administrative Templates\Windows Components\Microsoft Defender Antivirus\Turn off Microsoft Defender AntiVirus</t>
  </si>
  <si>
    <t>Win10-302</t>
  </si>
  <si>
    <t>Set Configure local setting override for reporting to Microsoft MAPS to disabled</t>
  </si>
  <si>
    <t>This policy setting configures a local override for the configuration to join Microsoft Active Protection Service (MAPS), which Microsoft renamed to _Windows Defender Antivirus Cloud Protection Service_ and then _Microsoft Defender Antivirus Cloud Protection Service_.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</si>
  <si>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</si>
  <si>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The Configure local setting override for reporting to Microsoft MAPS is set to disabled.</t>
  </si>
  <si>
    <t>The Configure local setting override for reporting to Microsoft MAPS is not set to disabled.</t>
  </si>
  <si>
    <t>18.10.43.5</t>
  </si>
  <si>
    <t>18.10.43.5.1</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</si>
  <si>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</si>
  <si>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Components\Microsoft Defender Antivirus\MAPS\Configure local setting override for reporting to Microsoft MAPS</t>
  </si>
  <si>
    <t>Set Configure local setting override for reporting to Microsoft MAPS to disabled. One method to achieve the recommended configuration via Group Policy, set the following UI path to Disabled:
Computer Configuration\Policies\Administrative Templates\Windows Components\Microsoft Defender Antivirus\MAPS\Configure local setting override for reporting to Microsoft MAPS</t>
  </si>
  <si>
    <t>Win10-303</t>
  </si>
  <si>
    <t>Set Configure Attack Surface Reduction rules to enabled</t>
  </si>
  <si>
    <t>This policy setting controls the state for the Attack Surface Reduction (ASR) rules.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</si>
  <si>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t>
  </si>
  <si>
    <t>The Configure Attack Surface Reduction rules is set to enabled.</t>
  </si>
  <si>
    <t>The Configure Attack Surface Reduction rules is not set to enabled.</t>
  </si>
  <si>
    <t>18.10.43.6.1</t>
  </si>
  <si>
    <t>18.10.43.6.1.1</t>
  </si>
  <si>
    <t>Attack surface reduction helps prevent actions and apps that are typically used by exploit-seeking malware to infect machines.</t>
  </si>
  <si>
    <t>To establish the recommended configuration via GP, set the following UI path to Enabled:
Computer Configuration\Policies\Administrative Templates\Windows Components\Microsoft Defender Antivirus\Microsoft Defender Exploit Guard\Attack Surface Reduction\Configure Attack Surface Reduction rules</t>
  </si>
  <si>
    <t>Set Configure Attack Surface Reduction rules to enabled. One method to achieve the recommended configuration via Group Policy, set the following UI path to Enabled:
Computer Configuration\Policies\Administrative Templates\Windows Components\Microsoft Defender Antivirus\Microsoft Defender Exploit Guard\Attack Surface Reduction\Configure Attack Surface Reduction rules</t>
  </si>
  <si>
    <t>Win10-304</t>
  </si>
  <si>
    <t>Ensure Configure Attack Surface Reduction rules: Set the state for each ASR rule is configured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</si>
  <si>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t>
  </si>
  <si>
    <t>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Guard\ASR\Rules:56a863a9-875e-4185-98a7-b882c64b5ce5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HKEY_LOCAL_MACHINE\SOFTWARE\Policies\Microsoft\Windows Defender\Windows Defender Exploit Guard\ASR\Rules:e6db77e5-3df2-4cf1-b95a-636979351e5b</t>
  </si>
  <si>
    <t>The Configure Attack Surface Reduction rules: Set the state for each ASR rule is configured.</t>
  </si>
  <si>
    <t>The Configure Attack Surface Reduction rules: Set the state for each ASR rule is not configured.</t>
  </si>
  <si>
    <t>18.10.43.6.1.2</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</si>
  <si>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</si>
  <si>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Ensure Configure Attack Surface Reduction rules: Set the state for each ASR rule is configured. One method to achieve the recommended configuration via Group Policy,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</si>
  <si>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Win10-305</t>
  </si>
  <si>
    <t>Set Prevent users and apps from accessing dangerous websites to enabled: Block</t>
  </si>
  <si>
    <t>This policy setting controls Microsoft Defender Exploit Guard network protection. 
The recommended state for this setting is: Enabled: Block.</t>
  </si>
  <si>
    <t>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t>
  </si>
  <si>
    <t>The Prevent users and apps from accessing dangerous websites is set to Enabled: Block.</t>
  </si>
  <si>
    <t>The Prevent users and apps from accessing dangerous websites is not set to Enabled: Block.</t>
  </si>
  <si>
    <t>18.10.43.6.3</t>
  </si>
  <si>
    <t>18.10.43.6.3.1</t>
  </si>
  <si>
    <t>This setting can help prevent employees from using any application to access dangerous domains that may host phishing scams, exploit-hosting sites, and other malicious content on the Internet.</t>
  </si>
  <si>
    <t>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t>
  </si>
  <si>
    <t>Set Prevent users and apps from accessing dangerous websites to enabled: Block. One method to achieve the recommended configuration via Group Policy, set the following UI path to Enabled: Block:
Computer Configuration\Policies\Administrative Templates\Windows Components\Windows Defender Antivirus\Windows Defender Exploit Guard\Network Protection\Prevent users and apps from accessing dangerous websites</t>
  </si>
  <si>
    <t>Win10-306</t>
  </si>
  <si>
    <t>Set Scan all downloaded files and attachments to enabled</t>
  </si>
  <si>
    <t>This policy setting configures scanning for all downloaded files and attachments.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</si>
  <si>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Protection:DisableIOAVProtection</t>
  </si>
  <si>
    <t>The Scan all downloaded files and attachments is set to enabled.</t>
  </si>
  <si>
    <t>The Scan all downloaded files and attachments is not set to enabled.</t>
  </si>
  <si>
    <t>18.10.43.10</t>
  </si>
  <si>
    <t>18.10.43.10.1</t>
  </si>
  <si>
    <t>When running an antivirus solution such as Microsoft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</si>
  <si>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Components\Microsoft Defender Antivirus\Real-Time Protection\Scan all downloaded files and attachments</t>
  </si>
  <si>
    <t>Set Scan all downloaded files and attachments to enabled. One method to achieve the recommended configuration via Group Policy, set the following UI path to Enabled:
Computer Configuration\Policies\Administrative Templates\Windows Components\Microsoft Defender Antivirus\Real-Time Protection\Scan all downloaded files and attachments</t>
  </si>
  <si>
    <t>Win10-307</t>
  </si>
  <si>
    <t>Set Turn off real-time protection to disabled</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</si>
  <si>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</si>
  <si>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Defender\Real-Time Protection:DisableRealtimeMonitoring</t>
  </si>
  <si>
    <t>The Turn off real-time protection is set to disabled.</t>
  </si>
  <si>
    <t>The Turn off real-time protection is not set to disabled.</t>
  </si>
  <si>
    <t>18.10.43.10.2</t>
  </si>
  <si>
    <t>To establish the recommended configuration via GP, set the following UI path to Disabled:
Computer Configuration\Policies\Administrative Templates\Windows Components\Microsoft Defender Antivirus\Real-Time Protection\Turn off real-time protection</t>
  </si>
  <si>
    <t>Set Turn off real-time protection to disabled. One method to achieve the recommended configuration via Group Policy, set the following UI path to Disabled:
Computer Configuration\Policies\Administrative Templates\Windows Components\Microsoft Defender Antivirus\Real-Time Protection\Turn off real-time protection</t>
  </si>
  <si>
    <t>Win10-308</t>
  </si>
  <si>
    <t>Set Turn on behavior monitoring to enabled</t>
  </si>
  <si>
    <t>This policy setting allows you to configure behavior monitoring for Microsoft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</si>
  <si>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</si>
  <si>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The Turn on behavior monitoring is set to enabled.</t>
  </si>
  <si>
    <t>The Turn on behavior monitoring is not set to enabled.</t>
  </si>
  <si>
    <t>18.10.43.10.3</t>
  </si>
  <si>
    <t>To establish the recommended configuration via GP, set the following UI path to Enabled:
Computer Configuration\Policies\Administrative Templates\Windows Components\Microsoft Defender Antivirus\Real-Time Protection\Turn on behavior monitoring</t>
  </si>
  <si>
    <t>Set Turn on behavior monitoring to enabled. One method to achieve the recommended configuration via Group Policy, set the following UI path to Enabled:
Computer Configuration\Policies\Administrative Templates\Windows Components\Microsoft Defender Antivirus\Real-Time Protection\Turn on behavior monitoring</t>
  </si>
  <si>
    <t>Win10-309</t>
  </si>
  <si>
    <t>Set Turn on script scanning to enabled</t>
  </si>
  <si>
    <t>This policy setting allows script scanning to be turned on/off. Script scanning intercepts scripts then scans them before they are executed on the system.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</si>
  <si>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Protection:DisableScriptScanning</t>
  </si>
  <si>
    <t>The Turn on script scanning is set to enabled.</t>
  </si>
  <si>
    <t>The Turn on script scanning is not set to enabled.</t>
  </si>
  <si>
    <t>18.10.43.10.4</t>
  </si>
  <si>
    <t>To establish the recommended configuration via GP, set the following UI path to Enabled:
Computer Configuration\Policies\Administrative Templates\Windows Components\Microsoft Defender Antivirus\Real-Time Protection\Turn on script scanning</t>
  </si>
  <si>
    <t>Set Turn on script scanning to enabled. One method to achieve the recommended configuration via Group Policy, set the following UI path to Enabled:
Computer Configuration\Policies\Administrative Templates\Windows Components\Microsoft Defender Antivirus\Real-Time Protection\Turn on script scanning</t>
  </si>
  <si>
    <t>Win10-310</t>
  </si>
  <si>
    <t>Set Scan removable drives to enabled</t>
  </si>
  <si>
    <t>This policy setting allows you to manage whether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</si>
  <si>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</si>
  <si>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The Scan removable drives are set to enabled.</t>
  </si>
  <si>
    <t>The Scan removable drives are not set to enabled.</t>
  </si>
  <si>
    <t>18.10.43.13</t>
  </si>
  <si>
    <t>18.10.43.13.1</t>
  </si>
  <si>
    <t>It is important to ensure that any present removable drives are always included in any type of scan, as removable drives are more likely to contain malicious software brought into the enterprise managed environment from an external, unmanaged computer.</t>
  </si>
  <si>
    <t>To establish the recommended configuration via GP, set the following UI path to Enabled:
Computer Configuration\Policies\Administrative Templates\Windows Components\Microsoft Defender Antivirus\Scan\Scan removable drives</t>
  </si>
  <si>
    <t>Set Scan removable drives to enabled. One method to achieve the recommended configuration via Group Policy, set the following UI path to Enabled:
Computer Configuration\Policies\Administrative Templates\Windows Components\Microsoft Defender Antivirus\Scan\Scan removable drives</t>
  </si>
  <si>
    <t>Win10-311</t>
  </si>
  <si>
    <t>Set Turn on e-mail scanning to enabled</t>
  </si>
  <si>
    <t>This policy setting allows you to configure e-mail scanning. When e-mail scanning is enabled, the engine will parse the mailbox and mail files, according to their specific format,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</si>
  <si>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</si>
  <si>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The Turn on e-mail scanning is set to enabled.</t>
  </si>
  <si>
    <t>The Turn on e-mail scanning is not set to enabled.</t>
  </si>
  <si>
    <t>18.10.43.13.2</t>
  </si>
  <si>
    <t>Incoming e-mails should be scanned by an antivirus solution such as Microsoft Defender Antivirus, as email attachments are a commonly used attack vector to infiltrate computers with malicious software.</t>
  </si>
  <si>
    <t>To establish the recommended configuration via GP, set the following UI path to Enabled:
Computer Configuration\Policies\Administrative Templates\Windows Components\Microsoft Defender Antivirus\Scan\Turn on e-mail scanning</t>
  </si>
  <si>
    <t>Set Turn on e-mail scanning to enabled. One method to achieve the recommended configuration via Group Policy, set the following UI path to Enabled:
Computer Configuration\Policies\Administrative Templates\Windows Components\Microsoft Defender Antivirus\Scan\Turn on e-mail scanning</t>
  </si>
  <si>
    <t>Win10-312</t>
  </si>
  <si>
    <t>Set prevenst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</si>
  <si>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</si>
  <si>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</si>
  <si>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The prevent the usage of OneDrive for file storage is set to enabled.</t>
  </si>
  <si>
    <t>The prevent the usage of OneDrive for file storage is not set to enabled.</t>
  </si>
  <si>
    <t>18.10.51</t>
  </si>
  <si>
    <t>18.10.51.1</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</si>
  <si>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workstation, not just the one supplied with Windows.</t>
  </si>
  <si>
    <t>To establish the recommended configuration via GP, set the following UI path to Enabled:
Computer Configuration\Policies\Administrative Templates\Windows Components\OneDrive\Prevent the usage of OneDrive for file storage</t>
  </si>
  <si>
    <t>Set prevent the usage of OneDrive for file storage to enabled. One method to achieve the recommended configuration via Group Policy, set the following UI path to Enabled:
Computer Configuration\Policies\Administrative Templates\Windows Components\OneDrive\Prevent the usage of OneDrive for file storage</t>
  </si>
  <si>
    <t>Win10-313</t>
  </si>
  <si>
    <t>Set To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</si>
  <si>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</si>
  <si>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Navigate to the UI Path articulated in the Remediation section and confirm it is set as prescribed. This group policy setting is backed by the following registry location:
HKEY_LOCAL_MACHINE\SOFTWARE\Policies\Microsoft\Windows NT\Terminal Services:DisablePasswordSaving</t>
  </si>
  <si>
    <t>The  Do not allow passwords to be saved is set to enabled.</t>
  </si>
  <si>
    <t>The  Do not allow passwords to be saved is not set to enabled.</t>
  </si>
  <si>
    <t>18.10.57.2</t>
  </si>
  <si>
    <t>18.10.57.2.2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</si>
  <si>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</si>
  <si>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</si>
  <si>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Set To not allow passwords to be saved to enabled. One method to achieve the recommended configuration via Group Policy, set the following UI path to Enabled:
Computer Configuration\Policies\Administrative Templates\Windows Components\Remote Desktop Services\Remote Desktop Connection Client\Do not allow passwords to be saved</t>
  </si>
  <si>
    <t>Win10-314</t>
  </si>
  <si>
    <t>SC-4</t>
  </si>
  <si>
    <t xml:space="preserve">Information in Shared System Resources
</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</si>
  <si>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</si>
  <si>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</si>
  <si>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Services:fDisableCdm</t>
  </si>
  <si>
    <t>The Do not allow drive redirection is set to enabled.</t>
  </si>
  <si>
    <t>The Do not allow drive redirection is not set to enabled.</t>
  </si>
  <si>
    <t>18.10.57.3.3</t>
  </si>
  <si>
    <t>18.10.57.3.3.3</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</si>
  <si>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</si>
  <si>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</si>
  <si>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Set Do not allow drive redirection to enabled. One method to achieve the recommended configuration via Group Policy, set the following UI path to Enabled:
Computer Configuration\Policies\Administrative Templates\Windows Components\Remote Desktop Services\Remote Desktop Session Host\Device and Resource Redirection\Do not allow drive redirection</t>
  </si>
  <si>
    <t>Win10-315</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</si>
  <si>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</si>
  <si>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</si>
  <si>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Services:fPromptForPassword</t>
  </si>
  <si>
    <t>The Always prompt for password upon connection is set to enabled.</t>
  </si>
  <si>
    <t>The Always prompt for password upon connection is not set to enabled.</t>
  </si>
  <si>
    <t>HCM45: System configuration provides additional attack surface
HPW1: No password is required to access an FTI system</t>
  </si>
  <si>
    <t>18.10.57.3.9</t>
  </si>
  <si>
    <t>18.10.57.3.9.1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</si>
  <si>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</si>
  <si>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</si>
  <si>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Set Always prompt for password upon connection to enabled. One method to achieve the recommended configuration via Group Policy, set the following UI path to Enabled:
Computer Configuration\Policies\Administrative Templates\Windows Components\Remote Desktop Services\Remote Desktop Session Host\Security\Always prompt for password upon connection</t>
  </si>
  <si>
    <t>Win10-316</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</si>
  <si>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</si>
  <si>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</si>
  <si>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</si>
  <si>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The Require secure RPC communication is set to enabled.</t>
  </si>
  <si>
    <t>The Require secure RPC communication is not set to enabled.</t>
  </si>
  <si>
    <t>18.10.57.3.9.2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</si>
  <si>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</si>
  <si>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</si>
  <si>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Set Require secure RPC communication to enabled. One method to achieve the recommended configuration via Group Policy, set the following UI path to Enabled:
Computer Configuration\Policies\Administrative Templates\Windows Components\Remote Desktop Services\Remote Desktop Session Host\Security\Require secure RPC communication</t>
  </si>
  <si>
    <t>Win10-317</t>
  </si>
  <si>
    <t>Set Require use of specific security layer for remote (RDP) connection to enabled: SSL</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</si>
  <si>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</si>
  <si>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Navigate to the UI Path articulated in the Remediation section and confirm it is set as prescribed. This group policy setting is backed by the following registry location:
HKEY_LOCAL_MACHINE\SOFTWARE\Policies\Microsoft\Windows NT\Terminal Services:SecurityLayer</t>
  </si>
  <si>
    <t>The Require use of specific security layer for remote (RDP) connection is set to Enabled: SSL.</t>
  </si>
  <si>
    <t>The Require use of specific security layer for remote (RDP) connection is not set to Enabled: SSL.</t>
  </si>
  <si>
    <t>18.10.57.3.9.3</t>
  </si>
  <si>
    <t>The native Remote Desktop Protocol (RDP) encryption is now considered a weak protocol, so enforcing the use of stronger Transport Layer Security (TLS) encryption for all RDP communications between clients and RD Session Host servers is preferred.</t>
  </si>
  <si>
    <t>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t>
  </si>
  <si>
    <t>Set Require use of specific security layer for remote (RDP) connection to enabled: SSL. One method to achieve the recommended configuration via Group Policy, set the following UI path to Enabled: SSL:
Computer Configuration\Policies\Administrative Templates\Windows Components\Remote Desktop Services\Remote Desktop Session Host\Security\Require use of specific security layer for remote (RDP) connections</t>
  </si>
  <si>
    <t>Win10-318</t>
  </si>
  <si>
    <t>Set Require user authentication for remote connections by using Network Level Authentication to enable</t>
  </si>
  <si>
    <t>This policy setting allows you to specify whether to require user authentication for remote connections to the RD Session Host server by using Network Level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</si>
  <si>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Services:UserAuthentication</t>
  </si>
  <si>
    <t>The Require user authentication for remote connections by using Network Level Authentication is set to enabled.</t>
  </si>
  <si>
    <t>The Require user authentication for remote connections by using Network Level Authentication is not set to enabled.</t>
  </si>
  <si>
    <t>18.10.57.3.9.4</t>
  </si>
  <si>
    <t>Requiring that user authentication occur earlier in the remote connection process enhances security.</t>
  </si>
  <si>
    <t>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t>
  </si>
  <si>
    <t>Set Require user authentication for remote connections by using Network Level Authentication to enable. One method to achieve the recommended configuration via Group Policy, set the following UI path to enabled:
Computer Configuration\Policies\Administrative Templates\Windows Components\Remote Desktop Services\Remote Desktop Session Host\Security\Require user authentication for remote connections by using Network Level Authentication</t>
  </si>
  <si>
    <t>Win10-319</t>
  </si>
  <si>
    <t>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</si>
  <si>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</si>
  <si>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</si>
  <si>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Set client connection encryption level is set to Enabled: High Level.</t>
  </si>
  <si>
    <t>The Set client connection encryption level is not set to Enabled: High Level.</t>
  </si>
  <si>
    <t>18.10.57.3.9.5</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</si>
  <si>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</si>
  <si>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</si>
  <si>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Set client connection encryption level to enabled: High Level. One method to achieve the recommended configuration via Group Policy, set the following UI path to Enabled: High Level:
Computer Configuration\Policies\Administrative Templates\Windows Components\Remote Desktop Services\Remote Desktop Session Host\Security\Set client connection encryption level</t>
  </si>
  <si>
    <t>Win10-320</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</si>
  <si>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</si>
  <si>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</si>
  <si>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</si>
  <si>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The Do not delete temp folders upon exit is set to disabled.</t>
  </si>
  <si>
    <t>The Do not delete temp folders upon exit is not set to disabled.</t>
  </si>
  <si>
    <t>18.10.57.3.11</t>
  </si>
  <si>
    <t>18.10.57.3.11.1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</si>
  <si>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</si>
  <si>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</si>
  <si>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Set Do not delete temp folders upon exit to disabled. One method to achieve the recommended configuration via Group Policy, set the following UI path to Disabled:
Computer Configuration\Policies\Administrative Templates\Windows Components\Remote Desktop Services\Remote Desktop Session Host\Temporary Folders\Do not delete temp folders upon exit</t>
  </si>
  <si>
    <t>Win10-321</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</si>
  <si>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</si>
  <si>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</si>
  <si>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</si>
  <si>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The Prevent downloading of enclosures is set to enabled.</t>
  </si>
  <si>
    <t>The Prevent downloading of enclosures is not set to enabled.</t>
  </si>
  <si>
    <t>18.10.58</t>
  </si>
  <si>
    <t>18.10.58.1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</si>
  <si>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</si>
  <si>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</si>
  <si>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Set Prevent downloading of enclosures to enabled. One method to achieve the recommended configuration via Group Policy, set the following UI path to Enabled:
Computer Configuration\Policies\Administrative Templates\Windows Components\RSS Feeds\Prevent downloading of enclosures</t>
  </si>
  <si>
    <t>Win10-322</t>
  </si>
  <si>
    <t>Set Allow Cortana to disabled</t>
  </si>
  <si>
    <t>This policy setting specifies whether Cortana is allowed on the device.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</si>
  <si>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Search:AllowCortana</t>
  </si>
  <si>
    <t>The Allow Cortana is set to disabled.</t>
  </si>
  <si>
    <t>The Allow Cortana is not set to disabled.</t>
  </si>
  <si>
    <t>18.10.59</t>
  </si>
  <si>
    <t>18.10.59.3</t>
  </si>
  <si>
    <t>If Cortana is enabled, sensitive information could be contained in search history and sent out to Microsoft.</t>
  </si>
  <si>
    <t>To establish the recommended configuration via GP, set the following UI path to Disabled:
Computer Configuration\Policies\Administrative Templates\Windows Components\Search\Allow Cortana</t>
  </si>
  <si>
    <t>Set Allow Cortana to disabled. One method to achieve the recommended configuration via Group Policy, set the following UI path to Disabled:
Computer Configuration\Policies\Administrative Templates\Windows Components\Search\Allow Cortana</t>
  </si>
  <si>
    <t>Win10-323</t>
  </si>
  <si>
    <t>Set Allow Cortana above lock screen to disabled</t>
  </si>
  <si>
    <t>This policy setting determines whether the user can interact with Cortana using speech while the system is locked.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</si>
  <si>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Search:AllowCortanaAboveLock</t>
  </si>
  <si>
    <t>The Allow Cortana above lock screen is set to disabled.</t>
  </si>
  <si>
    <t>The Allow Cortana above lock screen is not set to disabled.</t>
  </si>
  <si>
    <t>18.10.59.4</t>
  </si>
  <si>
    <t>To establish the recommended configuration via GP, set the following UI path to Disabled:
Computer Configuration\Policies\Administrative Templates\Windows Components\Search\Allow Cortana above lock screen</t>
  </si>
  <si>
    <t>Set Allow Cortana above lock screen to disabled. One method to achieve the recommended configuration via Group Policy, set the following UI path to Disabled:
Computer Configuration\Policies\Administrative Templates\Windows Components\Search\Allow Cortana above lock screen</t>
  </si>
  <si>
    <t>Win10-324</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</si>
  <si>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</si>
  <si>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</si>
  <si>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</si>
  <si>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The Allow indexing of encrypted files is set to disabled.</t>
  </si>
  <si>
    <t>The Allow indexing of encrypted files is not set to disabled.</t>
  </si>
  <si>
    <t>18.10.59.5</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</si>
  <si>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</si>
  <si>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</si>
  <si>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Set Allow indexing of encrypted files to disabled. One method to achieve the recommended configuration via Group Policy, set the following UI path to Disabled:
Computer Configuration\Policies\Administrative Templates\Windows Components\Search\Allow indexing of encrypted files</t>
  </si>
  <si>
    <t>Win10-325</t>
  </si>
  <si>
    <t>Set Allow search and Cortana to use location to disable</t>
  </si>
  <si>
    <t>This policy setting specifies whether search and Cortana can provide location aware search and Cortana results.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</si>
  <si>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Search:AllowSearchToUseLocation</t>
  </si>
  <si>
    <t>The Allow search and Cortana to use location is set to disabled.</t>
  </si>
  <si>
    <t>The Allow search and Cortana to use location is not set to disabled.</t>
  </si>
  <si>
    <t>18.10.59.6</t>
  </si>
  <si>
    <t>In an enterprise managed environment, allowing Cortana and Search to have access to location data is unnecessary. Organizations likely do not want this information shared out.</t>
  </si>
  <si>
    <t>To establish the recommended configuration via GP, set the following UI path to Disabled:
Computer Configuration\Policies\Administrative Templates\Windows Components\Search\Allow search and Cortana to use location</t>
  </si>
  <si>
    <t>Set Allow search and Cortana to use location to disable. One method to achieve the recommended configuration via Group Policy, set the following UI path to Disabled:
Computer Configuration\Policies\Administrative Templates\Windows Components\Search\Allow search and Cortana to use location</t>
  </si>
  <si>
    <t>Win10-326</t>
  </si>
  <si>
    <t>Set Only display the private store within the Microsoft Store to enabled</t>
  </si>
  <si>
    <t>This policy setting denies access to the retail catalog in the Microsoft Store but displays the private store.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</si>
  <si>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HKEY_LOCAL_MACHINE\SOFTWARE\Policies\Microsoft\WindowsStore:RequirePrivateStoreOnly</t>
  </si>
  <si>
    <t>The Only display the private store within the Microsoft Store is set to enabled.</t>
  </si>
  <si>
    <t>The Only display the private store within the Microsoft Store is not set to enabled.</t>
  </si>
  <si>
    <t>18.10.66</t>
  </si>
  <si>
    <t>18.10.66.2</t>
  </si>
  <si>
    <t>Allowing the private store will allow an organization to control the apps that users have access to add to a system. This will help ensure that unapproved malicious apps are not running on a system.</t>
  </si>
  <si>
    <t>To establish the recommended configuration via GP, set the following UI path to Enabled:
Computer Configuration\Policies\Administrative Templates\Windows Components\Store\Only display the private store within the Microsoft Store</t>
  </si>
  <si>
    <t>Set Only display the private store within the Microsoft Store to enabled. One method to achieve the recommended configuration via Group Policy, set the following UI path to Enabled:
Computer Configuration\Policies\Administrative Templates\Windows Components\Store\Only display the private store within the Microsoft Store</t>
  </si>
  <si>
    <t>Win10-327</t>
  </si>
  <si>
    <t>Set Turn off Automatic Download and Install of updates to disabled</t>
  </si>
  <si>
    <t>This setting enables or disables the automatic download and installation of Microsoft Store app updates.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</si>
  <si>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HKEY_LOCAL_MACHINE\SOFTWARE\Policies\Microsoft\WindowsStore:AutoDownload</t>
  </si>
  <si>
    <t>The Turn off Automatic Download and Install of updates is set to disabled.</t>
  </si>
  <si>
    <t>The Turn off Automatic Download and Install of updates is not set to disabled.</t>
  </si>
  <si>
    <t>HSI14: The system's automatic update feature is not configured appropriately</t>
  </si>
  <si>
    <t>18.10.66.3</t>
  </si>
  <si>
    <t>Keeping your system properly patched can help protect against 0-day vulnerabilities.</t>
  </si>
  <si>
    <t>To establish the recommended configuration via GP, set the following UI path to Disabled:
Computer Configuration\Policies\Administrative Templates\Windows Components\Store\Turn off Automatic Download and Install of updates</t>
  </si>
  <si>
    <t>Set Turn off Automatic Download and Install of updates to disabled. One method to achieve the recommended configuration via Group Policy, set the following UI path to Disabled:
Computer Configuration\Policies\Administrative Templates\Windows Components\Store\Turn off Automatic Download and Install of updates</t>
  </si>
  <si>
    <t>Win10-328</t>
  </si>
  <si>
    <t>Set Turn off the offer to update to the latest version of Windows to enabled</t>
  </si>
  <si>
    <t>Enables or disables the Microsoft Store offer to update to the latest version of Windows.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</si>
  <si>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HKEY_LOCAL_MACHINE\SOFTWARE\Policies\Microsoft\WindowsStore:DisableOSUpgrade</t>
  </si>
  <si>
    <t>The Turn off the offer to update to the latest version of Windows is set to enabled.</t>
  </si>
  <si>
    <t>The Turn off the offer to update to the latest version of Windows is not set to enabled.</t>
  </si>
  <si>
    <t>18.10.66.4</t>
  </si>
  <si>
    <t>Unplanned OS upgrades can lead to more preventable support calls. The IT department should be managing and approving all upgrades and updates.</t>
  </si>
  <si>
    <t>To establish the recommended configuration via GP, set the following UI path to Enabled:
Computer Configuration\Policies\Administrative Templates\Windows Components\Store\Turn off the offer to update to the latest version of Windows</t>
  </si>
  <si>
    <t>Set Turn off the offer to update to the latest version of Windows to enabled. One method to achieve the recommended configuration via Group Policy, set the following UI path to Enabled:
Computer Configuration\Policies\Administrative Templates\Windows Components\Store\Turn off the offer to update to the latest version of Windows</t>
  </si>
  <si>
    <t>Win10-329</t>
  </si>
  <si>
    <t>Set Allow widgets to disabled</t>
  </si>
  <si>
    <t>This policy setting specifies whether the Widgets feature is allowed on the device. The Widgets feature provides information such as, weather, news, sports, stocks, traffic, and entertainment (not an inclusive list). 
The recommended state for this setting is: Disabled.</t>
  </si>
  <si>
    <t>Navigate to the UI Path articulated in the Remediation section and confirm it is set as prescribed. This group policy setting is backed by the following registry location:
HKEY_LOCAL_MACHINE\SOFTWARE\Policies\Microsoft\Dsh:AllowNewsAndInterests</t>
  </si>
  <si>
    <t>The Allow widgets is set to disabled.</t>
  </si>
  <si>
    <t>The Allow widgets is not set to disabled.</t>
  </si>
  <si>
    <t>18.10.72</t>
  </si>
  <si>
    <t>18.10.72.1</t>
  </si>
  <si>
    <t>Due to privacy concerns, apps, and features such as Widgets on the Windows taskbar should be treated as a possible security risk due to the potential of data being sent back to third parties, such as Microsoft.</t>
  </si>
  <si>
    <t>To establish the recommended configuration via GP, set the following UI path to Disabled:
Computer Configuration\Policies\Administrative Templates\Windows Components\Widgets\Allow widgets</t>
  </si>
  <si>
    <t>Set Allow widgets to disabled. One method to achieve the recommended configuration via Group Policy, set the following UI path to Disabled:
Computer Configuration\Policies\Administrative Templates\Windows Components\Widgets\Allow widgets</t>
  </si>
  <si>
    <t>Win10-330</t>
  </si>
  <si>
    <t>Set Configure Windows Defender SmartScreen to enabled: Warn and prevent bypass</t>
  </si>
  <si>
    <t>This policy setting allows you to manage the behavior of Windows Defender SmartScreen. Windows Defender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</si>
  <si>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</si>
  <si>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The Configure Windows Defender SmartScreen is set to Enabled: Warn and prevent bypass.</t>
  </si>
  <si>
    <t>The Configure Windows Defender SmartScreen is not set to Enabled: Warn and prevent bypass.</t>
  </si>
  <si>
    <t>18.10.76.2</t>
  </si>
  <si>
    <t>18.10.76.2.1</t>
  </si>
  <si>
    <t>Windows Defender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</si>
  <si>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</si>
  <si>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Set Configure Windows Defender SmartScreen to enabled: Warn and prevent bypass. One method to achieve the recommended configuration via Group Policy, set the following UI path to Enabled: Warn and prevent bypass:
Computer Configuration\Policies\Administrative Templates\Windows Components\Windows Defender SmartScreen\Explorer\Configure Windows Defender SmartScreen</t>
  </si>
  <si>
    <t>Win10-331</t>
  </si>
  <si>
    <t>Set Configure Windows Defender SmartScreen to enabled</t>
  </si>
  <si>
    <t>This setting lets you decide whether to turn on SmartScreen Filter. SmartScreen Filter provides warning messages to help protect your employees from potential phishing scams and malicious software.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</si>
  <si>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HKEY_LOCAL_MACHINE\SOFTWARE\Policies\Microsoft\MicrosoftEdge\PhishingFilter:EnabledV9</t>
  </si>
  <si>
    <t>The Configure Windows Defender SmartScreen is set to enabled.</t>
  </si>
  <si>
    <t>The Configure Windows Defender SmartScreen is not set to enabled.</t>
  </si>
  <si>
    <t>18.10.76.3</t>
  </si>
  <si>
    <t>18.10.76.3.1</t>
  </si>
  <si>
    <t>SmartScreen serves an important purpose as it helps to warn users of possible malicious sites and files. Allowing users to turn off this setting can make the browser become more vulnerable to compromise.</t>
  </si>
  <si>
    <t>To establish the recommended configuration via GP, set the following UI path to Enabled:
Computer Configuration\Policies\Administrative Templates\Windows Components\Windows Defender SmartScreen\Microsoft Edge\Configure Windows Defender SmartScreen</t>
  </si>
  <si>
    <t>Set Configure Windows Defender SmartScreen to enabled. One method to achieve the recommended configuration via Group Policy, set the following UI path to Enabled:
Computer Configuration\Policies\Administrative Templates\Windows Components\Windows Defender SmartScreen\Microsoft Edge\Configure Windows Defender SmartScreen</t>
  </si>
  <si>
    <t>Win10-332</t>
  </si>
  <si>
    <t>Set Prevent bypassing Windows Defender SmartScreen prompts for sites to enabled</t>
  </si>
  <si>
    <t>This setting lets you decide whether employees can override the SmartScreen Filter warnings about potentially malicious websites.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</si>
  <si>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HKEY_LOCAL_MACHINE\SOFTWARE\Policies\Microsoft\MicrosoftEdge\PhishingFilter:PreventOverride</t>
  </si>
  <si>
    <t>The Prevent bypassing Windows Defender SmartScreen prompts for sites is set to enabled.</t>
  </si>
  <si>
    <t>Prevent bypassing Windows Defender SmartScreen prompts for sites is not set to enabled.</t>
  </si>
  <si>
    <t>18.10.76.3.2</t>
  </si>
  <si>
    <t>SmartScreen will warn an employee if a website is potentially malicious. Enabling this setting prevents these warnings from being bypassed.</t>
  </si>
  <si>
    <t>To establish the recommended configuration via GP, set the following UI path to Enabled:
Computer Configuration\Policies\Administrative Templates\Windows Components\Windows Defender SmartScreen\Microsoft Edge\Prevent bypassing Windows Defender SmartScreen prompts for sites</t>
  </si>
  <si>
    <t>Set Prevent bypassing Windows Defender SmartScreen prompts for sites to enabled. One method to achieve the recommended configuration via Group Policy, set the following UI path to Enabled:
Computer Configuration\Policies\Administrative Templates\Windows Components\Windows Defender SmartScreen\Microsoft Edge\Prevent bypassing Windows Defender SmartScreen prompts for sites</t>
  </si>
  <si>
    <t>Win10-333</t>
  </si>
  <si>
    <t>Set Enables or disables Windows Game Recording and Broadcasting to disabled</t>
  </si>
  <si>
    <t>This setting enables or disables the Windows Game Recording and Broadcasting features.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</si>
  <si>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HKEY_LOCAL_MACHINE\SOFTWARE\Policies\Microsoft\Windows\GameDVR:AllowGameDVR</t>
  </si>
  <si>
    <t>The setting Enables or disables Windows Game Recording and Broadcasting is set to disabled.</t>
  </si>
  <si>
    <t>The setting Enables or disables Windows Game Recording and Broadcasting is not set to disabled.</t>
  </si>
  <si>
    <t>18.10.78</t>
  </si>
  <si>
    <t>18.10.78.1</t>
  </si>
  <si>
    <t>If this setting is allowed, users could record and broadcast session info to external sites, which is both a risk of accidentally exposing sensitive company data (on-screen) outside the company as well as a privacy concern.</t>
  </si>
  <si>
    <t>To establish the recommended configuration via GP, set the following UI path to Disabled:
Computer Configuration\Policies\Administrative Templates\Windows Components\Windows Game Recording and Broadcasting\Enables or disables Windows Game Recording and Broadcasting</t>
  </si>
  <si>
    <t>Set Enables or disables Windows Game Recording and Broadcasting to disabled. One method to achieve the recommended configuration via Group Policy, set the following UI path to Disabled:
Computer Configuration\Policies\Administrative Templates\Windows Components\Windows Game Recording and Broadcasting\Enables or disables Windows Game Recording and Broadcasting</t>
  </si>
  <si>
    <t>Win10-334</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</si>
  <si>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</si>
  <si>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Enabled: Disabled.</t>
  </si>
  <si>
    <t>Navigate to the UI Path articulated in the Remediation section and confirm it is set as prescribed. This group policy setting is backed by the following registry location:
HKEY_LOCAL_MACHINE\SOFTWARE\Policies\Microsoft\WindowsInkWorkspace:AllowWindowsInkWorkspace</t>
  </si>
  <si>
    <t>The Allow Windows Ink Workspace is set to Enabled: On but disallow access above lock OR Enabled: Disabled.</t>
  </si>
  <si>
    <t>The Allow Windows Ink Workspace is not set to Enabled: On but disallow access above lock OR Enabled: Disabled.</t>
  </si>
  <si>
    <t>18.10.80</t>
  </si>
  <si>
    <t>18.10.80.2</t>
  </si>
  <si>
    <t>Allowing any apps to be accessed while system is locked is not recommended. If this feature is permitted, it should only be accessible once a user authenticates with the proper credentials.</t>
  </si>
  <si>
    <t>To establish the recommended configuration via GP, set the following UI path to Enabled: On, but disallow access above lock OR Enabled: Disabled:
Computer Configuration\Policies\Administrative Templates\Windows Components\Windows Ink Workspace\Allow Windows Ink Workspace</t>
  </si>
  <si>
    <t>Set Allow Windows Ink Workspace to enabled: on, but disallow access above lock OR disabled but not enabled: On. One method to achieve the recommended configuration via Group Policy, set the following UI path to Enabled: On, but disallow access above lock OR Enabled: Disabled:
Computer Configuration\Policies\Administrative Templates\Windows Components\Windows Ink Workspace\Allow Windows Ink Workspace</t>
  </si>
  <si>
    <t>Win10-335</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</si>
  <si>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</si>
  <si>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</si>
  <si>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</si>
  <si>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The setting Allow user control over installs is set to  disabled.</t>
  </si>
  <si>
    <t>The setting Allow user control over installs is not set to disabled.</t>
  </si>
  <si>
    <t>18.10.81</t>
  </si>
  <si>
    <t>18.10.81.1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</si>
  <si>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</si>
  <si>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</si>
  <si>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Set Allow user control over installs to disabled. One method to achieve the recommended configuration via Group Policy, set the following UI path to Disabled:
Computer Configuration\Policies\Administrative Templates\Windows Components\Windows Installer\Allow user control over installs</t>
  </si>
  <si>
    <t>Win10-336</t>
  </si>
  <si>
    <t>Set Always install with elevated privileges to disabled</t>
  </si>
  <si>
    <t>This setting controls whether Windows Installer should use system permissions when it installs any program on the system.
Caution: If enabled, skilled users can take advantage of the permissions this setting grant to change their privileges and gain permanent access to restricted files and folders. Note that the User Configuration version of this setting is not guaranteed to be secure.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</si>
  <si>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HKEY_LOCAL_MACHINE\SOFTWARE\Policies\Microsoft\Windows\Installer:AlwaysInstallElevated</t>
  </si>
  <si>
    <t>The setting Always install with elevated privileges is set to disabled.</t>
  </si>
  <si>
    <t>The setting Always install with elevated privileges is not set to disabled.</t>
  </si>
  <si>
    <t>18.10.81.2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</si>
  <si>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</si>
  <si>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</si>
  <si>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Set Always install with elevated privileges to disabled. One method to achieve the recommended configuration via Group Policy, set the following UI path to Disabled:
Computer Configuration\Policies\Administrative Templates\Windows Components\Windows Installer\Always install with elevated privileges</t>
  </si>
  <si>
    <t>Win10-337</t>
  </si>
  <si>
    <t>Set Enable MPR notifications for the system to disable</t>
  </si>
  <si>
    <t>This policy setting controls whether win logon sends Multiple Provider Router (MPR) notifications. MPR handles communication between the Windows operating system and the installed network providers. MPR checks the registry to determine which providers are installed on the system and the order they are cycled through.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</si>
  <si>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HKEY_LOCAL_MACHINE\SOFTWARE\Microsoft\Windows\CurrentVersion\Policies\System:EnableMPR</t>
  </si>
  <si>
    <t>The Enable MPR notifications for the system is set to disabled.</t>
  </si>
  <si>
    <t>The Enable MPR notifications for the system is not set to disabled.</t>
  </si>
  <si>
    <t>18.10.82</t>
  </si>
  <si>
    <t>18.10.82.1</t>
  </si>
  <si>
    <t>MPR is a legacy utility that provides notifications to registered credential managers or network providers when there is a logon event or a password change event. Although this functionality can be used by legitimate applications, it can also be abused by attackers to harvest logon information.</t>
  </si>
  <si>
    <t>To establish the recommended configuration via GP, set the following UI path to Disabled:
Computer Configuration\Policies\Administrative Templates\Windows Components\Windows Logon Options\Enable MPR notifications for the system</t>
  </si>
  <si>
    <t>Set Enable MPR notifications for the system to disable. One method to achieve the recommended configuration via Group Policy, set the following UI path to Disabled:
Computer Configuration\Policies\Administrative Templates\Windows Components\Windows Logon Options\Enable MPR notifications for the system</t>
  </si>
  <si>
    <t>Win10-338</t>
  </si>
  <si>
    <t>Set Sign-in and lock last interactive user automatically after a restart to disabled</t>
  </si>
  <si>
    <t>This policy setting controls whether a device will automatically sign-in the last interactive user after Windows Update restarts the system.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</si>
  <si>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</si>
  <si>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The setting Sign-in last interactive user automatically after a system-initiated restart is set to disabled.</t>
  </si>
  <si>
    <t>The setting Sign-in last interactive user automatically after a system-initiated restart is not set to disabled.</t>
  </si>
  <si>
    <t>18.10.82.2</t>
  </si>
  <si>
    <t>Disabling this feature will prevent the caching of user's credentials and unauthorized use of the device, and also ensure the user is aware of the restart.</t>
  </si>
  <si>
    <t>To establish the recommended configuration via GP, set the following UI path to Disabled:
Computer Configuration\Policies\Administrative Templates\Windows Components\Windows Logon Options\Sign-in and lock last interactive user automatically after a restart</t>
  </si>
  <si>
    <t>Set Sign-in and lock last interactive user automatically after a restart to disabled. One method to achieve the recommended configuration via Group Policy, set the following UI path to Disabled:
Computer Configuration\Policies\Administrative Templates\Windows Components\Windows Logon Options\Sign-in and lock last interactive user automatically after a restart</t>
  </si>
  <si>
    <t>Win10-339</t>
  </si>
  <si>
    <t xml:space="preserve">Set Turn on PowerShell Script Block Logging to enabled </t>
  </si>
  <si>
    <t>This policy setting enables logging of all PowerShell script input to the Applications and Services Logs\Microsoft\Windows\PowerShell\Operational Event Log channel.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</si>
  <si>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</si>
  <si>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The setting Turn on PowerShell Script Block Logging is set to enabled.</t>
  </si>
  <si>
    <t>The setting Turn on PowerShell Script Block Logging is not set to enabled.</t>
  </si>
  <si>
    <t>18.10.87</t>
  </si>
  <si>
    <t>18.10.87.1</t>
  </si>
  <si>
    <t>Logs of PowerShell script input can be very valuable when performing forensic investigations of PowerShell attack incidents to determine what occurred.</t>
  </si>
  <si>
    <t>To establish the recommended configuration via GP, set the following UI path to Enabled:
Computer Configuration\Policies\Administrative Templates\Windows Components\Windows PowerShell\Turn on PowerShell Script Block Logging</t>
  </si>
  <si>
    <t>Set Turn on PowerShell Script Block Logging to enabled. One method to achieve the recommended configuration via Group Policy, set the following UI path to Enabled:
Computer Configuration\Policies\Administrative Templates\Windows Components\Windows PowerShell\Turn on PowerShell Script Block Logging</t>
  </si>
  <si>
    <t>Win10-340</t>
  </si>
  <si>
    <t xml:space="preserve">Set Turn on PowerShell Transcription to enabled </t>
  </si>
  <si>
    <t>This Policy setting lets you capture the input and output of Windows PowerShell commands into text-based transcripts.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</si>
  <si>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</si>
  <si>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The setting turns on PowerShell Transcription is set to enabled.</t>
  </si>
  <si>
    <t>The setting turns on PowerShell Transcription is not set to enabled.</t>
  </si>
  <si>
    <t xml:space="preserve"> </t>
  </si>
  <si>
    <t>18.10.87.2</t>
  </si>
  <si>
    <t>PowerShell transcript input can be very valuable when performing forensic investigations of PowerShell attack incidents to determine what occurred.</t>
  </si>
  <si>
    <t>To establish the recommended configuration via GP, set the following UI path to Enabled:
Computer Configuration\Policies\Administrative Templates\Windows Components\Windows PowerShell\Turn on PowerShell Transcription</t>
  </si>
  <si>
    <t>Set Turn on PowerShell Transcription to enabled. One method to achieve the recommended configuration via Group Policy, set the following UI path to Enabled:
Computer Configuration\Policies\Administrative Templates\Windows Components\Windows PowerShell\Turn on PowerShell Transcription</t>
  </si>
  <si>
    <t>Win10-341</t>
  </si>
  <si>
    <t>Set Allow Basic authentication to disabled</t>
  </si>
  <si>
    <t>This policy setting allows you to manage whether the Windows Remote Management (WinRM) client uses Basic authentication.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</si>
  <si>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HKEY_LOCAL_MACHINE\SOFTWARE\Policies\Microsoft\Windows\WinRM\Client:AllowBasic</t>
  </si>
  <si>
    <t>The setting Allow Basic authentication is set to disabled.</t>
  </si>
  <si>
    <t>The setting Allow Basic authentication is not set to disabled.</t>
  </si>
  <si>
    <t>18.10.89.1</t>
  </si>
  <si>
    <t>18.10.89.1.1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</si>
  <si>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</si>
  <si>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</si>
  <si>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Set Allow Basic authentication to disabled. One method to achieve the recommended configuration via Group Policy, set the following UI path to Disabled:
Computer Configuration\Policies\Administrative Templates\Windows Components\Windows Remote Management (WinRM)\WinRM Client\Allow Basic authentication</t>
  </si>
  <si>
    <t>Win10-342</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</si>
  <si>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</si>
  <si>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</si>
  <si>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</si>
  <si>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The setting Allow unencrypted traffic is set to disabled.</t>
  </si>
  <si>
    <t>The setting Allow unencrypted traffic is not set to disabled.</t>
  </si>
  <si>
    <t>18.10.89.1.2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</si>
  <si>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</si>
  <si>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</si>
  <si>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Set Allow unencrypted traffic to disabled. One method to achieve the recommended configuration via Group Policy, set the following UI path to Disabled:
Computer Configuration\Policies\Administrative Templates\Windows Components\Windows Remote Management (WinRM)\WinRM Client\Allow unencrypted traffic</t>
  </si>
  <si>
    <t>Win10-343</t>
  </si>
  <si>
    <t>Set Disallow Digest authentication to enabled</t>
  </si>
  <si>
    <t>This policy setting allows you to manage whether the Windows Remote Management (WinRM) client will not use Digest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</si>
  <si>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HKEY_LOCAL_MACHINE\SOFTWARE\Policies\Microsoft\Windows\WinRM\Client:AllowDigest</t>
  </si>
  <si>
    <t>The setting Disallow Digest authentication is set to enabled.</t>
  </si>
  <si>
    <t>The setting Disallow Digest authentication is not set to enabled.</t>
  </si>
  <si>
    <t>18.10.89.1.3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</si>
  <si>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</si>
  <si>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</si>
  <si>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Set Disallow Digest authentication to enable. One method to achieve the recommended configuration via Group Policy, set the following UI path to Enabled:
Computer Configuration\Policies\Administrative Templates\Windows Components\Windows Remote Management (WinRM)\WinRM Client\Disallow Digest authentication</t>
  </si>
  <si>
    <t>Win10-344</t>
  </si>
  <si>
    <t>This policy setting allows you to manage whether the Windows Remote Management (WinRM) service accepts Basic authentication from a remote client.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</si>
  <si>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HKEY_LOCAL_MACHINE\SOFTWARE\Policies\Microsoft\Windows\WinRM\Service:AllowBasic
</t>
  </si>
  <si>
    <t>18.10.89.2</t>
  </si>
  <si>
    <t>18.10.89.2.1</t>
  </si>
  <si>
    <t>To establish the recommended configuration via GP, set the following UI path to Disabled:
Computer Configuration\Policies\Administrative Templates\Windows Components\Windows Remote Management (WinRM)\WinRM Service\Allow Basic authentication</t>
  </si>
  <si>
    <t>Set Allow Basic authentication to disabled. One method to achieve the recommended configuration via Group Policy, set the following UI path to Disabled:
Computer Configuration\Policies\Administrative Templates\Windows Components\Windows Remote Management (WinRM)\WinRM Service\Allow Basic authentication</t>
  </si>
  <si>
    <t>Win10-345</t>
  </si>
  <si>
    <t>This policy setting allows you to manage whether the Windows Remote Management (WinRM) service sends and receives unencrypted messages over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</si>
  <si>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HKEY_LOCAL_MACHINE\SOFTWARE\Policies\Microsoft\Windows\WinRM\Service:AllowUnencryptedTraffic
</t>
  </si>
  <si>
    <t>18.10.89.2.3</t>
  </si>
  <si>
    <t>To establish the recommended configuration via GP, set the following UI path to Disabled:
Computer Configuration\Policies\Administrative Templates\Windows Components\Windows Remote Management (WinRM)\WinRM Service\Allow unencrypted traffic</t>
  </si>
  <si>
    <t>Set Allow unencrypted traffic to disabled. One method to achieve the recommended configuration via Group Policy, set the following UI path to Disabled:
Computer Configuration\Policies\Administrative Templates\Windows Components\Windows Remote Management (WinRM)\WinRM Service\Allow unencrypted traffic</t>
  </si>
  <si>
    <t>Win10-346</t>
  </si>
  <si>
    <t>Set Disallow WinRM from storing Run As credentials to enabled</t>
  </si>
  <si>
    <t>This policy setting allows you to manage whether the Windows Remote Management (WinRM) service will allow RunAs credentials to be stored for any plug-ins.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</si>
  <si>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HKEY_LOCAL_MACHINE\SOFTWARE\Policies\Microsoft\Windows\WinRM\Service:DisableRunAs
</t>
  </si>
  <si>
    <t>The setting Disallow WinRM from storing RunAs credentials is set to enabled.</t>
  </si>
  <si>
    <t>The setting Disallow WinRM from storing RunAs credentials is not set to  enabled.</t>
  </si>
  <si>
    <t>18.10.89.2.4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</si>
  <si>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</si>
  <si>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</si>
  <si>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Set Disallow WinRM from storing RunAs credentials to enabled. One method to achieve the recommended configuration via Group Policy, set the following UI path to Enabled:
Computer Configuration\Policies\Administrative Templates\Windows Components\Windows Remote Management (WinRM)\WinRM Service\Disallow WinRM from storing RunAs credentials</t>
  </si>
  <si>
    <t>Win10-347</t>
  </si>
  <si>
    <t>Set Allow clipboard sharing with Windows Sandbox to disabled</t>
  </si>
  <si>
    <t>This policy setting enables or disables clipboard sharing with the Windows Sandbox.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</si>
  <si>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HKEY_LOCAL_MACHINE\SOFTWARE\Policies\Microsoft\Windows\Sandbox:AllowClipboardRedirection
</t>
  </si>
  <si>
    <t>The Allow clipboard sharing with Windows Sandbox is set to disabled.</t>
  </si>
  <si>
    <t>The Allow clipboard sharing with Windows Sandbox is not set to disabled.</t>
  </si>
  <si>
    <t>18.10.91</t>
  </si>
  <si>
    <t>18.10.91.1</t>
  </si>
  <si>
    <t>Disabling copy and paste decreases the attack surface exposed by the Windows Sandbox and possible exposure of untrusted applications to the internal network.</t>
  </si>
  <si>
    <t>To establish the recommended configuration via GP, set the following UI path to Disabled:
Computer Configuration\Policies\Administrative Templates\Windows Components\Windows Sandbox\Allow clipboard sharing with Windows Sandbox</t>
  </si>
  <si>
    <t>Set Allow clipboard sharing with Windows Sandbox to disabled. One method to achieve the recommended configuration via Group Policy, set the following UI path to Disabled:
Computer Configuration\Policies\Administrative Templates\Windows Components\Windows Sandbox\Allow clipboard sharing with Windows Sandbox</t>
  </si>
  <si>
    <t>Win10-348</t>
  </si>
  <si>
    <t>This policy setting enables or disables networking in the Windows Sandbox. Networking is achieved by creating a virtual switch on the host and connecting the Windows Sandbox to it via a virtual Network Interface Card (NIC).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</si>
  <si>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HKEY_LOCAL_MACHINE\SOFTWARE\Policies\Microsoft\Windows\Sandbox:AllowNetworking</t>
  </si>
  <si>
    <t>The Allow networking in Windows Sandbox is set to disabled.</t>
  </si>
  <si>
    <t>The Allow networking in Windows Sandbox is not set to disabled.</t>
  </si>
  <si>
    <t>18.10.91.2</t>
  </si>
  <si>
    <t>Disabling network access decreases the attack surface exposed by the Windows Sandbox and exposure of untrusted applications to the internal network.
**Note:** Per Microsoft, enabling networking in the Windows Sandbox can expose untrusted applications to the internal network.</t>
  </si>
  <si>
    <t>To establish the recommended configuration via GP, set the following UI path to Disabled:
Computer Configuration\Policies\Administrative Templates\Windows Components\Windows Sandbox\Allow networking in Windows Sandbox</t>
  </si>
  <si>
    <t>Set Allow clipboard sharing with Windows Sandbox to disabled. One method to achieve the recommended configuration via Group Policy, set the following UI path to Disabled:
Computer Configuration\Policies\Administrative Templates\Windows Components\Windows Sandbox\Allow networking in Windows Sandbox</t>
  </si>
  <si>
    <t>Win10-349</t>
  </si>
  <si>
    <t>Set Prevent users from modifying settings to enabled</t>
  </si>
  <si>
    <t>This policy setting prevents users from making changes to the Exploit protection settings area in the Windows Security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</si>
  <si>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t>
  </si>
  <si>
    <t>The Set Prevent users from modifying settings is enabled.</t>
  </si>
  <si>
    <t>The Set Prevent users from modifying settings is not enabled.</t>
  </si>
  <si>
    <t>18.10.92.2</t>
  </si>
  <si>
    <t>18.10.92.2.1</t>
  </si>
  <si>
    <t>Only authorized IT staff should be able to make changes to the exploit protection settings in order to ensure the organizations specific configuration is not modified.</t>
  </si>
  <si>
    <t>To establish the recommended configuration via GP, set the following UI path to Enabled:
Computer Configuration\Policies\Administrative Templates\Windows Components\Windows Security\App and browser protection\Prevent users from modifying settings</t>
  </si>
  <si>
    <t>Set Prevent users from modifying settings to enabled. To establish the recommended configuration via GP, set the following UI path to Enabled:
Computer Configuration\Policies\Administrative Templates\Windows Components\Windows Security\App and browser protection\Prevent users from modifying settings</t>
  </si>
  <si>
    <t>Win10-350</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</si>
  <si>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</si>
  <si>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</si>
  <si>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</si>
  <si>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The setting No auto-restart with logged on users for scheduled automatic updates installations is set to disabled.</t>
  </si>
  <si>
    <t>The setting No auto-restart with logged on users for scheduled automatic updates installations is not set to disabled.</t>
  </si>
  <si>
    <t>18.10.93.1</t>
  </si>
  <si>
    <t>18.10.93.1.1</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</si>
  <si>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</si>
  <si>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Update\Legacy Policies\No auto-restart with logged on users for scheduled automatic updates installations</t>
  </si>
  <si>
    <t>Set No auto-restart with logged on users for scheduled automatic updates installations to disabled. One method to achieve the recommended configuration via Group Policy, set the following UI path to Disabled:
Computer Configuration\Policies\Administrative Templates\Windows Components\Windows Update\Legacy Policies\No auto-restart with logged on users for scheduled automatic updates installations</t>
  </si>
  <si>
    <t>Win10-351</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</si>
  <si>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</si>
  <si>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</si>
  <si>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HKEY_LOCAL_MACHINE\SOFTWARE\Policies\Microsoft\Windows\WindowsUpdate\AU:NoAutoUpdate</t>
  </si>
  <si>
    <t>The setting Configure Automatic Updates is set to enabled.</t>
  </si>
  <si>
    <t>The setting Configure Automatic Updates is not set to enabled.</t>
  </si>
  <si>
    <t>18.10.93.2</t>
  </si>
  <si>
    <t>18.10.93.2.1</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</si>
  <si>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</si>
  <si>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Update\Manage end user experience\Configure Automatic Updates</t>
  </si>
  <si>
    <t>Set Configure Automatic Updates to enabled. One method to achieve the recommended configuration via Group Policy, set the following UI path to Enabled:
Computer Configuration\Policies\Administrative Templates\Windows Components\Windows Update\Manage end user experience\Configure Automatic Updates</t>
  </si>
  <si>
    <t>Win10-352</t>
  </si>
  <si>
    <t>Set Configure Automatic Updates: Scheduled install day to 0 - Every day</t>
  </si>
  <si>
    <t>This policy setting specifies when computers in your environment will receive security updates from Windows Update or WSUS.
The recommended state for this setting is: 0 - Every day.</t>
  </si>
  <si>
    <t>Navigate to the UI Path articulated in the Remediation section and confirm it is set as prescribed. This group policy setting is backed by the following registry location:
HKEY_LOCAL_MACHINE\SOFTWARE\Policies\Microsoft\Windows\WindowsUpdate\AU:ScheduledInstallDay</t>
  </si>
  <si>
    <t>The setting Configure Automatic Updates: Scheduled install day is set to 0 - Every day.</t>
  </si>
  <si>
    <t>The setting Configure Automatic Updates: Scheduled install day is not set to 0 - Every day.</t>
  </si>
  <si>
    <t>18.10.93.2.2</t>
  </si>
  <si>
    <t>To establish the recommended configuration via GP, set the following UI path to 0 - Every day:
Computer Configuration\Policies\Administrative Templates\Windows Components\Windows Update\Manage end user experience\Configure Automatic Updates: Scheduled install day</t>
  </si>
  <si>
    <t>Set Configure Automatic Updates: Scheduled install day to 0 - Every day. One method to achieve the recommended configuration via Group Policy, set the following UI path to 0 - Every day:
Computer Configuration\Policies\Administrative Templates\Windows Components\Windows Update\Manage end user experience\Configure Automatic Updates: Scheduled install day</t>
  </si>
  <si>
    <t>Win10-353</t>
  </si>
  <si>
    <t>Set Remove access to Pause updates feature to enabled</t>
  </si>
  <si>
    <t>This policy removes access to "Pause updates" feature.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</si>
  <si>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HKEY_LOCAL_MACHINE\SOFTWARE\Policies\Microsoft\Windows\WindowsUpdate:SetDisablePauseUXAccess</t>
  </si>
  <si>
    <t>The Remove access to Pause updates feature is set to enabled.</t>
  </si>
  <si>
    <t xml:space="preserve">The Remove access to Pause updates feature is not set to enabled. </t>
  </si>
  <si>
    <t>18.10.93.2.3</t>
  </si>
  <si>
    <t>In order to ensure security and system updates are applied, system administrators should control when updates are applied to systems.</t>
  </si>
  <si>
    <t>To establish the recommended configuration via GP, set the following UI path to Enabled:
Computer Configuration\Policies\Administrative Templates\Windows Components\Windows Update\Manage end user experience\Remove access to “Pause updates” feature</t>
  </si>
  <si>
    <t>Set Remove access to Pause updates feature to enabled. One method to achieve the recommended configuration via Group Policy, set the following UI path to Enabled:
Computer Configuration\Policies\Administrative Templates\Windows Components\Windows Update\Manage end user experience\Remove access to “Pause updates” feature</t>
  </si>
  <si>
    <t>Win10-354</t>
  </si>
  <si>
    <t>Set Manage preview builds to disabled</t>
  </si>
  <si>
    <t>This policy setting manages which updates that are receive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</si>
  <si>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HKEY_LOCAL_MACHINE\SOFTWARE\Policies\Microsoft\Windows\WindowsUpdate:ManagePreviewBuildsPolicyValue</t>
  </si>
  <si>
    <t>The Manage preview builds is set to disabled.</t>
  </si>
  <si>
    <t>The Manage preview builds is not set to disabled.</t>
  </si>
  <si>
    <t>18.10.93.4</t>
  </si>
  <si>
    <t>18.10.93.4.1</t>
  </si>
  <si>
    <t>To establish the recommended configuration via GP, set the following UI path to Disabled:
Computer Configuration\Policies\Administrative Templates\Windows Components\Windows Update\Manage updates offered from Windows Update\Manage preview builds</t>
  </si>
  <si>
    <t>Set Manage preview builds to disabled. One method to achieve the recommended configuration via Group Policy, set the following UI path to Disabled:
Computer Configuration\Policies\Administrative Templates\Windows Components\Windows Update\Manage updates offered from Windows Update\Manage preview builds</t>
  </si>
  <si>
    <t>Win10-355</t>
  </si>
  <si>
    <t>Set Select when Preview Builds and Feature Updates are received to enabled: 180 or more days</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</si>
  <si>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t>
  </si>
  <si>
    <t>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t>
  </si>
  <si>
    <t xml:space="preserve">The Select when Preview Builds and Feature Updates are received is set to Enabled: 180 or more days. </t>
  </si>
  <si>
    <t xml:space="preserve">The Select when Preview Builds and Feature Updates are received is not set to Enabled: 180 or more days. </t>
  </si>
  <si>
    <t>18.10.93.4.2</t>
  </si>
  <si>
    <t>In a production environment, it is preferred to only use software and features that are publicly available, after they have gone through rigorous testing in beta.</t>
  </si>
  <si>
    <t>To establish the recommended configuration via GP, set the following UI path to Enabled: 180 or more days:
Computer Configuration\Policies\Administrative Templates\Windows Components\Windows Update\Manage updates offered from Windows Update\Select when Preview Builds and Feature Updates are received</t>
  </si>
  <si>
    <t>Set Select when Preview Builds and Feature Updates are received to enabled: 180 or more days. One method to achieve the recommended configuration via Group Policy, set the following UI path to Enabled: 180 or more days:
Computer Configuration\Policies\Administrative Templates\Windows Components\Windows Update\Manage updates offered from Windows Update\Select when Preview Builds and Feature Updates are received</t>
  </si>
  <si>
    <t>Win10-356</t>
  </si>
  <si>
    <t>Set Select when Quality Updates are received to enabled: 0 days</t>
  </si>
  <si>
    <t>This setting controls when Quality Updates are received.
The recommended state for this setting is: Enabled: 0 days.</t>
  </si>
  <si>
    <t>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t>
  </si>
  <si>
    <t>The Select when Quality Updates are received option is set to Enabled: 0 days.</t>
  </si>
  <si>
    <t>The Select when Quality Updates are received option is not set to Enabled: 0 days.</t>
  </si>
  <si>
    <t>18.10.93.4.3</t>
  </si>
  <si>
    <t>Quality Updates can contain important bug fixes and/or security patches and should be installed as soon as possible.</t>
  </si>
  <si>
    <t>To establish the recommended configuration via GP, set the following UI path to Enabled:0 days:
Computer Configuration\Policies\Administrative Templates\Windows Components\Windows Update\Manage updates offered from Windows Update\Select when Quality Updates are received</t>
  </si>
  <si>
    <t>Set Select when Quality Updates are received to enabled: 0 days/ One method to achieve the recommended configuration via Group Policy, set the following UI path to Enabled:0 days:
Computer Configuration\Policies\Administrative Templates\Windows Components\Windows Update\Manage updates offered from Windows Update\Select when Quality Updates are received</t>
  </si>
  <si>
    <t>Win10-357</t>
  </si>
  <si>
    <t>Set Enable screen saver to enable</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</si>
  <si>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</si>
  <si>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</si>
  <si>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The setting Enable screen saver is set to enabled.</t>
  </si>
  <si>
    <t>The setting Enable screen saver is not set to enabled.</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</si>
  <si>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</si>
  <si>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</si>
  <si>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</si>
  <si>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</si>
  <si>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Set Enable screen saver to enable. One method to achieve the recommended configuration via Group Policy, set the following UI path to Enabled:
User Configuration\Policies\Administrative Templates\Control Panel\Personalization\Enable screen saver</t>
  </si>
  <si>
    <t>Win10-358</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</si>
  <si>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</si>
  <si>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</si>
  <si>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</si>
  <si>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The setting Password protect the screen saver is set to enabled.</t>
  </si>
  <si>
    <t>The setting Password protect the screen saver is not set to enabled.</t>
  </si>
  <si>
    <t>19.1.3.2</t>
  </si>
  <si>
    <t>To establish the recommended configuration via GP, set the following UI path to Enabled:
User Configuration\Policies\Administrative Templates\Control Panel\Personalization\Password protect the screen saver</t>
  </si>
  <si>
    <t>Set Password protect the screen saver to enabled. One method to achieve the recommended configuration via Group Policy, set the following UI path to Enabled:
User Configuration\Policies\Administrative Templates\Control Panel\Personalization\Password protect the screen saver</t>
  </si>
  <si>
    <t>Win10-359</t>
  </si>
  <si>
    <t>Set Screen saver timeout to enabled: 900 seconds or fewer, but not 0</t>
  </si>
  <si>
    <t>This setting specifies how much user idle time must elapse before the screen saver is launched.
The recommended state for this setting is: Enabled: 900 seconds or fewer, but not 0.</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</si>
  <si>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</si>
  <si>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setting Screen saver timeout is set to Enabled: 900 seconds or fewer, but not 0.</t>
  </si>
  <si>
    <t>The setting Screen saver timeout is not set to Enabled: 900 seconds or fewer, but not 0.</t>
  </si>
  <si>
    <t>19.1.3.3</t>
  </si>
  <si>
    <t>To establish the recommended configuration via GP, set the following UI path to Enabled: 900 or fewer, but not 0:
User Configuration\Policies\Administrative Templates\Control Panel\Personalization\Screen saver timeout</t>
  </si>
  <si>
    <t>Set Screen saver timeout to enabled: 900 seconds or fewer, but not 0. One method to achieve the recommended configuration via Group Policy, set the following UI path to Enabled: 900 or fewer, but not 0:
User Configuration\Policies\Administrative Templates\Control Panel\Personalization\Screen saver timeout</t>
  </si>
  <si>
    <t>Win10-360</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</si>
  <si>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</si>
  <si>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</si>
  <si>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</si>
  <si>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The setting turns off toast notifications on the lock screen is set to enabled.</t>
  </si>
  <si>
    <t>The setting turns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</si>
  <si>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</si>
  <si>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</si>
  <si>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</si>
  <si>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</si>
  <si>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Set Turn off toast notifications on the lock screen to enabled. One method to achieve the recommended configuration via Group Policy, set the following UI path to Enabled:
User Configuration\Policies\Administrative Templates\Start Menu and Taskbar\Notifications\Turn off toast notifications on the lock screen</t>
  </si>
  <si>
    <t>Win10-361</t>
  </si>
  <si>
    <t>Set Do not preserve zone information in file attachments to disabled</t>
  </si>
  <si>
    <t>This policy setting allows you to manage whether Windows marks file attachments with information about their zone of origin (such as restricted, Internet, intranet, local). This requires NTFS to function correctly and will fail without notice on FAT32. By not preserving the zone information, Windows cannot make proper risk assessments.
The recommended state for this setting is: Disabled.</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</si>
  <si>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</si>
  <si>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The setting Do not preserve zone information in file attachments is set to disabled.</t>
  </si>
  <si>
    <t>The setting Do not preserve zone information in file attachments is not set to disabled.</t>
  </si>
  <si>
    <t>19.7.4</t>
  </si>
  <si>
    <t>19.7.4.1</t>
  </si>
  <si>
    <t>A file that is downloaded from a computer on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</si>
  <si>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</si>
  <si>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Set Do not preserve zone information in file attachments to disabled. One method to achieve the recommended configuration via Group Policy, set the following UI path to Disabled:
User Configuration\Policies\Administrative Templates\Windows Components\Attachment Manager\Do not preserve zone information in file attachments</t>
  </si>
  <si>
    <t>Win10-362</t>
  </si>
  <si>
    <t>Set Notify antivirus programs when opening attachments to enabled</t>
  </si>
  <si>
    <t xml:space="preserve">This policy setting manages the behavior for notifying registered antivirus programs. If multiple programs are registered, they will all be notified.
The recommended state for this setting is: Enabled.
</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</si>
  <si>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</si>
  <si>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The setting Notify antivirus programs when opening attachments is enabled.</t>
  </si>
  <si>
    <t>The setting Notify antivirus programs when opening attachments is not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</si>
  <si>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</si>
  <si>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</si>
  <si>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</si>
  <si>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Set Notify antivirus programs when opening attachments to enabled. One method to achieve the recommended configuration via Group Policy, set the following UI path to Enabled:
User Configuration\Policies\Administrative Templates\Windows Components\Attachment Manager\Notify antivirus programs when opening attachments</t>
  </si>
  <si>
    <t>Win10-363</t>
  </si>
  <si>
    <t>Set Configure Windows spotlight on lock screen to disabled</t>
  </si>
  <si>
    <t xml:space="preserve">This policy setting lets you configure Windows Spotlight on the lock screen. 
The recommended state for this setting is: Disabled.
</t>
  </si>
  <si>
    <t>Navigate to the UI Path articulated in the Remediation section and confirm it is set as prescribed. This group policy setting is backed by the following registry location:
HKEY_USERS\[USER SID]\Software\Policies\Microsoft\Windows\CloudContent:ConfigureWindowsSpotlight</t>
  </si>
  <si>
    <t>The Configure Windows spotlight on lock screen is set to disabled.</t>
  </si>
  <si>
    <t>The Configure Windows spotlight on lock screen is not set to disabled.</t>
  </si>
  <si>
    <t>19.7.7</t>
  </si>
  <si>
    <t>19.7.7.1</t>
  </si>
  <si>
    <t>Enabling this setting will help ensure your data is not shared with any third party. The Windows Spotlight feature collects data and uses that data to display suggested apps as well as images from the internet.</t>
  </si>
  <si>
    <t>To establish the recommended configuration via GP, set the following UI path to Disabled:
User Configuration\Policies\Administrative Templates\Windows Components\Cloud Content\Configure Windows spotlight on lock screen</t>
  </si>
  <si>
    <t>Set Configure Windows spotlight on lock screen to disabled. One method to achieve the recommended configuration via Group Policy, set the following UI path to Disabled:
User Configuration\Policies\Administrative Templates\Windows Components\Cloud Content\Configure Windows spotlight on lock screen</t>
  </si>
  <si>
    <t>Win10-364</t>
  </si>
  <si>
    <t>Set Do not suggest third-party content in Windows spotlight to enabled</t>
  </si>
  <si>
    <t>This policy setting determines whether Windows will suggest apps and content from third-party software publishers.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</si>
  <si>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SID]\Software\Policies\Microsoft\Windows\CloudContent:DisableThirdPartySuggestions</t>
  </si>
  <si>
    <t>The setting Prevent users from sharing files within their profile. is set to enabled.</t>
  </si>
  <si>
    <t>The setting Prevent users from sharing files within their profile is not set to enabled.</t>
  </si>
  <si>
    <t>19.7.7.2</t>
  </si>
  <si>
    <t>To establish the recommended configuration via GP, set the following UI path to Enabled:
User Configuration\Policies\Administrative Templates\Windows Components\Cloud Content\Do not suggest third-party content in Windows spotlightr).</t>
  </si>
  <si>
    <t>Set Do not suggest third-party content in Windows spotlight to enabled. One method to achieve the recommended configuration via Group Policy, set the following UI path to Enabled:
User Configuration\Policies\Administrative Templates\Windows Components\Cloud Content\Do not suggest third-party content in Windows spotlightr).</t>
  </si>
  <si>
    <t>Win10-365</t>
  </si>
  <si>
    <t xml:space="preserve">Set Turn off Spotlight collection on Desktop to enabled </t>
  </si>
  <si>
    <t>This policy setting removes the Spotlight collection setting in Personalization, rendering the user unable to select and subsequently download daily images from Microsoft to the system desktop.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</si>
  <si>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SID]\SOFTWARE\Policies\Microsoft\Windows\CloudContent:DisableSpotlightCollectionOnDesktop</t>
  </si>
  <si>
    <t>The Setting Turn off Spotlight collection on Desktop is set to enabled.</t>
  </si>
  <si>
    <t>The Setting Turn off Spotlight collection on Desktop is not set to enabled.</t>
  </si>
  <si>
    <t>19.7.7.5</t>
  </si>
  <si>
    <t>Enabling this setting will help ensure your data is not shared with any third party. The Windows Spotlight feature collects data and uses that data to display images from Microsoft.</t>
  </si>
  <si>
    <t>To establish the recommended configuration via GP, set the following UI path to Enabled:
User Configuration\Policies\Administrative Templates\Windows Components\Cloud Content\Turn off Spotlight collection on Desktop</t>
  </si>
  <si>
    <t>Set Turn off Spotlight collection on Desktop to enabled. One method to achieve the recommended configuration via Group Policy, set the following UI path to Enabled:
User Configuration\Policies\Administrative Templates\Windows Components\Cloud Content\Turn off Spotlight collection on Desktop</t>
  </si>
  <si>
    <t>Win10-366</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</si>
  <si>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</si>
  <si>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</si>
  <si>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</si>
  <si>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The Prevent users from sharing files within their profile is set to enabled.</t>
  </si>
  <si>
    <t>The Prevent users from sharing files within their profile is not set to enabled.</t>
  </si>
  <si>
    <t>19.7.25</t>
  </si>
  <si>
    <t>19.7.25.1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</si>
  <si>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</si>
  <si>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To establish the recommended configuration via GP, set the following UI path to Enabled:
User Configuration\Policies\Administrative Templates\Windows Components\Network Sharing\Prevent users from sharing files within their profile.</t>
  </si>
  <si>
    <t>Set Prevent users from sharing files within their profile. to enabled. One method to achieve the recommended configuration via Group Policy, set the following UI path to Enabled:
User Configuration\Policies\Administrative Templates\Windows Components\Network Sharing\Prevent users from sharing files within their profile.</t>
  </si>
  <si>
    <t>Win10-367</t>
  </si>
  <si>
    <t>Navigate to the UI Path articulated in the Remediation section and confirm it is set as prescribed. This group policy setting is backed by the following registry location:
HKEY_USERS\[USER SID]\Software\Policies\Microsoft\Windows\Installer:AlwaysInstallElevated</t>
  </si>
  <si>
    <t>The setting Always install with elevated privileges is set to disabled</t>
  </si>
  <si>
    <t>19.7.40</t>
  </si>
  <si>
    <t>19.7.40.1</t>
  </si>
  <si>
    <t>To establish the recommended configuration via GP, set the following UI path to Disabled:
User Configuration\Policies\Administrative Templates\Windows Components\Windows Installer\Always install with elevated privileges</t>
  </si>
  <si>
    <t>Set Always install with elevated privileges to disabled. One method to achieve the recommended configuration via Group Policy,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</si>
  <si>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</si>
  <si>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Info</t>
  </si>
  <si>
    <t>Criticality Ratings</t>
  </si>
  <si>
    <t>Change Log</t>
  </si>
  <si>
    <t>Version</t>
  </si>
  <si>
    <t xml:space="preserve">Test Case Tab </t>
  </si>
  <si>
    <t>Description of Changes</t>
  </si>
  <si>
    <t xml:space="preserve">Date </t>
  </si>
  <si>
    <t>Windows 10</t>
  </si>
  <si>
    <t>Removed all specific build related tabs and audit files and replaced them all with the latest CIS Microsoft Windows 10 Enterprise Benchmark v2.0.0</t>
  </si>
  <si>
    <t>Date</t>
  </si>
  <si>
    <t>Author</t>
  </si>
  <si>
    <t>Initial release CIS Microsoft Windows 10 Enterprise Benchmark v2.0.0, and Updated Issue Code Table</t>
  </si>
  <si>
    <t xml:space="preserve">Internal Revenue Service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</si>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</sst>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4" x14ac:knownFonts="1">
    <font>
      <sz val="11"/>
      <color indexed="8"/>
      <name val="Calibri"/>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0"/>
      <color indexed="8"/>
      <name val="Arial"/>
      <family val="2"/>
    </font>
    <font>
      <sz val="11"/>
      <color indexed="8"/>
      <name val="Arial"/>
      <family val="2"/>
    </font>
    <font>
      <sz val="10"/>
      <color theme="1" tint="4.9989318521683403E-2"/>
      <name val="Arial"/>
      <family val="2"/>
    </font>
    <font>
      <sz val="11"/>
      <color theme="1" tint="4.9989318521683403E-2"/>
      <name val="Calibri"/>
      <family val="2"/>
    </font>
    <font>
      <sz val="8"/>
      <name val="Calibri"/>
      <family val="2"/>
    </font>
    <font>
      <sz val="10"/>
      <name val="Arial"/>
      <family val="2"/>
    </font>
    <font>
      <b/>
      <sz val="11"/>
      <color rgb="FF000000"/>
      <name val="Calibri"/>
      <family val="2"/>
    </font>
    <font>
      <sz val="10"/>
      <name val="Arial"/>
    </font>
    <font>
      <sz val="12"/>
      <color rgb="FF000000"/>
      <name val="Calibri"/>
      <family val="2"/>
    </font>
  </fonts>
  <fills count="14">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bottom/>
      <diagonal/>
    </border>
    <border>
      <left style="thin">
        <color indexed="63"/>
      </left>
      <right style="thin">
        <color indexed="63"/>
      </right>
      <top/>
      <bottom/>
      <diagonal/>
    </border>
    <border>
      <left style="thin">
        <color theme="1" tint="0.24994659260841701"/>
      </left>
      <right/>
      <top style="thin">
        <color theme="1" tint="0.24994659260841701"/>
      </top>
      <bottom style="thin">
        <color theme="1" tint="0.24994659260841701"/>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right style="thin">
        <color indexed="64"/>
      </right>
      <top style="thin">
        <color indexed="64"/>
      </top>
      <bottom style="thin">
        <color indexed="64"/>
      </bottom>
      <diagonal/>
    </border>
  </borders>
  <cellStyleXfs count="9">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xf numFmtId="0" fontId="3" fillId="0" borderId="0"/>
    <xf numFmtId="0" fontId="3" fillId="0" borderId="0"/>
    <xf numFmtId="0" fontId="20" fillId="0" borderId="0"/>
  </cellStyleXfs>
  <cellXfs count="326">
    <xf numFmtId="0" fontId="0" fillId="0" borderId="0" xfId="0" applyFill="1" applyProtection="1"/>
    <xf numFmtId="0" fontId="2" fillId="0" borderId="0" xfId="2" applyProtection="1"/>
    <xf numFmtId="0" fontId="2" fillId="3" borderId="0" xfId="2" applyFill="1" applyProtection="1"/>
    <xf numFmtId="0" fontId="3" fillId="3" borderId="0" xfId="2" applyFont="1" applyFill="1" applyAlignment="1">
      <alignment vertical="center"/>
    </xf>
    <xf numFmtId="0" fontId="2" fillId="3" borderId="5" xfId="2" applyFill="1" applyBorder="1" applyProtection="1"/>
    <xf numFmtId="0" fontId="2" fillId="6" borderId="6" xfId="2" applyFill="1" applyBorder="1" applyAlignment="1" applyProtection="1">
      <alignment vertical="top"/>
    </xf>
    <xf numFmtId="0" fontId="2" fillId="6" borderId="7" xfId="2" applyFill="1" applyBorder="1" applyAlignment="1" applyProtection="1">
      <alignment vertical="top"/>
    </xf>
    <xf numFmtId="0" fontId="2" fillId="6" borderId="8" xfId="2" applyFill="1" applyBorder="1" applyAlignment="1" applyProtection="1">
      <alignment vertical="top"/>
    </xf>
    <xf numFmtId="0" fontId="2" fillId="6" borderId="5" xfId="2" applyFill="1" applyBorder="1" applyAlignment="1" applyProtection="1">
      <alignment vertical="top"/>
    </xf>
    <xf numFmtId="0" fontId="2" fillId="6" borderId="0" xfId="2" applyFill="1" applyAlignment="1" applyProtection="1">
      <alignment vertical="top"/>
    </xf>
    <xf numFmtId="0" fontId="3" fillId="6" borderId="9" xfId="2" applyFont="1" applyFill="1" applyBorder="1" applyAlignment="1" applyProtection="1">
      <alignment vertical="top"/>
    </xf>
    <xf numFmtId="0" fontId="3" fillId="7" borderId="6" xfId="2" applyFont="1" applyFill="1" applyBorder="1" applyProtection="1"/>
    <xf numFmtId="0" fontId="3" fillId="7" borderId="7" xfId="2" applyFont="1" applyFill="1" applyBorder="1" applyProtection="1"/>
    <xf numFmtId="0" fontId="2" fillId="7" borderId="8" xfId="2" applyFill="1" applyBorder="1" applyProtection="1"/>
    <xf numFmtId="0" fontId="3" fillId="7" borderId="5" xfId="2" applyFont="1" applyFill="1" applyBorder="1" applyProtection="1"/>
    <xf numFmtId="0" fontId="3" fillId="7" borderId="0" xfId="2" applyFont="1" applyFill="1" applyProtection="1"/>
    <xf numFmtId="0" fontId="4" fillId="7" borderId="9" xfId="2" applyFont="1" applyFill="1" applyBorder="1" applyProtection="1"/>
    <xf numFmtId="0" fontId="6" fillId="7" borderId="5" xfId="2" applyFont="1" applyFill="1" applyBorder="1" applyProtection="1"/>
    <xf numFmtId="0" fontId="6" fillId="7" borderId="0" xfId="2" applyFont="1" applyFill="1" applyProtection="1"/>
    <xf numFmtId="0" fontId="7" fillId="7" borderId="9" xfId="2" applyFont="1" applyFill="1" applyBorder="1" applyProtection="1"/>
    <xf numFmtId="0" fontId="2" fillId="0" borderId="0" xfId="2" applyFill="1" applyProtection="1"/>
    <xf numFmtId="0" fontId="5" fillId="8" borderId="5" xfId="2" applyFont="1" applyFill="1" applyBorder="1" applyAlignment="1" applyProtection="1">
      <alignment vertical="top"/>
    </xf>
    <xf numFmtId="0" fontId="5" fillId="8" borderId="0" xfId="2" applyFont="1" applyFill="1" applyAlignment="1" applyProtection="1">
      <alignment vertical="top"/>
    </xf>
    <xf numFmtId="0" fontId="5" fillId="8" borderId="11" xfId="2" applyFont="1" applyFill="1" applyBorder="1" applyAlignment="1" applyProtection="1">
      <alignment vertical="top"/>
    </xf>
    <xf numFmtId="0" fontId="3" fillId="3" borderId="13" xfId="2" applyFont="1" applyFill="1" applyBorder="1" applyAlignment="1" applyProtection="1">
      <alignment vertical="top"/>
    </xf>
    <xf numFmtId="0" fontId="3" fillId="3" borderId="7" xfId="2" applyFont="1" applyFill="1" applyBorder="1" applyAlignment="1" applyProtection="1">
      <alignment vertical="top"/>
    </xf>
    <xf numFmtId="0" fontId="3" fillId="3" borderId="8" xfId="2" applyFont="1" applyFill="1" applyBorder="1" applyAlignment="1" applyProtection="1">
      <alignment vertical="top"/>
    </xf>
    <xf numFmtId="0" fontId="5" fillId="8" borderId="13" xfId="2" applyFont="1" applyFill="1" applyBorder="1" applyAlignment="1" applyProtection="1">
      <alignment vertical="top"/>
    </xf>
    <xf numFmtId="0" fontId="5" fillId="8" borderId="7" xfId="2" applyFont="1" applyFill="1" applyBorder="1" applyAlignment="1" applyProtection="1">
      <alignment vertical="top"/>
    </xf>
    <xf numFmtId="0" fontId="5" fillId="8" borderId="8" xfId="2" applyFont="1" applyFill="1" applyBorder="1" applyAlignment="1" applyProtection="1">
      <alignment vertical="top"/>
    </xf>
    <xf numFmtId="0" fontId="3" fillId="3" borderId="14" xfId="2" applyFont="1" applyFill="1" applyBorder="1" applyAlignment="1" applyProtection="1">
      <alignment vertical="top"/>
    </xf>
    <xf numFmtId="0" fontId="3" fillId="3" borderId="0" xfId="2" applyFont="1" applyFill="1" applyAlignment="1" applyProtection="1">
      <alignment vertical="top"/>
    </xf>
    <xf numFmtId="0" fontId="3" fillId="3" borderId="9" xfId="2" applyFont="1" applyFill="1" applyBorder="1" applyAlignment="1" applyProtection="1">
      <alignment vertical="top"/>
    </xf>
    <xf numFmtId="0" fontId="5" fillId="8" borderId="14" xfId="2" applyFont="1" applyFill="1" applyBorder="1" applyAlignment="1" applyProtection="1">
      <alignment vertical="top"/>
    </xf>
    <xf numFmtId="0" fontId="5" fillId="8" borderId="9" xfId="2" applyFont="1" applyFill="1" applyBorder="1" applyAlignment="1" applyProtection="1">
      <alignment vertical="top"/>
    </xf>
    <xf numFmtId="0" fontId="3" fillId="0" borderId="0" xfId="2" applyFont="1" applyFill="1" applyProtection="1"/>
    <xf numFmtId="0" fontId="2" fillId="0" borderId="0" xfId="2"/>
    <xf numFmtId="49" fontId="2" fillId="0" borderId="0" xfId="2" applyNumberFormat="1"/>
    <xf numFmtId="0" fontId="2" fillId="0" borderId="0" xfId="2" applyFill="1"/>
    <xf numFmtId="0" fontId="0" fillId="0" borderId="0" xfId="0" applyProtection="1"/>
    <xf numFmtId="0" fontId="11" fillId="0" borderId="0" xfId="0" applyFont="1" applyProtection="1"/>
    <xf numFmtId="0" fontId="2" fillId="3" borderId="0" xfId="0" applyFont="1" applyFill="1" applyProtection="1"/>
    <xf numFmtId="0" fontId="0" fillId="3" borderId="0" xfId="0" applyFill="1"/>
    <xf numFmtId="0" fontId="3" fillId="3" borderId="0" xfId="0" applyFont="1" applyFill="1" applyAlignment="1">
      <alignment vertical="top"/>
    </xf>
    <xf numFmtId="0" fontId="5" fillId="3" borderId="11" xfId="0" applyFont="1" applyFill="1" applyBorder="1"/>
    <xf numFmtId="0" fontId="8" fillId="3" borderId="11" xfId="0" applyFont="1" applyFill="1" applyBorder="1" applyAlignment="1">
      <alignment vertical="top"/>
    </xf>
    <xf numFmtId="0" fontId="0" fillId="2" borderId="10" xfId="0" applyFill="1" applyBorder="1" applyAlignment="1">
      <alignment vertical="center"/>
    </xf>
    <xf numFmtId="0" fontId="5" fillId="6" borderId="10" xfId="0" applyFont="1" applyFill="1" applyBorder="1" applyAlignment="1">
      <alignment vertical="center"/>
    </xf>
    <xf numFmtId="0" fontId="0" fillId="2" borderId="4" xfId="0" applyFill="1" applyBorder="1" applyAlignment="1">
      <alignment vertical="center"/>
    </xf>
    <xf numFmtId="0" fontId="8" fillId="3" borderId="11" xfId="0" applyFont="1" applyFill="1" applyBorder="1" applyAlignment="1">
      <alignment horizontal="left" vertical="top" wrapText="1"/>
    </xf>
    <xf numFmtId="0" fontId="9" fillId="4" borderId="12"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9" fontId="12" fillId="0" borderId="1" xfId="0" applyNumberFormat="1" applyFont="1" applyFill="1" applyBorder="1" applyAlignment="1">
      <alignment horizontal="center" vertical="center"/>
    </xf>
    <xf numFmtId="0" fontId="5" fillId="3" borderId="0" xfId="0" applyFont="1" applyFill="1"/>
    <xf numFmtId="0" fontId="8" fillId="3" borderId="0" xfId="0" applyFont="1" applyFill="1" applyAlignment="1">
      <alignment vertical="top"/>
    </xf>
    <xf numFmtId="0" fontId="0" fillId="3" borderId="11" xfId="0" applyFill="1" applyBorder="1"/>
    <xf numFmtId="0" fontId="9" fillId="4" borderId="2" xfId="0" applyFont="1" applyFill="1" applyBorder="1" applyAlignment="1">
      <alignment horizontal="center" vertical="center"/>
    </xf>
    <xf numFmtId="0" fontId="9" fillId="3" borderId="0" xfId="0" applyFont="1" applyFill="1" applyAlignment="1">
      <alignment horizontal="center" vertical="center"/>
    </xf>
    <xf numFmtId="0" fontId="8" fillId="3" borderId="0" xfId="0" applyFont="1" applyFill="1" applyAlignment="1">
      <alignment vertical="top"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xf numFmtId="0" fontId="0" fillId="3" borderId="3" xfId="0" applyFill="1" applyBorder="1"/>
    <xf numFmtId="0" fontId="0" fillId="3" borderId="10" xfId="0" applyFill="1" applyBorder="1"/>
    <xf numFmtId="0" fontId="8" fillId="3" borderId="10" xfId="0" applyFont="1" applyFill="1" applyBorder="1" applyAlignment="1">
      <alignment vertical="top" wrapText="1"/>
    </xf>
    <xf numFmtId="0" fontId="3" fillId="0" borderId="0" xfId="4"/>
    <xf numFmtId="0" fontId="5" fillId="8" borderId="3" xfId="0" applyFont="1" applyFill="1" applyBorder="1" applyAlignment="1" applyProtection="1">
      <alignment vertical="top"/>
    </xf>
    <xf numFmtId="0" fontId="5" fillId="8" borderId="10" xfId="0" applyFont="1" applyFill="1" applyBorder="1" applyAlignment="1" applyProtection="1">
      <alignment vertical="top"/>
    </xf>
    <xf numFmtId="0" fontId="5" fillId="8" borderId="4" xfId="0" applyFont="1" applyFill="1" applyBorder="1" applyAlignment="1" applyProtection="1">
      <alignment vertical="top"/>
    </xf>
    <xf numFmtId="0" fontId="15" fillId="0" borderId="0" xfId="0" applyFont="1" applyFill="1" applyAlignment="1" applyProtection="1">
      <alignment horizontal="center" vertical="center" wrapText="1"/>
    </xf>
    <xf numFmtId="0" fontId="15" fillId="0" borderId="0" xfId="0" applyFont="1" applyFill="1" applyAlignment="1" applyProtection="1">
      <alignment vertical="top" wrapText="1"/>
    </xf>
    <xf numFmtId="0" fontId="15" fillId="0" borderId="0" xfId="0" applyFont="1" applyFill="1" applyAlignment="1" applyProtection="1">
      <alignment horizontal="left" vertical="top" wrapText="1"/>
    </xf>
    <xf numFmtId="0" fontId="15" fillId="0" borderId="0" xfId="0" applyFont="1" applyFill="1" applyAlignment="1" applyProtection="1">
      <alignment wrapText="1"/>
    </xf>
    <xf numFmtId="0" fontId="15" fillId="0" borderId="0" xfId="0" applyFont="1" applyFill="1" applyAlignment="1" applyProtection="1">
      <alignment horizontal="left" wrapText="1"/>
    </xf>
    <xf numFmtId="0" fontId="15" fillId="0" borderId="0" xfId="0" applyFont="1" applyFill="1" applyAlignment="1" applyProtection="1">
      <alignment vertical="center" wrapText="1"/>
    </xf>
    <xf numFmtId="0" fontId="15" fillId="0" borderId="0" xfId="0" applyFont="1" applyFill="1" applyAlignment="1" applyProtection="1">
      <alignment horizontal="center" wrapText="1"/>
    </xf>
    <xf numFmtId="0" fontId="5" fillId="4" borderId="16" xfId="0" applyFont="1" applyFill="1" applyBorder="1" applyAlignment="1" applyProtection="1">
      <alignment horizontal="left" vertical="top" wrapText="1"/>
    </xf>
    <xf numFmtId="0" fontId="3" fillId="0" borderId="1" xfId="0" applyFont="1" applyBorder="1" applyAlignment="1" applyProtection="1">
      <alignment vertical="top" wrapText="1"/>
      <protection locked="0"/>
    </xf>
    <xf numFmtId="0" fontId="5" fillId="2" borderId="15" xfId="0" applyFont="1" applyFill="1" applyBorder="1" applyAlignment="1" applyProtection="1">
      <alignment vertical="top" wrapText="1"/>
    </xf>
    <xf numFmtId="0" fontId="3" fillId="0" borderId="1" xfId="3"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pplyProtection="1">
      <alignment horizontal="left" vertical="top" wrapText="1"/>
    </xf>
    <xf numFmtId="0" fontId="3" fillId="0" borderId="1" xfId="0" applyFont="1" applyFill="1" applyBorder="1" applyAlignment="1" applyProtection="1">
      <alignment vertical="top" wrapText="1"/>
    </xf>
    <xf numFmtId="0" fontId="5" fillId="0" borderId="1" xfId="0" applyFont="1" applyFill="1" applyBorder="1" applyAlignment="1">
      <alignment vertical="top" wrapText="1"/>
    </xf>
    <xf numFmtId="0" fontId="3" fillId="0" borderId="1" xfId="0" applyFont="1" applyFill="1" applyBorder="1" applyAlignment="1" applyProtection="1">
      <alignment horizontal="left" vertical="top" wrapText="1"/>
      <protection locked="0"/>
    </xf>
    <xf numFmtId="0" fontId="3" fillId="0" borderId="1" xfId="5" applyFont="1" applyBorder="1" applyAlignment="1">
      <alignment vertical="top" wrapText="1"/>
    </xf>
    <xf numFmtId="0" fontId="15" fillId="6" borderId="0" xfId="0" applyFont="1" applyFill="1" applyProtection="1">
      <protection locked="0"/>
    </xf>
    <xf numFmtId="0" fontId="0" fillId="3" borderId="1" xfId="0" applyFill="1" applyBorder="1" applyAlignment="1">
      <alignment vertical="top" wrapText="1"/>
    </xf>
    <xf numFmtId="0" fontId="0" fillId="0" borderId="0" xfId="0" applyFill="1" applyAlignment="1">
      <alignment vertical="top" wrapText="1"/>
    </xf>
    <xf numFmtId="0" fontId="0" fillId="0" borderId="0" xfId="0" applyFill="1" applyProtection="1">
      <protection locked="0"/>
    </xf>
    <xf numFmtId="0" fontId="15" fillId="0" borderId="1" xfId="0" applyFont="1" applyFill="1" applyBorder="1" applyAlignment="1" applyProtection="1">
      <alignment vertical="top" wrapText="1"/>
      <protection locked="0"/>
    </xf>
    <xf numFmtId="0" fontId="0" fillId="3" borderId="5" xfId="0" applyFill="1" applyBorder="1"/>
    <xf numFmtId="0" fontId="13" fillId="3" borderId="0" xfId="0" applyFont="1" applyFill="1"/>
    <xf numFmtId="0" fontId="14" fillId="3" borderId="0" xfId="0" applyFont="1" applyFill="1"/>
    <xf numFmtId="0" fontId="0" fillId="3" borderId="0" xfId="0" applyFill="1" applyAlignment="1">
      <alignment vertical="center"/>
    </xf>
    <xf numFmtId="0" fontId="0" fillId="3" borderId="4" xfId="0" applyFill="1" applyBorder="1"/>
    <xf numFmtId="0" fontId="3" fillId="3" borderId="11" xfId="0" applyFont="1" applyFill="1" applyBorder="1" applyAlignment="1">
      <alignment vertical="center"/>
    </xf>
    <xf numFmtId="0" fontId="3" fillId="3" borderId="3" xfId="0" applyFont="1" applyFill="1" applyBorder="1" applyAlignment="1">
      <alignment vertical="top"/>
    </xf>
    <xf numFmtId="0" fontId="3" fillId="3" borderId="10" xfId="0" applyFont="1" applyFill="1" applyBorder="1" applyAlignment="1">
      <alignment vertical="top"/>
    </xf>
    <xf numFmtId="0" fontId="16" fillId="3" borderId="0" xfId="0" applyFont="1" applyFill="1"/>
    <xf numFmtId="0" fontId="15" fillId="0" borderId="1" xfId="0" applyFont="1" applyFill="1" applyBorder="1" applyAlignment="1" applyProtection="1">
      <alignment horizontal="center" vertical="top" wrapText="1"/>
    </xf>
    <xf numFmtId="0" fontId="15" fillId="10" borderId="0" xfId="0" applyFont="1" applyFill="1" applyAlignment="1" applyProtection="1">
      <alignment horizontal="left" vertical="top" wrapText="1"/>
    </xf>
    <xf numFmtId="0" fontId="15" fillId="2" borderId="0" xfId="0" applyFont="1" applyFill="1" applyAlignment="1" applyProtection="1">
      <alignment wrapText="1"/>
    </xf>
    <xf numFmtId="0" fontId="3" fillId="3" borderId="0" xfId="4" applyFill="1"/>
    <xf numFmtId="0" fontId="0" fillId="0" borderId="0" xfId="0" applyFill="1" applyAlignment="1" applyProtection="1">
      <alignment horizontal="left" vertical="top" wrapText="1"/>
    </xf>
    <xf numFmtId="0" fontId="3" fillId="0" borderId="1" xfId="3" applyBorder="1" applyAlignment="1">
      <alignment horizontal="left" vertical="top" wrapText="1"/>
    </xf>
    <xf numFmtId="0" fontId="3" fillId="3" borderId="1" xfId="0" applyFont="1" applyFill="1" applyBorder="1" applyAlignment="1">
      <alignment vertical="top" wrapText="1"/>
    </xf>
    <xf numFmtId="0" fontId="5" fillId="9" borderId="1" xfId="0" applyFont="1" applyFill="1" applyBorder="1" applyAlignment="1" applyProtection="1">
      <alignment horizontal="left" vertical="top" wrapText="1"/>
    </xf>
    <xf numFmtId="0" fontId="5" fillId="9" borderId="1" xfId="6" applyFont="1" applyFill="1" applyBorder="1" applyAlignment="1">
      <alignment horizontal="left" vertical="top" wrapText="1"/>
    </xf>
    <xf numFmtId="0" fontId="4" fillId="0" borderId="1" xfId="3" applyFont="1" applyBorder="1" applyAlignment="1">
      <alignment horizontal="left" vertical="top" wrapText="1"/>
    </xf>
    <xf numFmtId="0" fontId="0" fillId="0" borderId="0" xfId="0" applyFill="1" applyAlignment="1">
      <alignment horizontal="left" vertical="top" wrapText="1"/>
    </xf>
    <xf numFmtId="0" fontId="3" fillId="3" borderId="1" xfId="0" applyFont="1" applyFill="1" applyBorder="1" applyAlignment="1">
      <alignment horizontal="left" vertical="top" wrapText="1"/>
    </xf>
    <xf numFmtId="0" fontId="17" fillId="0" borderId="0" xfId="1" applyFont="1" applyAlignment="1">
      <alignment vertical="top" wrapText="1"/>
    </xf>
    <xf numFmtId="0" fontId="5" fillId="4" borderId="1" xfId="0" applyFont="1" applyFill="1" applyBorder="1" applyAlignment="1" applyProtection="1">
      <alignment vertical="top" wrapText="1"/>
      <protection locked="0"/>
    </xf>
    <xf numFmtId="0" fontId="5" fillId="9" borderId="16" xfId="0" applyFont="1" applyFill="1" applyBorder="1" applyAlignment="1" applyProtection="1">
      <alignment horizontal="left" vertical="top" wrapText="1"/>
    </xf>
    <xf numFmtId="0" fontId="3" fillId="0" borderId="1" xfId="0" applyFont="1" applyBorder="1" applyAlignment="1">
      <alignment horizontal="left" vertical="top" wrapText="1"/>
    </xf>
    <xf numFmtId="0" fontId="3" fillId="0" borderId="1" xfId="0" applyFont="1" applyBorder="1" applyAlignment="1" applyProtection="1">
      <alignment horizontal="left" vertical="top" wrapText="1"/>
      <protection locked="0"/>
    </xf>
    <xf numFmtId="0" fontId="17" fillId="0" borderId="1" xfId="3" applyFont="1" applyBorder="1" applyAlignment="1">
      <alignment horizontal="left" vertical="top" wrapText="1"/>
    </xf>
    <xf numFmtId="0" fontId="3" fillId="0" borderId="1" xfId="0" applyFont="1" applyBorder="1" applyAlignment="1">
      <alignment horizontal="left" vertical="top"/>
    </xf>
    <xf numFmtId="0" fontId="3" fillId="0" borderId="17" xfId="5" applyFont="1" applyBorder="1" applyAlignment="1">
      <alignment vertical="top" wrapText="1"/>
    </xf>
    <xf numFmtId="0" fontId="15" fillId="0" borderId="0" xfId="3" applyFont="1" applyAlignment="1">
      <alignment wrapText="1"/>
    </xf>
    <xf numFmtId="0" fontId="5" fillId="2" borderId="0" xfId="0" applyFont="1" applyFill="1" applyAlignment="1">
      <alignment horizontal="left" vertical="top" wrapText="1"/>
    </xf>
    <xf numFmtId="0" fontId="15" fillId="0" borderId="1" xfId="0" applyFont="1" applyFill="1" applyBorder="1" applyAlignment="1" applyProtection="1">
      <alignment horizontal="left" vertical="top" wrapText="1" readingOrder="1"/>
    </xf>
    <xf numFmtId="0" fontId="5" fillId="5" borderId="18" xfId="0" applyFont="1" applyFill="1" applyBorder="1" applyAlignment="1">
      <alignment vertical="center"/>
    </xf>
    <xf numFmtId="0" fontId="5" fillId="6" borderId="18" xfId="0" applyFont="1" applyFill="1" applyBorder="1"/>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5" fillId="6" borderId="18" xfId="0" applyFont="1" applyFill="1" applyBorder="1" applyAlignment="1">
      <alignment vertical="center"/>
    </xf>
    <xf numFmtId="0" fontId="3" fillId="3" borderId="18" xfId="0" applyFont="1" applyFill="1" applyBorder="1" applyAlignment="1">
      <alignment vertical="center"/>
    </xf>
    <xf numFmtId="0" fontId="5" fillId="8" borderId="18" xfId="2" applyFont="1" applyFill="1" applyBorder="1" applyAlignment="1" applyProtection="1">
      <alignment vertical="top"/>
    </xf>
    <xf numFmtId="0" fontId="5" fillId="8" borderId="21" xfId="2" applyFont="1" applyFill="1" applyBorder="1" applyAlignment="1" applyProtection="1">
      <alignment vertical="top"/>
    </xf>
    <xf numFmtId="0" fontId="3" fillId="3" borderId="22" xfId="2" applyFont="1" applyFill="1" applyBorder="1" applyAlignment="1" applyProtection="1">
      <alignment horizontal="left" vertical="top"/>
    </xf>
    <xf numFmtId="0" fontId="10" fillId="8" borderId="18" xfId="2" applyFont="1" applyFill="1" applyBorder="1" applyAlignment="1" applyProtection="1">
      <alignment vertical="top"/>
    </xf>
    <xf numFmtId="0" fontId="5" fillId="5" borderId="18" xfId="0" applyFont="1" applyFill="1" applyBorder="1" applyProtection="1"/>
    <xf numFmtId="0" fontId="20" fillId="0" borderId="0" xfId="8"/>
    <xf numFmtId="0" fontId="22" fillId="0" borderId="0" xfId="0" applyFont="1" applyFill="1" applyBorder="1" applyAlignment="1" applyProtection="1"/>
    <xf numFmtId="14" fontId="22" fillId="0" borderId="0" xfId="0" applyNumberFormat="1" applyFont="1" applyFill="1" applyBorder="1" applyAlignment="1" applyProtection="1"/>
    <xf numFmtId="0" fontId="23" fillId="13" borderId="2" xfId="0" applyFont="1" applyFill="1" applyBorder="1" applyAlignment="1" applyProtection="1">
      <alignment wrapText="1"/>
    </xf>
    <xf numFmtId="0" fontId="23" fillId="13" borderId="4" xfId="0" applyFont="1" applyFill="1" applyBorder="1" applyAlignment="1" applyProtection="1">
      <alignment wrapText="1"/>
    </xf>
    <xf numFmtId="0" fontId="7" fillId="7" borderId="23" xfId="2" applyFont="1" applyFill="1" applyBorder="1" applyProtection="1"/>
    <xf numFmtId="0" fontId="3" fillId="7" borderId="24" xfId="2" applyFont="1" applyFill="1" applyBorder="1" applyProtection="1"/>
    <xf numFmtId="0" fontId="3" fillId="7" borderId="25" xfId="2" applyFont="1" applyFill="1" applyBorder="1" applyProtection="1"/>
    <xf numFmtId="0" fontId="5" fillId="6" borderId="23" xfId="2" applyFont="1" applyFill="1" applyBorder="1" applyAlignment="1" applyProtection="1">
      <alignment vertical="center"/>
    </xf>
    <xf numFmtId="0" fontId="5" fillId="6" borderId="24" xfId="2" applyFont="1" applyFill="1" applyBorder="1" applyAlignment="1" applyProtection="1">
      <alignment vertical="center"/>
    </xf>
    <xf numFmtId="0" fontId="5" fillId="6" borderId="25" xfId="2" applyFont="1" applyFill="1" applyBorder="1" applyAlignment="1" applyProtection="1">
      <alignment vertical="center"/>
    </xf>
    <xf numFmtId="0" fontId="5" fillId="5" borderId="26" xfId="2" applyFont="1" applyFill="1" applyBorder="1" applyAlignment="1" applyProtection="1">
      <alignment vertical="center"/>
    </xf>
    <xf numFmtId="0" fontId="5" fillId="3" borderId="27" xfId="2" applyFont="1" applyFill="1" applyBorder="1" applyAlignment="1" applyProtection="1">
      <alignment vertical="center"/>
    </xf>
    <xf numFmtId="0" fontId="3" fillId="0" borderId="28" xfId="0" applyFont="1" applyBorder="1" applyAlignment="1" applyProtection="1">
      <alignment horizontal="left" vertical="top" wrapText="1"/>
      <protection locked="0"/>
    </xf>
    <xf numFmtId="14" fontId="3" fillId="0" borderId="28" xfId="0" quotePrefix="1" applyNumberFormat="1" applyFont="1" applyBorder="1" applyAlignment="1" applyProtection="1">
      <alignment horizontal="left" vertical="top" wrapText="1"/>
      <protection locked="0"/>
    </xf>
    <xf numFmtId="165" fontId="3" fillId="0" borderId="28" xfId="0" applyNumberFormat="1" applyFont="1" applyBorder="1" applyAlignment="1" applyProtection="1">
      <alignment horizontal="left" vertical="top" wrapText="1"/>
      <protection locked="0"/>
    </xf>
    <xf numFmtId="0" fontId="5" fillId="0" borderId="27" xfId="0" applyFont="1" applyBorder="1" applyAlignment="1" applyProtection="1">
      <alignment vertical="center"/>
    </xf>
    <xf numFmtId="0" fontId="2" fillId="4" borderId="26" xfId="2" applyFill="1" applyBorder="1" applyAlignment="1" applyProtection="1">
      <alignment vertical="center"/>
    </xf>
    <xf numFmtId="0" fontId="4" fillId="3" borderId="26" xfId="2" applyFont="1" applyFill="1" applyBorder="1" applyAlignment="1" applyProtection="1">
      <alignment vertical="center" wrapText="1"/>
    </xf>
    <xf numFmtId="0" fontId="4" fillId="0" borderId="26" xfId="2" applyFont="1" applyBorder="1" applyAlignment="1" applyProtection="1">
      <alignment horizontal="left" vertical="top" wrapText="1"/>
      <protection locked="0"/>
    </xf>
    <xf numFmtId="164" fontId="4" fillId="3" borderId="26" xfId="2" applyNumberFormat="1" applyFont="1" applyFill="1" applyBorder="1" applyAlignment="1" applyProtection="1">
      <alignment vertical="center" wrapText="1"/>
    </xf>
    <xf numFmtId="164" fontId="4" fillId="0" borderId="26" xfId="2" applyNumberFormat="1" applyFont="1" applyBorder="1" applyAlignment="1" applyProtection="1">
      <alignment horizontal="left" vertical="top" wrapText="1"/>
      <protection locked="0"/>
    </xf>
    <xf numFmtId="0" fontId="5" fillId="5" borderId="29" xfId="0" applyFont="1" applyFill="1" applyBorder="1"/>
    <xf numFmtId="0" fontId="0" fillId="3" borderId="30" xfId="0" applyFill="1" applyBorder="1"/>
    <xf numFmtId="0" fontId="5" fillId="4" borderId="29" xfId="0" applyFont="1" applyFill="1" applyBorder="1" applyAlignment="1">
      <alignment vertical="center"/>
    </xf>
    <xf numFmtId="0" fontId="5" fillId="6" borderId="31" xfId="0" applyFont="1" applyFill="1" applyBorder="1" applyAlignment="1">
      <alignment vertical="center"/>
    </xf>
    <xf numFmtId="0" fontId="5" fillId="6" borderId="32" xfId="0" applyFont="1" applyFill="1" applyBorder="1" applyAlignment="1">
      <alignment vertical="center"/>
    </xf>
    <xf numFmtId="0" fontId="5" fillId="6" borderId="33" xfId="0" applyFont="1" applyFill="1" applyBorder="1" applyAlignment="1">
      <alignment vertical="center"/>
    </xf>
    <xf numFmtId="0" fontId="3" fillId="4" borderId="34" xfId="0" applyFont="1" applyFill="1" applyBorder="1" applyAlignment="1">
      <alignment vertical="center"/>
    </xf>
    <xf numFmtId="0" fontId="0" fillId="4" borderId="27" xfId="0" applyFill="1" applyBorder="1" applyAlignment="1">
      <alignment vertical="center"/>
    </xf>
    <xf numFmtId="0" fontId="9" fillId="4" borderId="28" xfId="0" applyFont="1" applyFill="1" applyBorder="1" applyAlignment="1">
      <alignment horizontal="center" vertical="center"/>
    </xf>
    <xf numFmtId="0" fontId="5" fillId="3" borderId="35" xfId="0" applyFont="1" applyFill="1" applyBorder="1" applyAlignment="1">
      <alignment vertical="center"/>
    </xf>
    <xf numFmtId="0" fontId="5" fillId="3" borderId="36" xfId="0" applyFont="1" applyFill="1" applyBorder="1" applyAlignment="1">
      <alignment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5" fillId="6" borderId="29" xfId="0" applyFont="1" applyFill="1" applyBorder="1" applyAlignment="1">
      <alignment vertical="center"/>
    </xf>
    <xf numFmtId="0" fontId="3" fillId="3" borderId="29" xfId="0" applyFont="1" applyFill="1" applyBorder="1" applyAlignment="1">
      <alignment vertical="center"/>
    </xf>
    <xf numFmtId="0" fontId="5" fillId="5" borderId="27" xfId="2" applyFont="1" applyFill="1" applyBorder="1" applyProtection="1"/>
    <xf numFmtId="0" fontId="5" fillId="4" borderId="23" xfId="2" applyFont="1" applyFill="1" applyBorder="1" applyAlignment="1" applyProtection="1">
      <alignment vertical="center"/>
    </xf>
    <xf numFmtId="0" fontId="5" fillId="4" borderId="24" xfId="2" applyFont="1" applyFill="1" applyBorder="1" applyAlignment="1" applyProtection="1">
      <alignment vertical="center"/>
    </xf>
    <xf numFmtId="0" fontId="5" fillId="4" borderId="39" xfId="2" applyFont="1" applyFill="1" applyBorder="1" applyAlignment="1" applyProtection="1">
      <alignment vertical="center"/>
    </xf>
    <xf numFmtId="0" fontId="5" fillId="4" borderId="27" xfId="2" applyFont="1" applyFill="1" applyBorder="1" applyAlignment="1" applyProtection="1">
      <alignment vertical="center"/>
    </xf>
    <xf numFmtId="0" fontId="5" fillId="8" borderId="23" xfId="2" applyFont="1" applyFill="1" applyBorder="1" applyAlignment="1" applyProtection="1">
      <alignment vertical="top"/>
    </xf>
    <xf numFmtId="0" fontId="5" fillId="8" borderId="24" xfId="2" applyFont="1" applyFill="1" applyBorder="1" applyAlignment="1" applyProtection="1">
      <alignment vertical="top"/>
    </xf>
    <xf numFmtId="0" fontId="5" fillId="8" borderId="39" xfId="2" applyFont="1" applyFill="1" applyBorder="1" applyAlignment="1" applyProtection="1">
      <alignment vertical="top"/>
    </xf>
    <xf numFmtId="0" fontId="3" fillId="3" borderId="23" xfId="2" applyFont="1" applyFill="1" applyBorder="1" applyAlignment="1" applyProtection="1">
      <alignment vertical="top"/>
    </xf>
    <xf numFmtId="0" fontId="3" fillId="3" borderId="24" xfId="2" applyFont="1" applyFill="1" applyBorder="1" applyAlignment="1" applyProtection="1">
      <alignment vertical="top"/>
    </xf>
    <xf numFmtId="0" fontId="3" fillId="3" borderId="39" xfId="2" applyFont="1" applyFill="1" applyBorder="1" applyAlignment="1" applyProtection="1">
      <alignment vertical="top"/>
    </xf>
    <xf numFmtId="0" fontId="5" fillId="8" borderId="27" xfId="2" applyFont="1" applyFill="1" applyBorder="1" applyAlignment="1" applyProtection="1">
      <alignment vertical="top"/>
    </xf>
    <xf numFmtId="0" fontId="3" fillId="3" borderId="27" xfId="2" applyFont="1" applyFill="1" applyBorder="1" applyAlignment="1" applyProtection="1">
      <alignment vertical="top"/>
    </xf>
    <xf numFmtId="0" fontId="5" fillId="8" borderId="29" xfId="2" applyFont="1" applyFill="1" applyBorder="1" applyAlignment="1" applyProtection="1">
      <alignment vertical="top"/>
    </xf>
    <xf numFmtId="0" fontId="3" fillId="3" borderId="29" xfId="2" applyFont="1" applyFill="1" applyBorder="1" applyAlignment="1" applyProtection="1">
      <alignment horizontal="left" vertical="top"/>
    </xf>
    <xf numFmtId="0" fontId="5" fillId="8" borderId="30" xfId="2" applyFont="1" applyFill="1" applyBorder="1" applyAlignment="1" applyProtection="1">
      <alignment vertical="top"/>
    </xf>
    <xf numFmtId="0" fontId="5" fillId="8" borderId="30" xfId="0" applyFont="1" applyFill="1" applyBorder="1" applyAlignment="1" applyProtection="1">
      <alignment vertical="top"/>
    </xf>
    <xf numFmtId="0" fontId="5" fillId="5" borderId="29" xfId="0" applyFont="1" applyFill="1" applyBorder="1" applyProtection="1"/>
    <xf numFmtId="0" fontId="5" fillId="5" borderId="29" xfId="0" applyFont="1" applyFill="1" applyBorder="1" applyAlignment="1" applyProtection="1">
      <alignment horizontal="left" vertical="top" wrapText="1"/>
    </xf>
    <xf numFmtId="0" fontId="5" fillId="5" borderId="29" xfId="0" applyFont="1" applyFill="1" applyBorder="1" applyProtection="1">
      <protection locked="0"/>
    </xf>
    <xf numFmtId="0" fontId="5" fillId="5" borderId="42" xfId="2" applyFont="1" applyFill="1" applyBorder="1" applyAlignment="1" applyProtection="1">
      <alignment vertical="center"/>
    </xf>
    <xf numFmtId="0" fontId="5" fillId="5" borderId="43" xfId="2" applyFont="1" applyFill="1" applyBorder="1" applyAlignment="1" applyProtection="1">
      <alignment vertical="center"/>
    </xf>
    <xf numFmtId="0" fontId="5" fillId="3" borderId="42" xfId="2" applyFont="1" applyFill="1" applyBorder="1" applyAlignment="1" applyProtection="1">
      <alignment vertical="center"/>
    </xf>
    <xf numFmtId="0" fontId="5" fillId="0" borderId="42" xfId="0" applyFont="1" applyBorder="1" applyAlignment="1" applyProtection="1">
      <alignment vertical="center"/>
    </xf>
    <xf numFmtId="0" fontId="2" fillId="4" borderId="42" xfId="2" applyFill="1" applyBorder="1" applyAlignment="1" applyProtection="1">
      <alignment vertical="center"/>
    </xf>
    <xf numFmtId="0" fontId="2" fillId="4" borderId="43" xfId="2" applyFill="1" applyBorder="1" applyAlignment="1" applyProtection="1">
      <alignment vertical="center"/>
    </xf>
    <xf numFmtId="0" fontId="5" fillId="5" borderId="47" xfId="0" applyFont="1" applyFill="1" applyBorder="1"/>
    <xf numFmtId="0" fontId="5" fillId="3" borderId="40" xfId="0" applyFont="1" applyFill="1" applyBorder="1" applyAlignment="1">
      <alignment vertical="center"/>
    </xf>
    <xf numFmtId="0" fontId="5" fillId="3" borderId="41" xfId="0" applyFont="1" applyFill="1" applyBorder="1" applyAlignment="1">
      <alignment vertical="center"/>
    </xf>
    <xf numFmtId="0" fontId="0" fillId="3" borderId="40" xfId="0" applyFill="1" applyBorder="1"/>
    <xf numFmtId="0" fontId="0" fillId="3" borderId="41" xfId="0" applyFill="1" applyBorder="1"/>
    <xf numFmtId="0" fontId="5" fillId="4" borderId="40" xfId="0" applyFont="1" applyFill="1" applyBorder="1"/>
    <xf numFmtId="0" fontId="5" fillId="4" borderId="47" xfId="0" applyFont="1" applyFill="1" applyBorder="1" applyAlignment="1">
      <alignment vertical="center"/>
    </xf>
    <xf numFmtId="0" fontId="9" fillId="4" borderId="44" xfId="0" applyFont="1" applyFill="1" applyBorder="1" applyAlignment="1">
      <alignment horizontal="center" vertical="center"/>
    </xf>
    <xf numFmtId="0" fontId="5" fillId="6" borderId="47" xfId="0" applyFont="1" applyFill="1" applyBorder="1" applyAlignment="1">
      <alignment vertical="center"/>
    </xf>
    <xf numFmtId="2" fontId="5" fillId="0" borderId="47" xfId="0" applyNumberFormat="1" applyFont="1" applyBorder="1" applyAlignment="1">
      <alignment horizontal="center" vertical="center"/>
    </xf>
    <xf numFmtId="0" fontId="5" fillId="5" borderId="42" xfId="2" applyFont="1" applyFill="1" applyBorder="1" applyProtection="1"/>
    <xf numFmtId="0" fontId="5" fillId="5" borderId="43" xfId="2" applyFont="1" applyFill="1" applyBorder="1" applyProtection="1"/>
    <xf numFmtId="0" fontId="5" fillId="4" borderId="42" xfId="2" applyFont="1" applyFill="1" applyBorder="1" applyAlignment="1" applyProtection="1">
      <alignment vertical="center"/>
    </xf>
    <xf numFmtId="0" fontId="5" fillId="4" borderId="43" xfId="2" applyFont="1" applyFill="1" applyBorder="1" applyAlignment="1" applyProtection="1">
      <alignment vertical="center"/>
    </xf>
    <xf numFmtId="0" fontId="5" fillId="8" borderId="42" xfId="2" applyFont="1" applyFill="1" applyBorder="1" applyAlignment="1" applyProtection="1">
      <alignment vertical="top"/>
    </xf>
    <xf numFmtId="0" fontId="5" fillId="8" borderId="43" xfId="2" applyFont="1" applyFill="1" applyBorder="1" applyAlignment="1" applyProtection="1">
      <alignment vertical="top"/>
    </xf>
    <xf numFmtId="0" fontId="3" fillId="3" borderId="42" xfId="2" applyFont="1" applyFill="1" applyBorder="1" applyAlignment="1" applyProtection="1">
      <alignment vertical="top"/>
    </xf>
    <xf numFmtId="0" fontId="3" fillId="3" borderId="43" xfId="2" applyFont="1" applyFill="1" applyBorder="1" applyAlignment="1" applyProtection="1">
      <alignment vertical="top"/>
    </xf>
    <xf numFmtId="0" fontId="3" fillId="3" borderId="47" xfId="2" applyFont="1" applyFill="1" applyBorder="1" applyAlignment="1" applyProtection="1">
      <alignment horizontal="left" vertical="top"/>
    </xf>
    <xf numFmtId="0" fontId="10" fillId="8" borderId="40" xfId="2" applyFont="1" applyFill="1" applyBorder="1" applyAlignment="1" applyProtection="1">
      <alignment vertical="top"/>
    </xf>
    <xf numFmtId="0" fontId="5" fillId="8" borderId="41" xfId="2" applyFont="1" applyFill="1" applyBorder="1" applyAlignment="1" applyProtection="1">
      <alignment vertical="top"/>
    </xf>
    <xf numFmtId="0" fontId="5" fillId="8" borderId="47" xfId="2" applyFont="1" applyFill="1" applyBorder="1" applyAlignment="1" applyProtection="1">
      <alignment vertical="top"/>
    </xf>
    <xf numFmtId="0" fontId="10" fillId="8" borderId="40" xfId="0" applyFont="1" applyFill="1" applyBorder="1" applyAlignment="1" applyProtection="1">
      <alignment vertical="top"/>
    </xf>
    <xf numFmtId="0" fontId="5" fillId="8" borderId="41" xfId="0" applyFont="1" applyFill="1" applyBorder="1" applyAlignment="1" applyProtection="1">
      <alignment vertical="top"/>
    </xf>
    <xf numFmtId="0" fontId="5" fillId="5" borderId="47" xfId="0" applyFont="1" applyFill="1" applyBorder="1" applyProtection="1">
      <protection locked="0"/>
    </xf>
    <xf numFmtId="0" fontId="5" fillId="0" borderId="43" xfId="0" applyFont="1" applyFill="1" applyBorder="1" applyProtection="1">
      <protection locked="0"/>
    </xf>
    <xf numFmtId="0" fontId="5" fillId="2" borderId="46" xfId="0" applyFont="1" applyFill="1" applyBorder="1" applyAlignment="1" applyProtection="1">
      <alignment horizontal="left" vertical="top" wrapText="1"/>
    </xf>
    <xf numFmtId="0" fontId="0" fillId="3" borderId="47" xfId="0" applyFill="1" applyBorder="1" applyAlignment="1">
      <alignment vertical="top" wrapText="1"/>
    </xf>
    <xf numFmtId="0" fontId="5" fillId="2" borderId="46" xfId="0" applyFont="1" applyFill="1" applyBorder="1" applyAlignment="1">
      <alignment horizontal="left" vertical="top" wrapText="1"/>
    </xf>
    <xf numFmtId="0" fontId="3" fillId="0" borderId="45" xfId="0" applyFont="1" applyBorder="1" applyAlignment="1" applyProtection="1">
      <alignment horizontal="left" vertical="top" wrapText="1"/>
      <protection locked="0"/>
    </xf>
    <xf numFmtId="0" fontId="4" fillId="0" borderId="45" xfId="3" applyFont="1" applyBorder="1" applyAlignment="1">
      <alignment horizontal="left" vertical="top" wrapText="1"/>
    </xf>
    <xf numFmtId="0" fontId="17" fillId="0" borderId="45" xfId="3" applyFont="1" applyBorder="1" applyAlignment="1">
      <alignment horizontal="left" vertical="top" wrapText="1"/>
    </xf>
    <xf numFmtId="0" fontId="3" fillId="0" borderId="45" xfId="0" applyFont="1" applyBorder="1" applyAlignment="1">
      <alignment horizontal="left" vertical="top"/>
    </xf>
    <xf numFmtId="0" fontId="3" fillId="0" borderId="45" xfId="0" applyFont="1" applyBorder="1" applyAlignment="1">
      <alignment horizontal="left" vertical="top" wrapText="1"/>
    </xf>
    <xf numFmtId="0" fontId="4" fillId="0" borderId="48" xfId="3" applyFont="1" applyBorder="1" applyAlignment="1">
      <alignment horizontal="left" vertical="top" wrapText="1"/>
    </xf>
    <xf numFmtId="0" fontId="3" fillId="0" borderId="45" xfId="3" applyBorder="1" applyAlignment="1">
      <alignment horizontal="left" vertical="top" wrapText="1"/>
    </xf>
    <xf numFmtId="0" fontId="15" fillId="3" borderId="45" xfId="0" applyFont="1" applyFill="1" applyBorder="1" applyAlignment="1" applyProtection="1">
      <alignment horizontal="left" vertical="top" wrapText="1"/>
    </xf>
    <xf numFmtId="0" fontId="15" fillId="0" borderId="45" xfId="0" applyFont="1" applyFill="1" applyBorder="1" applyAlignment="1" applyProtection="1">
      <alignment horizontal="left" vertical="top" wrapText="1"/>
    </xf>
    <xf numFmtId="0" fontId="17" fillId="0" borderId="45" xfId="0" applyFont="1" applyFill="1" applyBorder="1" applyAlignment="1">
      <alignment vertical="top" wrapText="1"/>
    </xf>
    <xf numFmtId="0" fontId="3" fillId="0" borderId="45" xfId="7" applyBorder="1" applyAlignment="1">
      <alignment horizontal="left" vertical="top" wrapText="1"/>
    </xf>
    <xf numFmtId="10" fontId="3" fillId="0" borderId="45" xfId="7" applyNumberFormat="1" applyBorder="1" applyAlignment="1">
      <alignment horizontal="left" vertical="top" wrapText="1"/>
    </xf>
    <xf numFmtId="0" fontId="3" fillId="0" borderId="45" xfId="0" applyFont="1" applyFill="1" applyBorder="1" applyAlignment="1" applyProtection="1">
      <alignment vertical="top" wrapText="1"/>
    </xf>
    <xf numFmtId="0" fontId="3" fillId="0" borderId="45" xfId="0" applyFont="1" applyFill="1" applyBorder="1" applyAlignment="1" applyProtection="1">
      <alignment horizontal="left" vertical="top" wrapText="1"/>
      <protection locked="0"/>
    </xf>
    <xf numFmtId="0" fontId="15" fillId="0" borderId="45" xfId="0" applyFont="1" applyFill="1" applyBorder="1" applyAlignment="1" applyProtection="1">
      <alignment vertical="top" wrapText="1"/>
      <protection locked="0"/>
    </xf>
    <xf numFmtId="0" fontId="3" fillId="0" borderId="45" xfId="5" applyFont="1" applyBorder="1" applyAlignment="1">
      <alignment vertical="top" wrapText="1"/>
    </xf>
    <xf numFmtId="0" fontId="3" fillId="0" borderId="45" xfId="0" applyFont="1" applyFill="1" applyBorder="1" applyAlignment="1" applyProtection="1">
      <alignment horizontal="left" vertical="top" wrapText="1"/>
    </xf>
    <xf numFmtId="0" fontId="3" fillId="3" borderId="45" xfId="0" applyFont="1" applyFill="1" applyBorder="1" applyAlignment="1">
      <alignment horizontal="left" vertical="top" wrapText="1"/>
    </xf>
    <xf numFmtId="0" fontId="15" fillId="0" borderId="45" xfId="0" applyFont="1" applyFill="1" applyBorder="1" applyAlignment="1" applyProtection="1">
      <alignment horizontal="left" vertical="top" wrapText="1" readingOrder="1"/>
    </xf>
    <xf numFmtId="0" fontId="17" fillId="0" borderId="45" xfId="1" applyFont="1" applyBorder="1" applyAlignment="1">
      <alignment vertical="top" wrapText="1"/>
    </xf>
    <xf numFmtId="10" fontId="3" fillId="0" borderId="45" xfId="0" applyNumberFormat="1" applyFont="1" applyFill="1" applyBorder="1" applyAlignment="1" applyProtection="1">
      <alignment horizontal="left" vertical="top" wrapText="1"/>
    </xf>
    <xf numFmtId="0" fontId="3" fillId="0" borderId="45" xfId="5" applyFont="1" applyBorder="1" applyAlignment="1">
      <alignment horizontal="left" vertical="top" wrapText="1"/>
    </xf>
    <xf numFmtId="0" fontId="14" fillId="3" borderId="45" xfId="0" applyFont="1" applyFill="1" applyBorder="1" applyAlignment="1" applyProtection="1">
      <alignment horizontal="left" vertical="top" wrapText="1"/>
    </xf>
    <xf numFmtId="2" fontId="15" fillId="0" borderId="45" xfId="0" applyNumberFormat="1" applyFont="1" applyFill="1" applyBorder="1" applyAlignment="1" applyProtection="1">
      <alignment horizontal="left" vertical="top" wrapText="1"/>
    </xf>
    <xf numFmtId="0" fontId="3" fillId="3" borderId="45" xfId="0" applyFont="1" applyFill="1" applyBorder="1" applyAlignment="1" applyProtection="1">
      <alignment horizontal="left" vertical="top" wrapText="1"/>
      <protection locked="0"/>
    </xf>
    <xf numFmtId="0" fontId="17" fillId="3" borderId="45" xfId="0" applyFont="1" applyFill="1" applyBorder="1" applyAlignment="1">
      <alignment vertical="top" wrapText="1"/>
    </xf>
    <xf numFmtId="0" fontId="17" fillId="3" borderId="45" xfId="0" applyFont="1" applyFill="1" applyBorder="1" applyAlignment="1" applyProtection="1">
      <alignment horizontal="left" vertical="top" wrapText="1"/>
    </xf>
    <xf numFmtId="0" fontId="0" fillId="0" borderId="45" xfId="0" applyFill="1" applyBorder="1" applyAlignment="1">
      <alignment horizontal="left" vertical="top" wrapText="1"/>
    </xf>
    <xf numFmtId="0" fontId="3" fillId="0" borderId="45" xfId="0" applyFont="1" applyFill="1" applyBorder="1" applyAlignment="1">
      <alignment horizontal="left" vertical="top" wrapText="1"/>
    </xf>
    <xf numFmtId="0" fontId="15" fillId="0" borderId="45" xfId="0" applyFont="1" applyFill="1" applyBorder="1" applyAlignment="1" applyProtection="1">
      <alignment vertical="top" wrapText="1"/>
    </xf>
    <xf numFmtId="0" fontId="17" fillId="0" borderId="45" xfId="0" applyFont="1" applyFill="1" applyBorder="1" applyAlignment="1" applyProtection="1">
      <alignment vertical="top" wrapText="1"/>
    </xf>
    <xf numFmtId="0" fontId="17" fillId="0" borderId="45" xfId="0" applyFont="1" applyFill="1" applyBorder="1" applyAlignment="1">
      <alignment horizontal="left" vertical="top" wrapText="1"/>
    </xf>
    <xf numFmtId="0" fontId="0" fillId="0" borderId="45" xfId="0" applyFill="1" applyBorder="1" applyAlignment="1" applyProtection="1">
      <alignment horizontal="left" vertical="top" wrapText="1"/>
      <protection locked="0"/>
    </xf>
    <xf numFmtId="0" fontId="18" fillId="0" borderId="45" xfId="0" applyFont="1" applyFill="1" applyBorder="1" applyAlignment="1">
      <alignment horizontal="left" vertical="top" wrapText="1"/>
    </xf>
    <xf numFmtId="0" fontId="3" fillId="0" borderId="45" xfId="0" quotePrefix="1" applyFont="1" applyFill="1" applyBorder="1" applyAlignment="1" applyProtection="1">
      <alignment vertical="top" wrapText="1"/>
    </xf>
    <xf numFmtId="0" fontId="15" fillId="2" borderId="49" xfId="0" applyFont="1" applyFill="1" applyBorder="1" applyAlignment="1" applyProtection="1">
      <alignment wrapText="1"/>
    </xf>
    <xf numFmtId="0" fontId="15" fillId="6" borderId="50" xfId="0" applyFont="1" applyFill="1" applyBorder="1" applyAlignment="1" applyProtection="1">
      <alignment vertical="center"/>
      <protection locked="0"/>
    </xf>
    <xf numFmtId="0" fontId="15" fillId="2" borderId="50" xfId="0" applyFont="1" applyFill="1" applyBorder="1" applyAlignment="1" applyProtection="1">
      <alignment wrapText="1"/>
    </xf>
    <xf numFmtId="0" fontId="15" fillId="2" borderId="50" xfId="0" applyFont="1" applyFill="1" applyBorder="1" applyAlignment="1" applyProtection="1">
      <alignment horizontal="left" wrapText="1"/>
    </xf>
    <xf numFmtId="0" fontId="15" fillId="2" borderId="50" xfId="0" applyFont="1" applyFill="1" applyBorder="1" applyAlignment="1" applyProtection="1">
      <alignment horizontal="left" vertical="top" wrapText="1"/>
    </xf>
    <xf numFmtId="0" fontId="5" fillId="5" borderId="51" xfId="8" applyFont="1" applyFill="1" applyBorder="1"/>
    <xf numFmtId="0" fontId="5" fillId="5" borderId="52" xfId="8" applyFont="1" applyFill="1" applyBorder="1"/>
    <xf numFmtId="0" fontId="5" fillId="4" borderId="53" xfId="8" applyFont="1" applyFill="1" applyBorder="1" applyAlignment="1">
      <alignment horizontal="left" vertical="center" wrapText="1"/>
    </xf>
    <xf numFmtId="166" fontId="20" fillId="0" borderId="53" xfId="8" applyNumberFormat="1" applyBorder="1" applyAlignment="1">
      <alignment horizontal="left" vertical="top"/>
    </xf>
    <xf numFmtId="0" fontId="15" fillId="11" borderId="54" xfId="8" applyFont="1" applyFill="1" applyBorder="1" applyAlignment="1">
      <alignment horizontal="left" vertical="top" wrapText="1"/>
    </xf>
    <xf numFmtId="14" fontId="20" fillId="0" borderId="53" xfId="8" applyNumberFormat="1" applyBorder="1" applyAlignment="1">
      <alignment horizontal="left" vertical="top"/>
    </xf>
    <xf numFmtId="14" fontId="3" fillId="0" borderId="51" xfId="8" applyNumberFormat="1" applyFont="1" applyBorder="1" applyAlignment="1">
      <alignment horizontal="left" vertical="top"/>
    </xf>
    <xf numFmtId="0" fontId="5" fillId="5" borderId="51" xfId="2" applyFont="1" applyFill="1" applyBorder="1"/>
    <xf numFmtId="0" fontId="5" fillId="5" borderId="52" xfId="2" applyFont="1" applyFill="1" applyBorder="1"/>
    <xf numFmtId="49" fontId="5" fillId="5" borderId="52" xfId="2" applyNumberFormat="1" applyFont="1" applyFill="1" applyBorder="1"/>
    <xf numFmtId="0" fontId="5" fillId="4" borderId="55" xfId="2" applyFont="1" applyFill="1" applyBorder="1" applyAlignment="1">
      <alignment horizontal="left" vertical="center" wrapText="1"/>
    </xf>
    <xf numFmtId="49" fontId="5" fillId="4" borderId="55" xfId="2" applyNumberFormat="1" applyFont="1" applyFill="1" applyBorder="1" applyAlignment="1">
      <alignment horizontal="left" vertical="center" wrapText="1"/>
    </xf>
    <xf numFmtId="166" fontId="3" fillId="0" borderId="54" xfId="1" applyNumberFormat="1" applyBorder="1" applyAlignment="1">
      <alignment horizontal="left" vertical="top" wrapText="1"/>
    </xf>
    <xf numFmtId="14" fontId="15" fillId="0" borderId="51" xfId="0" applyNumberFormat="1" applyFont="1" applyBorder="1" applyAlignment="1">
      <alignment horizontal="left" vertical="top" wrapText="1"/>
    </xf>
    <xf numFmtId="49" fontId="3" fillId="0" borderId="54" xfId="1" applyNumberFormat="1" applyBorder="1" applyAlignment="1">
      <alignment horizontal="left" vertical="top" wrapText="1"/>
    </xf>
    <xf numFmtId="0" fontId="3" fillId="0" borderId="54" xfId="2" applyFont="1" applyBorder="1" applyAlignment="1">
      <alignment horizontal="left" vertical="top"/>
    </xf>
    <xf numFmtId="166" fontId="15" fillId="0" borderId="53" xfId="0" applyNumberFormat="1" applyFont="1" applyBorder="1" applyAlignment="1">
      <alignment horizontal="left" vertical="top" wrapText="1"/>
    </xf>
    <xf numFmtId="0" fontId="3" fillId="0" borderId="53" xfId="0" applyFont="1" applyBorder="1" applyAlignment="1">
      <alignment horizontal="left" vertical="top" wrapText="1"/>
    </xf>
    <xf numFmtId="0" fontId="3" fillId="0" borderId="53" xfId="0" applyFont="1" applyBorder="1" applyAlignment="1">
      <alignment horizontal="left" vertical="top"/>
    </xf>
    <xf numFmtId="0" fontId="21" fillId="12" borderId="54" xfId="0" applyFont="1" applyFill="1" applyBorder="1" applyAlignment="1" applyProtection="1">
      <alignment wrapText="1"/>
    </xf>
    <xf numFmtId="0" fontId="21" fillId="12" borderId="56" xfId="0" applyFont="1" applyFill="1" applyBorder="1" applyAlignment="1" applyProtection="1">
      <alignment wrapText="1"/>
    </xf>
    <xf numFmtId="0" fontId="3" fillId="0" borderId="40" xfId="0" applyFont="1" applyFill="1" applyBorder="1" applyAlignment="1" applyProtection="1">
      <alignment horizontal="left" vertical="top" wrapText="1"/>
    </xf>
    <xf numFmtId="0" fontId="3" fillId="0" borderId="41" xfId="0" applyFont="1" applyFill="1" applyBorder="1" applyAlignment="1" applyProtection="1">
      <alignment horizontal="left" vertical="top" wrapText="1"/>
    </xf>
    <xf numFmtId="0" fontId="3" fillId="0" borderId="30"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3" fillId="0" borderId="10" xfId="0" applyFont="1" applyFill="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5" fillId="8" borderId="40" xfId="2" applyFont="1" applyFill="1" applyBorder="1" applyAlignment="1" applyProtection="1">
      <alignment horizontal="left" vertical="top"/>
    </xf>
    <xf numFmtId="0" fontId="5" fillId="8" borderId="41" xfId="2" applyFont="1" applyFill="1" applyBorder="1" applyAlignment="1" applyProtection="1">
      <alignment horizontal="left" vertical="top"/>
    </xf>
    <xf numFmtId="0" fontId="5" fillId="8" borderId="30" xfId="2" applyFont="1" applyFill="1" applyBorder="1" applyAlignment="1" applyProtection="1">
      <alignment horizontal="left" vertical="top"/>
    </xf>
    <xf numFmtId="0" fontId="5" fillId="8" borderId="3" xfId="2" applyFont="1" applyFill="1" applyBorder="1" applyAlignment="1" applyProtection="1">
      <alignment horizontal="left" vertical="top"/>
    </xf>
    <xf numFmtId="0" fontId="5" fillId="8" borderId="10" xfId="2" applyFont="1" applyFill="1" applyBorder="1" applyAlignment="1" applyProtection="1">
      <alignment horizontal="left" vertical="top"/>
    </xf>
    <xf numFmtId="0" fontId="5" fillId="8" borderId="4" xfId="2" applyFont="1" applyFill="1" applyBorder="1" applyAlignment="1" applyProtection="1">
      <alignment horizontal="left" vertical="top"/>
    </xf>
    <xf numFmtId="0" fontId="3" fillId="3" borderId="40" xfId="2" applyFont="1" applyFill="1" applyBorder="1" applyAlignment="1" applyProtection="1">
      <alignment horizontal="left" vertical="top" wrapText="1"/>
    </xf>
    <xf numFmtId="0" fontId="3" fillId="3" borderId="41" xfId="2" applyFont="1" applyFill="1" applyBorder="1" applyAlignment="1" applyProtection="1">
      <alignment horizontal="left" vertical="top" wrapText="1"/>
    </xf>
    <xf numFmtId="0" fontId="3" fillId="3" borderId="30" xfId="2" applyFont="1" applyFill="1" applyBorder="1" applyAlignment="1" applyProtection="1">
      <alignment horizontal="left" vertical="top" wrapText="1"/>
    </xf>
    <xf numFmtId="0" fontId="3" fillId="3" borderId="3" xfId="2" applyFont="1" applyFill="1" applyBorder="1" applyAlignment="1" applyProtection="1">
      <alignment horizontal="left" vertical="top" wrapText="1"/>
    </xf>
    <xf numFmtId="0" fontId="3" fillId="3" borderId="10" xfId="2" applyFont="1" applyFill="1" applyBorder="1" applyAlignment="1" applyProtection="1">
      <alignment horizontal="left" vertical="top" wrapText="1"/>
    </xf>
    <xf numFmtId="0" fontId="3" fillId="3" borderId="4" xfId="2" applyFont="1" applyFill="1" applyBorder="1" applyAlignment="1" applyProtection="1">
      <alignment horizontal="left" vertical="top" wrapText="1"/>
    </xf>
    <xf numFmtId="0" fontId="3" fillId="0" borderId="40" xfId="2" applyFont="1" applyFill="1" applyBorder="1" applyAlignment="1" applyProtection="1">
      <alignment horizontal="left" vertical="top" wrapText="1"/>
    </xf>
    <xf numFmtId="0" fontId="3" fillId="0" borderId="41" xfId="2" applyFont="1" applyFill="1" applyBorder="1" applyAlignment="1" applyProtection="1">
      <alignment horizontal="left" vertical="top" wrapText="1"/>
    </xf>
    <xf numFmtId="0" fontId="3" fillId="0" borderId="30" xfId="2" applyFont="1" applyFill="1" applyBorder="1" applyAlignment="1" applyProtection="1">
      <alignment horizontal="left" vertical="top" wrapText="1"/>
    </xf>
    <xf numFmtId="0" fontId="3" fillId="0" borderId="11" xfId="2" applyFont="1" applyFill="1" applyBorder="1" applyAlignment="1" applyProtection="1">
      <alignment horizontal="left" vertical="top" wrapText="1"/>
    </xf>
    <xf numFmtId="0" fontId="3" fillId="0" borderId="0" xfId="2" applyFont="1" applyFill="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3" xfId="2" applyFont="1" applyFill="1" applyBorder="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4" xfId="2" applyFont="1" applyFill="1" applyBorder="1" applyAlignment="1" applyProtection="1">
      <alignment horizontal="left" vertical="top" wrapText="1"/>
    </xf>
    <xf numFmtId="0" fontId="3" fillId="3" borderId="23" xfId="2" applyFont="1" applyFill="1" applyBorder="1" applyAlignment="1" applyProtection="1">
      <alignment horizontal="left" vertical="top" wrapText="1"/>
    </xf>
    <xf numFmtId="0" fontId="3" fillId="3" borderId="24" xfId="2" applyFont="1" applyFill="1" applyBorder="1" applyAlignment="1" applyProtection="1">
      <alignment horizontal="left" vertical="top"/>
    </xf>
    <xf numFmtId="0" fontId="3" fillId="3" borderId="39" xfId="2" applyFont="1" applyFill="1" applyBorder="1" applyAlignment="1" applyProtection="1">
      <alignment horizontal="left" vertical="top"/>
    </xf>
    <xf numFmtId="0" fontId="3" fillId="3" borderId="9" xfId="2" applyFont="1" applyFill="1" applyBorder="1" applyAlignment="1" applyProtection="1">
      <alignment horizontal="left" vertical="top"/>
    </xf>
    <xf numFmtId="0" fontId="3" fillId="3" borderId="0" xfId="2" applyFont="1" applyFill="1" applyAlignment="1" applyProtection="1">
      <alignment horizontal="left" vertical="top"/>
    </xf>
    <xf numFmtId="0" fontId="3" fillId="3" borderId="14" xfId="2" applyFont="1" applyFill="1" applyBorder="1" applyAlignment="1" applyProtection="1">
      <alignment horizontal="left" vertical="top"/>
    </xf>
    <xf numFmtId="0" fontId="3" fillId="3" borderId="11" xfId="2" applyFont="1" applyFill="1" applyBorder="1" applyAlignment="1" applyProtection="1">
      <alignment horizontal="left" vertical="top" wrapText="1"/>
    </xf>
    <xf numFmtId="0" fontId="3" fillId="3" borderId="0" xfId="2" applyFont="1" applyFill="1" applyAlignment="1" applyProtection="1">
      <alignment horizontal="left" vertical="top" wrapText="1"/>
    </xf>
    <xf numFmtId="0" fontId="3" fillId="3" borderId="5" xfId="2" applyFont="1" applyFill="1" applyBorder="1" applyAlignment="1" applyProtection="1">
      <alignment horizontal="left" vertical="top" wrapText="1"/>
    </xf>
  </cellXfs>
  <cellStyles count="9">
    <cellStyle name="Normal" xfId="0" builtinId="0"/>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 name="Normal 5" xfId="7" xr:uid="{82174796-AA15-48B1-9713-A026126AFF40}"/>
    <cellStyle name="Normal 6" xfId="6" xr:uid="{BEE23203-B7D9-4216-B175-4B315FC9B7BD}"/>
    <cellStyle name="Normal 7" xfId="8" xr:uid="{D471FCC9-1659-4824-9327-BD32EDE089AC}"/>
  </cellStyles>
  <dxfs count="272">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auto="1"/>
      </font>
      <fill>
        <patternFill>
          <bgColor rgb="FFFFFF99"/>
        </patternFill>
      </fill>
    </dxf>
    <dxf>
      <font>
        <color theme="0"/>
      </font>
      <fill>
        <patternFill>
          <bgColor rgb="FF008000"/>
        </patternFill>
      </fill>
    </dxf>
    <dxf>
      <font>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showGridLines="0" zoomScale="80" zoomScaleNormal="80" workbookViewId="0"/>
  </sheetViews>
  <sheetFormatPr defaultColWidth="18.7109375" defaultRowHeight="12.75" customHeight="1" x14ac:dyDescent="0.25"/>
  <cols>
    <col min="1" max="2" width="11.42578125" style="1" customWidth="1"/>
    <col min="3" max="3" width="108.28515625" style="1" customWidth="1"/>
    <col min="4" max="16384" width="18.7109375" style="1"/>
  </cols>
  <sheetData>
    <row r="1" spans="1:3" s="2" customFormat="1" ht="15.75" x14ac:dyDescent="0.25">
      <c r="A1" s="142" t="s">
        <v>0</v>
      </c>
      <c r="B1" s="143"/>
      <c r="C1" s="144"/>
    </row>
    <row r="2" spans="1:3" s="2" customFormat="1" ht="15.75" x14ac:dyDescent="0.25">
      <c r="A2" s="19" t="s">
        <v>1</v>
      </c>
      <c r="B2" s="18"/>
      <c r="C2" s="17"/>
    </row>
    <row r="3" spans="1:3" s="2" customFormat="1" ht="15" x14ac:dyDescent="0.25">
      <c r="A3" s="16"/>
      <c r="B3" s="15"/>
      <c r="C3" s="14"/>
    </row>
    <row r="4" spans="1:3" s="2" customFormat="1" ht="15" x14ac:dyDescent="0.25">
      <c r="A4" s="16" t="s">
        <v>2</v>
      </c>
      <c r="B4" s="15"/>
      <c r="C4" s="14"/>
    </row>
    <row r="5" spans="1:3" s="2" customFormat="1" ht="15" x14ac:dyDescent="0.25">
      <c r="A5" s="16" t="s">
        <v>3</v>
      </c>
      <c r="B5" s="15"/>
      <c r="C5" s="14"/>
    </row>
    <row r="6" spans="1:3" s="2" customFormat="1" ht="15" x14ac:dyDescent="0.25">
      <c r="A6" s="16" t="s">
        <v>4</v>
      </c>
      <c r="B6" s="15"/>
      <c r="C6" s="14"/>
    </row>
    <row r="7" spans="1:3" s="2" customFormat="1" ht="15" x14ac:dyDescent="0.25">
      <c r="A7" s="13"/>
      <c r="B7" s="12"/>
      <c r="C7" s="11"/>
    </row>
    <row r="8" spans="1:3" s="2" customFormat="1" ht="18" customHeight="1" x14ac:dyDescent="0.25">
      <c r="A8" s="145" t="s">
        <v>5</v>
      </c>
      <c r="B8" s="146"/>
      <c r="C8" s="147"/>
    </row>
    <row r="9" spans="1:3" s="2" customFormat="1" ht="12.75" customHeight="1" x14ac:dyDescent="0.25">
      <c r="A9" s="10" t="s">
        <v>6</v>
      </c>
      <c r="B9" s="9"/>
      <c r="C9" s="8"/>
    </row>
    <row r="10" spans="1:3" s="2" customFormat="1" ht="15" x14ac:dyDescent="0.25">
      <c r="A10" s="10" t="s">
        <v>7</v>
      </c>
      <c r="B10" s="9"/>
      <c r="C10" s="8"/>
    </row>
    <row r="11" spans="1:3" s="2" customFormat="1" ht="15" x14ac:dyDescent="0.25">
      <c r="A11" s="10" t="s">
        <v>8</v>
      </c>
      <c r="B11" s="9"/>
      <c r="C11" s="8"/>
    </row>
    <row r="12" spans="1:3" s="2" customFormat="1" ht="15" x14ac:dyDescent="0.25">
      <c r="A12" s="10" t="s">
        <v>9</v>
      </c>
      <c r="B12" s="9"/>
      <c r="C12" s="8"/>
    </row>
    <row r="13" spans="1:3" s="2" customFormat="1" ht="15" x14ac:dyDescent="0.25">
      <c r="A13" s="10" t="s">
        <v>10</v>
      </c>
      <c r="B13" s="9"/>
      <c r="C13" s="8"/>
    </row>
    <row r="14" spans="1:3" s="2" customFormat="1" ht="4.5" customHeight="1" x14ac:dyDescent="0.25">
      <c r="A14" s="7"/>
      <c r="B14" s="6"/>
      <c r="C14" s="5"/>
    </row>
    <row r="15" spans="1:3" s="2" customFormat="1" ht="15" x14ac:dyDescent="0.25">
      <c r="C15" s="4"/>
    </row>
    <row r="16" spans="1:3" s="2" customFormat="1" ht="15" x14ac:dyDescent="0.25">
      <c r="A16" s="194" t="s">
        <v>11</v>
      </c>
      <c r="B16" s="195"/>
      <c r="C16" s="148"/>
    </row>
    <row r="17" spans="1:3" s="2" customFormat="1" ht="15" x14ac:dyDescent="0.25">
      <c r="A17" s="196" t="s">
        <v>12</v>
      </c>
      <c r="B17" s="149"/>
      <c r="C17" s="150"/>
    </row>
    <row r="18" spans="1:3" s="2" customFormat="1" ht="15" x14ac:dyDescent="0.25">
      <c r="A18" s="196" t="s">
        <v>13</v>
      </c>
      <c r="B18" s="149"/>
      <c r="C18" s="150"/>
    </row>
    <row r="19" spans="1:3" s="2" customFormat="1" ht="15" x14ac:dyDescent="0.25">
      <c r="A19" s="196" t="s">
        <v>14</v>
      </c>
      <c r="B19" s="149"/>
      <c r="C19" s="150"/>
    </row>
    <row r="20" spans="1:3" s="2" customFormat="1" ht="15" x14ac:dyDescent="0.25">
      <c r="A20" s="196" t="s">
        <v>15</v>
      </c>
      <c r="B20" s="149"/>
      <c r="C20" s="151"/>
    </row>
    <row r="21" spans="1:3" s="2" customFormat="1" ht="15" x14ac:dyDescent="0.25">
      <c r="A21" s="196" t="s">
        <v>16</v>
      </c>
      <c r="B21" s="149"/>
      <c r="C21" s="152"/>
    </row>
    <row r="22" spans="1:3" s="2" customFormat="1" ht="15" x14ac:dyDescent="0.25">
      <c r="A22" s="196" t="s">
        <v>17</v>
      </c>
      <c r="B22" s="149"/>
      <c r="C22" s="150"/>
    </row>
    <row r="23" spans="1:3" s="2" customFormat="1" ht="15" x14ac:dyDescent="0.25">
      <c r="A23" s="196" t="s">
        <v>18</v>
      </c>
      <c r="B23" s="149"/>
      <c r="C23" s="150"/>
    </row>
    <row r="24" spans="1:3" s="2" customFormat="1" ht="15" x14ac:dyDescent="0.25">
      <c r="A24" s="196" t="s">
        <v>19</v>
      </c>
      <c r="B24" s="149"/>
      <c r="C24" s="150"/>
    </row>
    <row r="25" spans="1:3" s="2" customFormat="1" ht="15" x14ac:dyDescent="0.25">
      <c r="A25" s="196" t="s">
        <v>20</v>
      </c>
      <c r="B25" s="149"/>
      <c r="C25" s="150"/>
    </row>
    <row r="26" spans="1:3" s="39" customFormat="1" ht="15" x14ac:dyDescent="0.25">
      <c r="A26" s="197" t="s">
        <v>21</v>
      </c>
      <c r="B26" s="153"/>
      <c r="C26" s="150"/>
    </row>
    <row r="27" spans="1:3" s="40" customFormat="1" x14ac:dyDescent="0.2">
      <c r="A27" s="197" t="s">
        <v>22</v>
      </c>
      <c r="B27" s="153"/>
      <c r="C27" s="150"/>
    </row>
    <row r="28" spans="1:3" s="2" customFormat="1" ht="15" x14ac:dyDescent="0.25">
      <c r="C28" s="4"/>
    </row>
    <row r="29" spans="1:3" s="2" customFormat="1" ht="15" x14ac:dyDescent="0.25">
      <c r="A29" s="194" t="s">
        <v>23</v>
      </c>
      <c r="B29" s="195"/>
      <c r="C29" s="148"/>
    </row>
    <row r="30" spans="1:3" s="2" customFormat="1" ht="15" x14ac:dyDescent="0.25">
      <c r="A30" s="198"/>
      <c r="B30" s="199"/>
      <c r="C30" s="154"/>
    </row>
    <row r="31" spans="1:3" s="2" customFormat="1" ht="15" x14ac:dyDescent="0.25">
      <c r="A31" s="196" t="s">
        <v>24</v>
      </c>
      <c r="B31" s="155"/>
      <c r="C31" s="156"/>
    </row>
    <row r="32" spans="1:3" s="2" customFormat="1" ht="15" x14ac:dyDescent="0.25">
      <c r="A32" s="196" t="s">
        <v>25</v>
      </c>
      <c r="B32" s="155"/>
      <c r="C32" s="156"/>
    </row>
    <row r="33" spans="1:3" s="2" customFormat="1" ht="12.75" customHeight="1" x14ac:dyDescent="0.25">
      <c r="A33" s="196" t="s">
        <v>26</v>
      </c>
      <c r="B33" s="155"/>
      <c r="C33" s="156"/>
    </row>
    <row r="34" spans="1:3" s="2" customFormat="1" ht="12.75" customHeight="1" x14ac:dyDescent="0.25">
      <c r="A34" s="196" t="s">
        <v>27</v>
      </c>
      <c r="B34" s="157"/>
      <c r="C34" s="158"/>
    </row>
    <row r="35" spans="1:3" s="2" customFormat="1" ht="15" x14ac:dyDescent="0.25">
      <c r="A35" s="196" t="s">
        <v>28</v>
      </c>
      <c r="B35" s="155"/>
      <c r="C35" s="156"/>
    </row>
    <row r="36" spans="1:3" s="2" customFormat="1" ht="15" x14ac:dyDescent="0.25">
      <c r="A36" s="198"/>
      <c r="B36" s="199"/>
      <c r="C36" s="154"/>
    </row>
    <row r="37" spans="1:3" s="2" customFormat="1" ht="15" x14ac:dyDescent="0.25">
      <c r="A37" s="196" t="s">
        <v>24</v>
      </c>
      <c r="B37" s="155"/>
      <c r="C37" s="156"/>
    </row>
    <row r="38" spans="1:3" s="2" customFormat="1" ht="15" x14ac:dyDescent="0.25">
      <c r="A38" s="196" t="s">
        <v>25</v>
      </c>
      <c r="B38" s="155"/>
      <c r="C38" s="156"/>
    </row>
    <row r="39" spans="1:3" s="2" customFormat="1" ht="15" x14ac:dyDescent="0.25">
      <c r="A39" s="196" t="s">
        <v>26</v>
      </c>
      <c r="B39" s="155"/>
      <c r="C39" s="156"/>
    </row>
    <row r="40" spans="1:3" s="2" customFormat="1" ht="15" x14ac:dyDescent="0.25">
      <c r="A40" s="196" t="s">
        <v>27</v>
      </c>
      <c r="B40" s="157"/>
      <c r="C40" s="158"/>
    </row>
    <row r="41" spans="1:3" s="2" customFormat="1" ht="15" x14ac:dyDescent="0.25">
      <c r="A41" s="196" t="s">
        <v>28</v>
      </c>
      <c r="B41" s="155"/>
      <c r="C41" s="156"/>
    </row>
    <row r="42" spans="1:3" s="2" customFormat="1" ht="15" x14ac:dyDescent="0.25"/>
    <row r="43" spans="1:3" s="2" customFormat="1" ht="15" x14ac:dyDescent="0.25">
      <c r="A43" s="3" t="s">
        <v>29</v>
      </c>
    </row>
    <row r="44" spans="1:3" s="2" customFormat="1" ht="15" x14ac:dyDescent="0.25">
      <c r="A44" s="3" t="s">
        <v>30</v>
      </c>
    </row>
    <row r="45" spans="1:3" s="2" customFormat="1" ht="15" x14ac:dyDescent="0.25">
      <c r="A45" s="3" t="s">
        <v>31</v>
      </c>
    </row>
    <row r="46" spans="1:3" s="2" customFormat="1" ht="15" x14ac:dyDescent="0.25"/>
    <row r="47" spans="1:3" s="2" customFormat="1" ht="12.75" hidden="1" customHeight="1" x14ac:dyDescent="0.25">
      <c r="A47" s="41" t="s">
        <v>32</v>
      </c>
      <c r="B47" s="2" t="s">
        <v>33</v>
      </c>
    </row>
    <row r="48" spans="1:3" s="2" customFormat="1" ht="12.75" hidden="1" customHeight="1" x14ac:dyDescent="0.25">
      <c r="A48" s="41" t="s">
        <v>34</v>
      </c>
      <c r="B48" s="2" t="s">
        <v>35</v>
      </c>
    </row>
    <row r="49" spans="1:2" s="2" customFormat="1" ht="12.75" hidden="1" customHeight="1" x14ac:dyDescent="0.25">
      <c r="A49" s="41" t="s">
        <v>36</v>
      </c>
      <c r="B49" s="2" t="s">
        <v>37</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allowBlank="1" showInputMessage="1" showErrorMessage="1" prompt="Insert unique identifier for the computer or device" sqref="C24" xr:uid="{00000000-0002-0000-0000-000009000000}"/>
    <dataValidation allowBlank="1" showInputMessage="1" showErrorMessage="1" prompt="Identify OS or App Version and include Service Packs and Builds" sqref="C25" xr:uid="{00000000-0002-0000-0000-00000A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tabSelected="1" zoomScale="110" zoomScaleNormal="110" workbookViewId="0">
      <selection activeCell="K16" sqref="K16"/>
    </sheetView>
  </sheetViews>
  <sheetFormatPr defaultColWidth="18.7109375" defaultRowHeight="12.75" customHeight="1" x14ac:dyDescent="0.25"/>
  <cols>
    <col min="1" max="1" width="9.5703125" style="42" customWidth="1"/>
    <col min="2" max="3" width="13" style="42" customWidth="1"/>
    <col min="4" max="5" width="11.42578125" style="42" customWidth="1"/>
    <col min="6" max="6" width="13" style="42" customWidth="1"/>
    <col min="7" max="7" width="12.28515625" style="42" customWidth="1"/>
    <col min="8" max="9" width="11.42578125" style="42" hidden="1" customWidth="1"/>
    <col min="10" max="10" width="10.5703125" style="42" customWidth="1"/>
    <col min="11" max="11" width="11.42578125" style="42" customWidth="1"/>
    <col min="12" max="12" width="5.42578125" style="42" customWidth="1"/>
    <col min="13" max="13" width="9.7109375" style="42" customWidth="1"/>
    <col min="14" max="14" width="10.7109375" style="42" customWidth="1"/>
    <col min="15" max="16" width="11" style="42" customWidth="1"/>
    <col min="17" max="16384" width="18.7109375" style="42"/>
  </cols>
  <sheetData>
    <row r="1" spans="1:16" ht="15" x14ac:dyDescent="0.25">
      <c r="A1" s="126" t="s">
        <v>38</v>
      </c>
      <c r="B1" s="159"/>
      <c r="C1" s="159"/>
      <c r="D1" s="159"/>
      <c r="E1" s="159"/>
      <c r="F1" s="159"/>
      <c r="G1" s="159"/>
      <c r="H1" s="159"/>
      <c r="I1" s="159"/>
      <c r="J1" s="159"/>
      <c r="K1" s="159"/>
      <c r="L1" s="159"/>
      <c r="M1" s="159"/>
      <c r="N1" s="159"/>
      <c r="O1" s="159"/>
      <c r="P1" s="200"/>
    </row>
    <row r="2" spans="1:16" ht="18" customHeight="1" x14ac:dyDescent="0.25">
      <c r="A2" s="201" t="s">
        <v>39</v>
      </c>
      <c r="B2" s="202"/>
      <c r="C2" s="202"/>
      <c r="D2" s="202"/>
      <c r="E2" s="202"/>
      <c r="F2" s="202"/>
      <c r="G2" s="202"/>
      <c r="H2" s="202"/>
      <c r="I2" s="202"/>
      <c r="J2" s="202"/>
      <c r="K2" s="202"/>
      <c r="L2" s="202"/>
      <c r="M2" s="202"/>
      <c r="N2" s="202"/>
      <c r="O2" s="202"/>
      <c r="P2" s="160"/>
    </row>
    <row r="3" spans="1:16" ht="12.75" customHeight="1" x14ac:dyDescent="0.25">
      <c r="A3" s="99" t="s">
        <v>40</v>
      </c>
      <c r="B3" s="43"/>
      <c r="C3" s="43"/>
      <c r="D3" s="43"/>
      <c r="E3" s="43"/>
      <c r="F3" s="43"/>
      <c r="G3" s="43"/>
      <c r="H3" s="43"/>
      <c r="I3" s="43"/>
      <c r="J3" s="43"/>
      <c r="K3" s="43"/>
      <c r="L3" s="43"/>
      <c r="M3" s="43"/>
      <c r="N3" s="43"/>
      <c r="O3" s="43"/>
      <c r="P3" s="94"/>
    </row>
    <row r="4" spans="1:16" ht="15" x14ac:dyDescent="0.25">
      <c r="A4" s="99"/>
      <c r="B4" s="43"/>
      <c r="C4" s="43"/>
      <c r="D4" s="43"/>
      <c r="E4" s="43"/>
      <c r="F4" s="43"/>
      <c r="G4" s="43"/>
      <c r="H4" s="43"/>
      <c r="I4" s="43"/>
      <c r="J4" s="43"/>
      <c r="K4" s="43"/>
      <c r="L4" s="43"/>
      <c r="M4" s="43"/>
      <c r="N4" s="43"/>
      <c r="O4" s="43"/>
      <c r="P4" s="94"/>
    </row>
    <row r="5" spans="1:16" ht="15" x14ac:dyDescent="0.25">
      <c r="A5" s="99" t="s">
        <v>41</v>
      </c>
      <c r="B5" s="43"/>
      <c r="C5" s="43"/>
      <c r="D5" s="43"/>
      <c r="E5" s="43"/>
      <c r="F5" s="43"/>
      <c r="G5" s="43"/>
      <c r="H5" s="43"/>
      <c r="I5" s="43"/>
      <c r="J5" s="43"/>
      <c r="K5" s="43"/>
      <c r="L5" s="43"/>
      <c r="M5" s="43"/>
      <c r="N5" s="43"/>
      <c r="O5" s="43"/>
      <c r="P5" s="94"/>
    </row>
    <row r="6" spans="1:16" ht="15" x14ac:dyDescent="0.25">
      <c r="A6" s="99" t="s">
        <v>42</v>
      </c>
      <c r="B6" s="43"/>
      <c r="C6" s="43"/>
      <c r="D6" s="43"/>
      <c r="E6" s="43"/>
      <c r="F6" s="43"/>
      <c r="G6" s="43"/>
      <c r="H6" s="43"/>
      <c r="I6" s="43"/>
      <c r="J6" s="43"/>
      <c r="K6" s="43"/>
      <c r="L6" s="43"/>
      <c r="M6" s="43"/>
      <c r="N6" s="43"/>
      <c r="O6" s="43"/>
      <c r="P6" s="94"/>
    </row>
    <row r="7" spans="1:16" ht="15" x14ac:dyDescent="0.25">
      <c r="A7" s="100"/>
      <c r="B7" s="101"/>
      <c r="C7" s="101"/>
      <c r="D7" s="101"/>
      <c r="E7" s="101"/>
      <c r="F7" s="101"/>
      <c r="G7" s="101"/>
      <c r="H7" s="101"/>
      <c r="I7" s="101"/>
      <c r="J7" s="101"/>
      <c r="K7" s="101"/>
      <c r="L7" s="101"/>
      <c r="M7" s="101"/>
      <c r="N7" s="101"/>
      <c r="O7" s="101"/>
      <c r="P7" s="98"/>
    </row>
    <row r="8" spans="1:16" ht="12.75" customHeight="1" x14ac:dyDescent="0.25">
      <c r="A8" s="203"/>
      <c r="B8" s="204"/>
      <c r="C8" s="204"/>
      <c r="D8" s="204"/>
      <c r="E8" s="204"/>
      <c r="F8" s="204"/>
      <c r="G8" s="204"/>
      <c r="H8" s="204"/>
      <c r="I8" s="204"/>
      <c r="J8" s="204"/>
      <c r="K8" s="204"/>
      <c r="L8" s="204"/>
      <c r="M8" s="204"/>
      <c r="N8" s="204"/>
      <c r="O8" s="204"/>
      <c r="P8" s="160"/>
    </row>
    <row r="9" spans="1:16" ht="15" x14ac:dyDescent="0.25">
      <c r="A9" s="44"/>
      <c r="B9" s="205" t="s">
        <v>43</v>
      </c>
      <c r="C9" s="161"/>
      <c r="D9" s="161"/>
      <c r="E9" s="161"/>
      <c r="F9" s="161"/>
      <c r="G9" s="206"/>
      <c r="P9" s="94"/>
    </row>
    <row r="10" spans="1:16" ht="15" x14ac:dyDescent="0.25">
      <c r="A10" s="45"/>
      <c r="B10" s="127" t="s">
        <v>44</v>
      </c>
      <c r="C10" s="46"/>
      <c r="D10" s="47"/>
      <c r="E10" s="47"/>
      <c r="F10" s="47"/>
      <c r="G10" s="48"/>
      <c r="K10" s="162" t="s">
        <v>45</v>
      </c>
      <c r="L10" s="163"/>
      <c r="M10" s="163"/>
      <c r="N10" s="163"/>
      <c r="O10" s="164"/>
      <c r="P10" s="94"/>
    </row>
    <row r="11" spans="1:16" ht="36" x14ac:dyDescent="0.25">
      <c r="A11" s="49"/>
      <c r="B11" s="50" t="s">
        <v>46</v>
      </c>
      <c r="C11" s="128" t="s">
        <v>47</v>
      </c>
      <c r="D11" s="128" t="s">
        <v>48</v>
      </c>
      <c r="E11" s="128" t="s">
        <v>49</v>
      </c>
      <c r="F11" s="128" t="s">
        <v>50</v>
      </c>
      <c r="G11" s="129" t="s">
        <v>51</v>
      </c>
      <c r="K11" s="165" t="s">
        <v>52</v>
      </c>
      <c r="L11" s="166"/>
      <c r="M11" s="207" t="s">
        <v>53</v>
      </c>
      <c r="N11" s="207" t="s">
        <v>54</v>
      </c>
      <c r="O11" s="167" t="s">
        <v>55</v>
      </c>
      <c r="P11" s="94"/>
    </row>
    <row r="12" spans="1:16" ht="15" x14ac:dyDescent="0.25">
      <c r="A12" s="45"/>
      <c r="B12" s="51">
        <f>COUNTIF('Windows 10'!J:J,"Pass")</f>
        <v>0</v>
      </c>
      <c r="C12" s="52">
        <f>COUNTIF('Windows 10'!J:J,"Fail")</f>
        <v>0</v>
      </c>
      <c r="D12" s="51">
        <f>COUNTIF('Windows 10'!J:J,"Info")</f>
        <v>0</v>
      </c>
      <c r="E12" s="52">
        <f>COUNTIF('Windows 10'!J:J,"N/A")</f>
        <v>0</v>
      </c>
      <c r="F12" s="51">
        <f>B12+C12</f>
        <v>0</v>
      </c>
      <c r="G12" s="53">
        <f>D24/100</f>
        <v>0</v>
      </c>
      <c r="K12" s="168" t="s">
        <v>56</v>
      </c>
      <c r="L12" s="169"/>
      <c r="M12" s="170">
        <f>COUNTA('Windows 10'!J3:J369)</f>
        <v>0</v>
      </c>
      <c r="N12" s="170">
        <f>O12-M12</f>
        <v>367</v>
      </c>
      <c r="O12" s="171">
        <f>COUNTA('Windows 10'!A3:A369)</f>
        <v>367</v>
      </c>
      <c r="P12" s="94"/>
    </row>
    <row r="13" spans="1:16" ht="12.75" customHeight="1" x14ac:dyDescent="0.25">
      <c r="A13" s="45"/>
      <c r="B13" s="54"/>
      <c r="K13" s="55"/>
      <c r="L13" s="55"/>
      <c r="M13" s="55"/>
      <c r="N13" s="55"/>
      <c r="O13" s="55"/>
      <c r="P13" s="94"/>
    </row>
    <row r="14" spans="1:16" ht="14.25" customHeight="1" x14ac:dyDescent="0.25">
      <c r="A14" s="45"/>
      <c r="B14" s="130" t="s">
        <v>57</v>
      </c>
      <c r="C14" s="172"/>
      <c r="D14" s="172"/>
      <c r="E14" s="172"/>
      <c r="F14" s="172"/>
      <c r="G14" s="208"/>
      <c r="K14" s="55"/>
      <c r="L14" s="55"/>
      <c r="M14" s="55"/>
      <c r="N14" s="55"/>
      <c r="O14" s="55"/>
      <c r="P14" s="94"/>
    </row>
    <row r="15" spans="1:16" ht="15" customHeight="1" x14ac:dyDescent="0.25">
      <c r="A15" s="56"/>
      <c r="B15" s="57" t="s">
        <v>58</v>
      </c>
      <c r="C15" s="57" t="s">
        <v>59</v>
      </c>
      <c r="D15" s="57" t="s">
        <v>60</v>
      </c>
      <c r="E15" s="57" t="s">
        <v>61</v>
      </c>
      <c r="F15" s="57" t="s">
        <v>49</v>
      </c>
      <c r="G15" s="57" t="s">
        <v>62</v>
      </c>
      <c r="H15" s="58" t="s">
        <v>63</v>
      </c>
      <c r="I15" s="58" t="s">
        <v>64</v>
      </c>
      <c r="K15" s="59"/>
      <c r="L15" s="59"/>
      <c r="M15" s="59"/>
      <c r="N15" s="59"/>
      <c r="O15" s="59"/>
      <c r="P15" s="94"/>
    </row>
    <row r="16" spans="1:16" ht="15" x14ac:dyDescent="0.25">
      <c r="A16" s="56"/>
      <c r="B16" s="60">
        <v>8</v>
      </c>
      <c r="C16" s="61">
        <f>COUNTIF('Windows 10'!AA:AA,$B16)</f>
        <v>0</v>
      </c>
      <c r="D16" s="62">
        <f>COUNTIFS('Windows 10'!$AA:$AA,$B16,'Windows 10'!$J:$J,D$15)</f>
        <v>0</v>
      </c>
      <c r="E16" s="62">
        <f>COUNTIFS('Windows 10'!$AA:$AA,$B16,'Windows 10'!$J:$J,E$15)</f>
        <v>0</v>
      </c>
      <c r="F16" s="62">
        <f>COUNTIFS('Windows 10'!$AA:$AA,$B16,'Windows 10'!$J:$J,F$15)</f>
        <v>0</v>
      </c>
      <c r="G16" s="63">
        <v>1500</v>
      </c>
      <c r="H16" s="102">
        <f t="shared" ref="H16:H21" si="0">(C16-F16)*(G16)</f>
        <v>0</v>
      </c>
      <c r="I16" s="102">
        <f t="shared" ref="I16:I21" si="1">D16*G16</f>
        <v>0</v>
      </c>
      <c r="P16" s="94"/>
    </row>
    <row r="17" spans="1:16" ht="15" x14ac:dyDescent="0.25">
      <c r="A17" s="56"/>
      <c r="B17" s="60">
        <v>7</v>
      </c>
      <c r="C17" s="61">
        <f>COUNTIF('Windows 10'!AA:AA,$B17)</f>
        <v>3</v>
      </c>
      <c r="D17" s="62">
        <f>COUNTIFS('Windows 10'!$AA:$AA,$B17,'Windows 10'!$J:$J,D$15)</f>
        <v>0</v>
      </c>
      <c r="E17" s="62">
        <f>COUNTIFS('Windows 10'!$AA:$AA,$B17,'Windows 10'!$J:$J,E$15)</f>
        <v>0</v>
      </c>
      <c r="F17" s="62">
        <f>COUNTIFS('Windows 10'!$AA:$AA,$B17,'Windows 10'!$J:$J,F$15)</f>
        <v>0</v>
      </c>
      <c r="G17" s="63">
        <v>750</v>
      </c>
      <c r="H17" s="102">
        <f t="shared" si="0"/>
        <v>2250</v>
      </c>
      <c r="I17" s="102">
        <f t="shared" si="1"/>
        <v>0</v>
      </c>
      <c r="K17" s="96"/>
      <c r="P17" s="94"/>
    </row>
    <row r="18" spans="1:16" ht="15" x14ac:dyDescent="0.25">
      <c r="A18" s="56"/>
      <c r="B18" s="60">
        <v>6</v>
      </c>
      <c r="C18" s="61">
        <f>COUNTIF('Windows 10'!AA:AA,$B18)</f>
        <v>38</v>
      </c>
      <c r="D18" s="62">
        <f>COUNTIFS('Windows 10'!$AA:$AA,$B18,'Windows 10'!$J:$J,D$15)</f>
        <v>0</v>
      </c>
      <c r="E18" s="62">
        <f>COUNTIFS('Windows 10'!$AA:$AA,$B18,'Windows 10'!$J:$J,E$15)</f>
        <v>0</v>
      </c>
      <c r="F18" s="62">
        <f>COUNTIFS('Windows 10'!$AA:$AA,$B18,'Windows 10'!$J:$J,F$15)</f>
        <v>0</v>
      </c>
      <c r="G18" s="63">
        <v>100</v>
      </c>
      <c r="H18" s="102">
        <f t="shared" si="0"/>
        <v>3800</v>
      </c>
      <c r="I18" s="102">
        <f t="shared" si="1"/>
        <v>0</v>
      </c>
      <c r="P18" s="94"/>
    </row>
    <row r="19" spans="1:16" ht="15" x14ac:dyDescent="0.25">
      <c r="A19" s="56"/>
      <c r="B19" s="60">
        <v>5</v>
      </c>
      <c r="C19" s="61">
        <f>COUNTIF('Windows 10'!AA:AA,$B19)</f>
        <v>219</v>
      </c>
      <c r="D19" s="62">
        <f>COUNTIFS('Windows 10'!$AA:$AA,$B19,'Windows 10'!$J:$J,D$15)</f>
        <v>0</v>
      </c>
      <c r="E19" s="62">
        <f>COUNTIFS('Windows 10'!$AA:$AA,$B19,'Windows 10'!$J:$J,E$15)</f>
        <v>0</v>
      </c>
      <c r="F19" s="62">
        <f>COUNTIFS('Windows 10'!$AA:$AA,$B19,'Windows 10'!$J:$J,F$15)</f>
        <v>0</v>
      </c>
      <c r="G19" s="63">
        <v>50</v>
      </c>
      <c r="H19" s="102">
        <f t="shared" si="0"/>
        <v>10950</v>
      </c>
      <c r="I19" s="102">
        <f t="shared" si="1"/>
        <v>0</v>
      </c>
      <c r="P19" s="94"/>
    </row>
    <row r="20" spans="1:16" ht="15" x14ac:dyDescent="0.25">
      <c r="A20" s="56"/>
      <c r="B20" s="60">
        <v>4</v>
      </c>
      <c r="C20" s="61">
        <f>COUNTIF('Windows 10'!AA:AA,$B20)</f>
        <v>69</v>
      </c>
      <c r="D20" s="62">
        <f>COUNTIFS('Windows 10'!$AA:$AA,$B20,'Windows 10'!$J:$J,D$15)</f>
        <v>0</v>
      </c>
      <c r="E20" s="62">
        <f>COUNTIFS('Windows 10'!$AA:$AA,$B20,'Windows 10'!$J:$J,E$15)</f>
        <v>0</v>
      </c>
      <c r="F20" s="62">
        <f>COUNTIFS('Windows 10'!$AA:$AA,$B20,'Windows 10'!$J:$J,F$15)</f>
        <v>0</v>
      </c>
      <c r="G20" s="63">
        <v>10</v>
      </c>
      <c r="H20" s="102">
        <f t="shared" si="0"/>
        <v>690</v>
      </c>
      <c r="I20" s="102">
        <f t="shared" si="1"/>
        <v>0</v>
      </c>
      <c r="P20" s="94"/>
    </row>
    <row r="21" spans="1:16" ht="12.75" customHeight="1" x14ac:dyDescent="0.25">
      <c r="A21" s="56"/>
      <c r="B21" s="60">
        <v>3</v>
      </c>
      <c r="C21" s="61">
        <f>COUNTIF('Windows 10'!AA:AA,$B21)</f>
        <v>24</v>
      </c>
      <c r="D21" s="62">
        <f>COUNTIFS('Windows 10'!$AA:$AA,$B21,'Windows 10'!$J:$J,D$15)</f>
        <v>0</v>
      </c>
      <c r="E21" s="62">
        <f>COUNTIFS('Windows 10'!$AA:$AA,$B21,'Windows 10'!$J:$J,E$15)</f>
        <v>0</v>
      </c>
      <c r="F21" s="62">
        <f>COUNTIFS('Windows 10'!$AA:$AA,$B21,'Windows 10'!$J:$J,F$15)</f>
        <v>0</v>
      </c>
      <c r="G21" s="63">
        <v>5</v>
      </c>
      <c r="H21" s="102">
        <f t="shared" si="0"/>
        <v>120</v>
      </c>
      <c r="I21" s="102">
        <f t="shared" si="1"/>
        <v>0</v>
      </c>
      <c r="J21" s="64"/>
      <c r="K21" s="96"/>
      <c r="P21" s="94"/>
    </row>
    <row r="22" spans="1:16" ht="15" x14ac:dyDescent="0.25">
      <c r="A22" s="56"/>
      <c r="B22" s="60">
        <v>2</v>
      </c>
      <c r="C22" s="61">
        <f>COUNTIF('Windows 10'!AA:AA,$B22)</f>
        <v>8</v>
      </c>
      <c r="D22" s="62">
        <f>COUNTIFS('Windows 10'!$AA:$AA,$B22,'Windows 10'!$J:$J,D$15)</f>
        <v>0</v>
      </c>
      <c r="E22" s="62">
        <f>COUNTIFS('Windows 10'!$AA:$AA,$B22,'Windows 10'!$J:$J,E$15)</f>
        <v>0</v>
      </c>
      <c r="F22" s="62">
        <f>COUNTIFS('Windows 10'!$AA:$AA,$B22,'Windows 10'!$J:$J,F$15)</f>
        <v>0</v>
      </c>
      <c r="G22" s="63">
        <v>2</v>
      </c>
      <c r="H22" s="102">
        <f>(C22-F22)*(G22)</f>
        <v>16</v>
      </c>
      <c r="I22" s="102">
        <f>D22*G22</f>
        <v>0</v>
      </c>
      <c r="P22" s="94"/>
    </row>
    <row r="23" spans="1:16" ht="15" customHeight="1" x14ac:dyDescent="0.25">
      <c r="A23" s="56"/>
      <c r="B23" s="60">
        <v>1</v>
      </c>
      <c r="C23" s="61">
        <f>COUNTIF('Windows 10'!AA:AA,$B23)</f>
        <v>1</v>
      </c>
      <c r="D23" s="62">
        <f>COUNTIFS('Windows 10'!$AA:$AA,$B23,'Windows 10'!$J:$J,D$15)</f>
        <v>0</v>
      </c>
      <c r="E23" s="62">
        <f>COUNTIFS('Windows 10'!$AA:$AA,$B23,'Windows 10'!$J:$J,E$15)</f>
        <v>0</v>
      </c>
      <c r="F23" s="62">
        <f>COUNTIFS('Windows 10'!$AA:$AA,$B23,'Windows 10'!$J:$J,F$15)</f>
        <v>0</v>
      </c>
      <c r="G23" s="63">
        <v>1</v>
      </c>
      <c r="H23" s="102">
        <f>(C23-F23)*(G23)</f>
        <v>1</v>
      </c>
      <c r="I23" s="102">
        <f>D23*G23</f>
        <v>0</v>
      </c>
      <c r="P23" s="94"/>
    </row>
    <row r="24" spans="1:16" ht="15" hidden="1" x14ac:dyDescent="0.25">
      <c r="A24" s="56"/>
      <c r="B24" s="131" t="s">
        <v>65</v>
      </c>
      <c r="C24" s="173"/>
      <c r="D24" s="209">
        <f>SUM(I16:I23)/SUM(H16:H23)*100</f>
        <v>0</v>
      </c>
      <c r="E24" s="97"/>
      <c r="F24" s="97"/>
      <c r="G24" s="97"/>
      <c r="P24" s="94"/>
    </row>
    <row r="25" spans="1:16" ht="12.75" customHeight="1" x14ac:dyDescent="0.25">
      <c r="A25" s="65"/>
      <c r="B25" s="66"/>
      <c r="C25" s="66"/>
      <c r="D25" s="66"/>
      <c r="E25" s="66"/>
      <c r="F25" s="66"/>
      <c r="G25" s="66"/>
      <c r="H25" s="66"/>
      <c r="I25" s="66"/>
      <c r="J25" s="66"/>
      <c r="K25" s="67"/>
      <c r="L25" s="67"/>
      <c r="M25" s="67"/>
      <c r="N25" s="67"/>
      <c r="O25" s="67"/>
      <c r="P25" s="98"/>
    </row>
    <row r="27" spans="1:16" ht="15" customHeight="1" x14ac:dyDescent="0.25">
      <c r="A27" s="95">
        <f>D12+N12</f>
        <v>367</v>
      </c>
      <c r="B27" s="96" t="str">
        <f>"WARNING: THERE IS AT LEAST ONE TEST CASE WITH AN 'INFO' OR BLANK STATUS (SEE ABOVE)"</f>
        <v>WARNING: THERE IS AT LEAST ONE TEST CASE WITH AN 'INFO' OR BLANK STATUS (SEE ABOVE)</v>
      </c>
    </row>
    <row r="29" spans="1:16" ht="12.75" customHeight="1" x14ac:dyDescent="0.25">
      <c r="A29" s="95">
        <f>SUMPRODUCT(--ISERROR(#REF!))</f>
        <v>1</v>
      </c>
      <c r="B29" s="96" t="str">
        <f>"WARNING: THERE IS AT LEAST ONE TEST CASE WITH MULTIPLE OR INVALID ISSUE CODES (SEE TEST CASES TABS)"</f>
        <v>WARNING: THERE IS AT LEAST ONE TEST CASE WITH MULTIPLE OR INVALID ISSUE CODES (SEE TEST CASES TABS)</v>
      </c>
    </row>
  </sheetData>
  <conditionalFormatting sqref="D12">
    <cfRule type="cellIs" dxfId="271" priority="16" stopIfTrue="1" operator="greaterThan">
      <formula>0</formula>
    </cfRule>
  </conditionalFormatting>
  <conditionalFormatting sqref="N12">
    <cfRule type="cellIs" dxfId="270" priority="14" stopIfTrue="1" operator="greaterThan">
      <formula>0</formula>
    </cfRule>
    <cfRule type="cellIs" dxfId="269" priority="15" stopIfTrue="1" operator="lessThan">
      <formula>0</formula>
    </cfRule>
  </conditionalFormatting>
  <conditionalFormatting sqref="B27">
    <cfRule type="expression" dxfId="268" priority="139" stopIfTrue="1">
      <formula>$A$27=0</formula>
    </cfRule>
  </conditionalFormatting>
  <conditionalFormatting sqref="B29">
    <cfRule type="expression" dxfId="267" priority="140" stopIfTrue="1">
      <formula>$A$29=0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showGridLines="0" zoomScale="90" zoomScaleNormal="90" workbookViewId="0">
      <selection activeCell="A3" sqref="A3:N15"/>
    </sheetView>
  </sheetViews>
  <sheetFormatPr defaultColWidth="18.7109375" defaultRowHeight="12.75" customHeight="1" x14ac:dyDescent="0.25"/>
  <cols>
    <col min="1" max="13" width="11.42578125" style="1" customWidth="1"/>
    <col min="14" max="14" width="9.28515625" style="1" customWidth="1"/>
    <col min="15" max="16384" width="18.7109375" style="20"/>
  </cols>
  <sheetData>
    <row r="1" spans="1:14" ht="15" x14ac:dyDescent="0.25">
      <c r="A1" s="210" t="s">
        <v>66</v>
      </c>
      <c r="B1" s="211"/>
      <c r="C1" s="211"/>
      <c r="D1" s="211"/>
      <c r="E1" s="211"/>
      <c r="F1" s="211"/>
      <c r="G1" s="211"/>
      <c r="H1" s="211"/>
      <c r="I1" s="211"/>
      <c r="J1" s="211"/>
      <c r="K1" s="211"/>
      <c r="L1" s="211"/>
      <c r="M1" s="211"/>
      <c r="N1" s="174"/>
    </row>
    <row r="2" spans="1:14" ht="12.75" customHeight="1" x14ac:dyDescent="0.25">
      <c r="A2" s="175" t="s">
        <v>67</v>
      </c>
      <c r="B2" s="176"/>
      <c r="C2" s="176"/>
      <c r="D2" s="176"/>
      <c r="E2" s="176"/>
      <c r="F2" s="176"/>
      <c r="G2" s="176"/>
      <c r="H2" s="176"/>
      <c r="I2" s="176"/>
      <c r="J2" s="176"/>
      <c r="K2" s="176"/>
      <c r="L2" s="176"/>
      <c r="M2" s="176"/>
      <c r="N2" s="177"/>
    </row>
    <row r="3" spans="1:14" s="35" customFormat="1" ht="15.6" customHeight="1" x14ac:dyDescent="0.2">
      <c r="A3" s="308" t="s">
        <v>68</v>
      </c>
      <c r="B3" s="309"/>
      <c r="C3" s="309"/>
      <c r="D3" s="309"/>
      <c r="E3" s="309"/>
      <c r="F3" s="309"/>
      <c r="G3" s="309"/>
      <c r="H3" s="309"/>
      <c r="I3" s="309"/>
      <c r="J3" s="309"/>
      <c r="K3" s="309"/>
      <c r="L3" s="309"/>
      <c r="M3" s="309"/>
      <c r="N3" s="310"/>
    </row>
    <row r="4" spans="1:14" s="35" customFormat="1" ht="15.6" customHeight="1" x14ac:dyDescent="0.2">
      <c r="A4" s="311"/>
      <c r="B4" s="312"/>
      <c r="C4" s="312"/>
      <c r="D4" s="312"/>
      <c r="E4" s="312"/>
      <c r="F4" s="312"/>
      <c r="G4" s="312"/>
      <c r="H4" s="312"/>
      <c r="I4" s="312"/>
      <c r="J4" s="312"/>
      <c r="K4" s="312"/>
      <c r="L4" s="312"/>
      <c r="M4" s="312"/>
      <c r="N4" s="313"/>
    </row>
    <row r="5" spans="1:14" s="35" customFormat="1" ht="15.6" customHeight="1" x14ac:dyDescent="0.2">
      <c r="A5" s="311"/>
      <c r="B5" s="312"/>
      <c r="C5" s="312"/>
      <c r="D5" s="312"/>
      <c r="E5" s="312"/>
      <c r="F5" s="312"/>
      <c r="G5" s="312"/>
      <c r="H5" s="312"/>
      <c r="I5" s="312"/>
      <c r="J5" s="312"/>
      <c r="K5" s="312"/>
      <c r="L5" s="312"/>
      <c r="M5" s="312"/>
      <c r="N5" s="313"/>
    </row>
    <row r="6" spans="1:14" s="35" customFormat="1" ht="15.6" customHeight="1" x14ac:dyDescent="0.2">
      <c r="A6" s="311"/>
      <c r="B6" s="312"/>
      <c r="C6" s="312"/>
      <c r="D6" s="312"/>
      <c r="E6" s="312"/>
      <c r="F6" s="312"/>
      <c r="G6" s="312"/>
      <c r="H6" s="312"/>
      <c r="I6" s="312"/>
      <c r="J6" s="312"/>
      <c r="K6" s="312"/>
      <c r="L6" s="312"/>
      <c r="M6" s="312"/>
      <c r="N6" s="313"/>
    </row>
    <row r="7" spans="1:14" s="35" customFormat="1" ht="15.6" customHeight="1" x14ac:dyDescent="0.2">
      <c r="A7" s="311"/>
      <c r="B7" s="312"/>
      <c r="C7" s="312"/>
      <c r="D7" s="312"/>
      <c r="E7" s="312"/>
      <c r="F7" s="312"/>
      <c r="G7" s="312"/>
      <c r="H7" s="312"/>
      <c r="I7" s="312"/>
      <c r="J7" s="312"/>
      <c r="K7" s="312"/>
      <c r="L7" s="312"/>
      <c r="M7" s="312"/>
      <c r="N7" s="313"/>
    </row>
    <row r="8" spans="1:14" s="35" customFormat="1" ht="15.6" customHeight="1" x14ac:dyDescent="0.2">
      <c r="A8" s="311"/>
      <c r="B8" s="312"/>
      <c r="C8" s="312"/>
      <c r="D8" s="312"/>
      <c r="E8" s="312"/>
      <c r="F8" s="312"/>
      <c r="G8" s="312"/>
      <c r="H8" s="312"/>
      <c r="I8" s="312"/>
      <c r="J8" s="312"/>
      <c r="K8" s="312"/>
      <c r="L8" s="312"/>
      <c r="M8" s="312"/>
      <c r="N8" s="313"/>
    </row>
    <row r="9" spans="1:14" s="35" customFormat="1" ht="15.6" customHeight="1" x14ac:dyDescent="0.2">
      <c r="A9" s="311"/>
      <c r="B9" s="312"/>
      <c r="C9" s="312"/>
      <c r="D9" s="312"/>
      <c r="E9" s="312"/>
      <c r="F9" s="312"/>
      <c r="G9" s="312"/>
      <c r="H9" s="312"/>
      <c r="I9" s="312"/>
      <c r="J9" s="312"/>
      <c r="K9" s="312"/>
      <c r="L9" s="312"/>
      <c r="M9" s="312"/>
      <c r="N9" s="313"/>
    </row>
    <row r="10" spans="1:14" s="35" customFormat="1" ht="15.6" customHeight="1" x14ac:dyDescent="0.2">
      <c r="A10" s="311"/>
      <c r="B10" s="312"/>
      <c r="C10" s="312"/>
      <c r="D10" s="312"/>
      <c r="E10" s="312"/>
      <c r="F10" s="312"/>
      <c r="G10" s="312"/>
      <c r="H10" s="312"/>
      <c r="I10" s="312"/>
      <c r="J10" s="312"/>
      <c r="K10" s="312"/>
      <c r="L10" s="312"/>
      <c r="M10" s="312"/>
      <c r="N10" s="313"/>
    </row>
    <row r="11" spans="1:14" s="35" customFormat="1" ht="15.6" customHeight="1" x14ac:dyDescent="0.2">
      <c r="A11" s="311"/>
      <c r="B11" s="312"/>
      <c r="C11" s="312"/>
      <c r="D11" s="312"/>
      <c r="E11" s="312"/>
      <c r="F11" s="312"/>
      <c r="G11" s="312"/>
      <c r="H11" s="312"/>
      <c r="I11" s="312"/>
      <c r="J11" s="312"/>
      <c r="K11" s="312"/>
      <c r="L11" s="312"/>
      <c r="M11" s="312"/>
      <c r="N11" s="313"/>
    </row>
    <row r="12" spans="1:14" s="35" customFormat="1" ht="15.6" customHeight="1" x14ac:dyDescent="0.2">
      <c r="A12" s="311"/>
      <c r="B12" s="312"/>
      <c r="C12" s="312"/>
      <c r="D12" s="312"/>
      <c r="E12" s="312"/>
      <c r="F12" s="312"/>
      <c r="G12" s="312"/>
      <c r="H12" s="312"/>
      <c r="I12" s="312"/>
      <c r="J12" s="312"/>
      <c r="K12" s="312"/>
      <c r="L12" s="312"/>
      <c r="M12" s="312"/>
      <c r="N12" s="313"/>
    </row>
    <row r="13" spans="1:14" s="35" customFormat="1" ht="15.6" customHeight="1" x14ac:dyDescent="0.2">
      <c r="A13" s="311"/>
      <c r="B13" s="312"/>
      <c r="C13" s="312"/>
      <c r="D13" s="312"/>
      <c r="E13" s="312"/>
      <c r="F13" s="312"/>
      <c r="G13" s="312"/>
      <c r="H13" s="312"/>
      <c r="I13" s="312"/>
      <c r="J13" s="312"/>
      <c r="K13" s="312"/>
      <c r="L13" s="312"/>
      <c r="M13" s="312"/>
      <c r="N13" s="313"/>
    </row>
    <row r="14" spans="1:14" s="35" customFormat="1" ht="15.6" customHeight="1" x14ac:dyDescent="0.2">
      <c r="A14" s="311"/>
      <c r="B14" s="312"/>
      <c r="C14" s="312"/>
      <c r="D14" s="312"/>
      <c r="E14" s="312"/>
      <c r="F14" s="312"/>
      <c r="G14" s="312"/>
      <c r="H14" s="312"/>
      <c r="I14" s="312"/>
      <c r="J14" s="312"/>
      <c r="K14" s="312"/>
      <c r="L14" s="312"/>
      <c r="M14" s="312"/>
      <c r="N14" s="313"/>
    </row>
    <row r="15" spans="1:14" s="35" customFormat="1" ht="9.6" customHeight="1" x14ac:dyDescent="0.2">
      <c r="A15" s="314"/>
      <c r="B15" s="315"/>
      <c r="C15" s="315"/>
      <c r="D15" s="315"/>
      <c r="E15" s="315"/>
      <c r="F15" s="315"/>
      <c r="G15" s="315"/>
      <c r="H15" s="315"/>
      <c r="I15" s="315"/>
      <c r="J15" s="315"/>
      <c r="K15" s="315"/>
      <c r="L15" s="315"/>
      <c r="M15" s="315"/>
      <c r="N15" s="316"/>
    </row>
    <row r="16" spans="1:14" s="35" customFormat="1" ht="12.75" customHeight="1" x14ac:dyDescent="0.2">
      <c r="A16" s="212" t="s">
        <v>69</v>
      </c>
      <c r="B16" s="213"/>
      <c r="C16" s="213"/>
      <c r="D16" s="213"/>
      <c r="E16" s="213"/>
      <c r="F16" s="213"/>
      <c r="G16" s="213"/>
      <c r="H16" s="213"/>
      <c r="I16" s="213"/>
      <c r="J16" s="213"/>
      <c r="K16" s="213"/>
      <c r="L16" s="213"/>
      <c r="M16" s="213"/>
      <c r="N16" s="178"/>
    </row>
    <row r="17" spans="1:14" s="35" customFormat="1" ht="12.75" customHeight="1" x14ac:dyDescent="0.2">
      <c r="A17" s="179" t="s">
        <v>70</v>
      </c>
      <c r="B17" s="180"/>
      <c r="C17" s="181"/>
      <c r="D17" s="182" t="s">
        <v>71</v>
      </c>
      <c r="E17" s="183"/>
      <c r="F17" s="183"/>
      <c r="G17" s="183"/>
      <c r="H17" s="183"/>
      <c r="I17" s="183"/>
      <c r="J17" s="183"/>
      <c r="K17" s="183"/>
      <c r="L17" s="183"/>
      <c r="M17" s="183"/>
      <c r="N17" s="184"/>
    </row>
    <row r="18" spans="1:14" s="35" customFormat="1" x14ac:dyDescent="0.2">
      <c r="A18" s="29"/>
      <c r="B18" s="28"/>
      <c r="C18" s="27"/>
      <c r="D18" s="26" t="s">
        <v>72</v>
      </c>
      <c r="E18" s="25"/>
      <c r="F18" s="25"/>
      <c r="G18" s="25"/>
      <c r="H18" s="25"/>
      <c r="I18" s="25"/>
      <c r="J18" s="25"/>
      <c r="K18" s="25"/>
      <c r="L18" s="25"/>
      <c r="M18" s="25"/>
      <c r="N18" s="24"/>
    </row>
    <row r="19" spans="1:14" s="35" customFormat="1" ht="12.75" customHeight="1" x14ac:dyDescent="0.2">
      <c r="A19" s="214" t="s">
        <v>73</v>
      </c>
      <c r="B19" s="215"/>
      <c r="C19" s="185"/>
      <c r="D19" s="216" t="s">
        <v>74</v>
      </c>
      <c r="E19" s="217"/>
      <c r="F19" s="217"/>
      <c r="G19" s="217"/>
      <c r="H19" s="217"/>
      <c r="I19" s="217"/>
      <c r="J19" s="217"/>
      <c r="K19" s="217"/>
      <c r="L19" s="217"/>
      <c r="M19" s="217"/>
      <c r="N19" s="186"/>
    </row>
    <row r="20" spans="1:14" ht="12.75" customHeight="1" x14ac:dyDescent="0.25">
      <c r="A20" s="179" t="s">
        <v>75</v>
      </c>
      <c r="B20" s="180"/>
      <c r="C20" s="181"/>
      <c r="D20" s="182" t="s">
        <v>76</v>
      </c>
      <c r="E20" s="183"/>
      <c r="F20" s="183"/>
      <c r="G20" s="183"/>
      <c r="H20" s="183"/>
      <c r="I20" s="183"/>
      <c r="J20" s="183"/>
      <c r="K20" s="183"/>
      <c r="L20" s="183"/>
      <c r="M20" s="183"/>
      <c r="N20" s="184"/>
    </row>
    <row r="21" spans="1:14" s="35" customFormat="1" ht="12.75" customHeight="1" x14ac:dyDescent="0.2">
      <c r="A21" s="179" t="s">
        <v>77</v>
      </c>
      <c r="B21" s="180"/>
      <c r="C21" s="181"/>
      <c r="D21" s="317" t="s">
        <v>78</v>
      </c>
      <c r="E21" s="318"/>
      <c r="F21" s="318"/>
      <c r="G21" s="318"/>
      <c r="H21" s="318"/>
      <c r="I21" s="318"/>
      <c r="J21" s="318"/>
      <c r="K21" s="318"/>
      <c r="L21" s="318"/>
      <c r="M21" s="318"/>
      <c r="N21" s="319"/>
    </row>
    <row r="22" spans="1:14" s="35" customFormat="1" x14ac:dyDescent="0.2">
      <c r="A22" s="34"/>
      <c r="B22" s="22"/>
      <c r="C22" s="33"/>
      <c r="D22" s="320"/>
      <c r="E22" s="321"/>
      <c r="F22" s="321"/>
      <c r="G22" s="321"/>
      <c r="H22" s="321"/>
      <c r="I22" s="321"/>
      <c r="J22" s="321"/>
      <c r="K22" s="321"/>
      <c r="L22" s="321"/>
      <c r="M22" s="321"/>
      <c r="N22" s="322"/>
    </row>
    <row r="23" spans="1:14" s="35" customFormat="1" ht="12.75" customHeight="1" x14ac:dyDescent="0.2">
      <c r="A23" s="132" t="s">
        <v>79</v>
      </c>
      <c r="B23" s="187"/>
      <c r="C23" s="133"/>
      <c r="D23" s="134" t="s">
        <v>80</v>
      </c>
      <c r="E23" s="188"/>
      <c r="F23" s="188"/>
      <c r="G23" s="188"/>
      <c r="H23" s="188"/>
      <c r="I23" s="188"/>
      <c r="J23" s="188"/>
      <c r="K23" s="188"/>
      <c r="L23" s="188"/>
      <c r="M23" s="188"/>
      <c r="N23" s="218"/>
    </row>
    <row r="24" spans="1:14" ht="12.75" customHeight="1" x14ac:dyDescent="0.25">
      <c r="A24" s="34" t="s">
        <v>81</v>
      </c>
      <c r="B24" s="22"/>
      <c r="C24" s="33"/>
      <c r="D24" s="32" t="s">
        <v>82</v>
      </c>
      <c r="E24" s="31"/>
      <c r="F24" s="31"/>
      <c r="G24" s="31"/>
      <c r="H24" s="31"/>
      <c r="I24" s="31"/>
      <c r="J24" s="31"/>
      <c r="K24" s="31"/>
      <c r="L24" s="31"/>
      <c r="M24" s="31"/>
      <c r="N24" s="30"/>
    </row>
    <row r="25" spans="1:14" ht="15" x14ac:dyDescent="0.25">
      <c r="A25" s="29"/>
      <c r="B25" s="28"/>
      <c r="C25" s="27"/>
      <c r="D25" s="26" t="s">
        <v>83</v>
      </c>
      <c r="E25" s="25"/>
      <c r="F25" s="25"/>
      <c r="G25" s="25"/>
      <c r="H25" s="25"/>
      <c r="I25" s="25"/>
      <c r="J25" s="25"/>
      <c r="K25" s="25"/>
      <c r="L25" s="25"/>
      <c r="M25" s="25"/>
      <c r="N25" s="24"/>
    </row>
    <row r="26" spans="1:14" ht="12.75" customHeight="1" x14ac:dyDescent="0.25">
      <c r="A26" s="179" t="s">
        <v>84</v>
      </c>
      <c r="B26" s="180"/>
      <c r="C26" s="181"/>
      <c r="D26" s="182" t="s">
        <v>85</v>
      </c>
      <c r="E26" s="183"/>
      <c r="F26" s="183"/>
      <c r="G26" s="183"/>
      <c r="H26" s="183"/>
      <c r="I26" s="183"/>
      <c r="J26" s="183"/>
      <c r="K26" s="183"/>
      <c r="L26" s="183"/>
      <c r="M26" s="183"/>
      <c r="N26" s="184"/>
    </row>
    <row r="27" spans="1:14" ht="15" x14ac:dyDescent="0.25">
      <c r="A27" s="29"/>
      <c r="B27" s="28"/>
      <c r="C27" s="27"/>
      <c r="D27" s="26" t="s">
        <v>86</v>
      </c>
      <c r="E27" s="25"/>
      <c r="F27" s="25"/>
      <c r="G27" s="25"/>
      <c r="H27" s="25"/>
      <c r="I27" s="25"/>
      <c r="J27" s="25"/>
      <c r="K27" s="25"/>
      <c r="L27" s="25"/>
      <c r="M27" s="25"/>
      <c r="N27" s="24"/>
    </row>
    <row r="28" spans="1:14" ht="12.75" customHeight="1" x14ac:dyDescent="0.25">
      <c r="A28" s="214" t="s">
        <v>87</v>
      </c>
      <c r="B28" s="215"/>
      <c r="C28" s="185"/>
      <c r="D28" s="216" t="s">
        <v>88</v>
      </c>
      <c r="E28" s="217"/>
      <c r="F28" s="217"/>
      <c r="G28" s="217"/>
      <c r="H28" s="217"/>
      <c r="I28" s="217"/>
      <c r="J28" s="217"/>
      <c r="K28" s="217"/>
      <c r="L28" s="217"/>
      <c r="M28" s="217"/>
      <c r="N28" s="186"/>
    </row>
    <row r="29" spans="1:14" ht="12.75" customHeight="1" x14ac:dyDescent="0.25">
      <c r="A29" s="179" t="s">
        <v>89</v>
      </c>
      <c r="B29" s="180"/>
      <c r="C29" s="181"/>
      <c r="D29" s="182" t="s">
        <v>90</v>
      </c>
      <c r="E29" s="183"/>
      <c r="F29" s="183"/>
      <c r="G29" s="183"/>
      <c r="H29" s="183"/>
      <c r="I29" s="183"/>
      <c r="J29" s="183"/>
      <c r="K29" s="183"/>
      <c r="L29" s="183"/>
      <c r="M29" s="183"/>
      <c r="N29" s="184"/>
    </row>
    <row r="30" spans="1:14" ht="15" x14ac:dyDescent="0.25">
      <c r="A30" s="29"/>
      <c r="B30" s="28"/>
      <c r="C30" s="27"/>
      <c r="D30" s="26" t="s">
        <v>91</v>
      </c>
      <c r="E30" s="25"/>
      <c r="F30" s="25"/>
      <c r="G30" s="25"/>
      <c r="H30" s="25"/>
      <c r="I30" s="25"/>
      <c r="J30" s="25"/>
      <c r="K30" s="25"/>
      <c r="L30" s="25"/>
      <c r="M30" s="25"/>
      <c r="N30" s="24"/>
    </row>
    <row r="31" spans="1:14" ht="12.75" customHeight="1" x14ac:dyDescent="0.25">
      <c r="A31" s="179" t="s">
        <v>92</v>
      </c>
      <c r="B31" s="180"/>
      <c r="C31" s="181"/>
      <c r="D31" s="182" t="s">
        <v>93</v>
      </c>
      <c r="E31" s="183"/>
      <c r="F31" s="183"/>
      <c r="G31" s="183"/>
      <c r="H31" s="183"/>
      <c r="I31" s="183"/>
      <c r="J31" s="183"/>
      <c r="K31" s="183"/>
      <c r="L31" s="183"/>
      <c r="M31" s="183"/>
      <c r="N31" s="184"/>
    </row>
    <row r="32" spans="1:14" ht="15" x14ac:dyDescent="0.25">
      <c r="A32" s="34"/>
      <c r="B32" s="22"/>
      <c r="C32" s="33"/>
      <c r="D32" s="32" t="s">
        <v>94</v>
      </c>
      <c r="E32" s="31"/>
      <c r="F32" s="31"/>
      <c r="G32" s="31"/>
      <c r="H32" s="31"/>
      <c r="I32" s="31"/>
      <c r="J32" s="31"/>
      <c r="K32" s="31"/>
      <c r="L32" s="31"/>
      <c r="M32" s="31"/>
      <c r="N32" s="30"/>
    </row>
    <row r="33" spans="1:14" ht="15" x14ac:dyDescent="0.25">
      <c r="A33" s="34"/>
      <c r="B33" s="22"/>
      <c r="C33" s="33"/>
      <c r="D33" s="32" t="s">
        <v>95</v>
      </c>
      <c r="E33" s="31"/>
      <c r="F33" s="31"/>
      <c r="G33" s="31"/>
      <c r="H33" s="31"/>
      <c r="I33" s="31"/>
      <c r="J33" s="31"/>
      <c r="K33" s="31"/>
      <c r="L33" s="31"/>
      <c r="M33" s="31"/>
      <c r="N33" s="30"/>
    </row>
    <row r="34" spans="1:14" ht="15" x14ac:dyDescent="0.25">
      <c r="A34" s="34"/>
      <c r="B34" s="22"/>
      <c r="C34" s="33"/>
      <c r="D34" s="32" t="s">
        <v>96</v>
      </c>
      <c r="E34" s="31"/>
      <c r="F34" s="31"/>
      <c r="G34" s="31"/>
      <c r="H34" s="31"/>
      <c r="I34" s="31"/>
      <c r="J34" s="31"/>
      <c r="K34" s="31"/>
      <c r="L34" s="31"/>
      <c r="M34" s="31"/>
      <c r="N34" s="30"/>
    </row>
    <row r="35" spans="1:14" ht="15" x14ac:dyDescent="0.25">
      <c r="A35" s="29"/>
      <c r="B35" s="28"/>
      <c r="C35" s="27"/>
      <c r="D35" s="26" t="s">
        <v>97</v>
      </c>
      <c r="E35" s="25"/>
      <c r="F35" s="25"/>
      <c r="G35" s="25"/>
      <c r="H35" s="25"/>
      <c r="I35" s="25"/>
      <c r="J35" s="25"/>
      <c r="K35" s="25"/>
      <c r="L35" s="25"/>
      <c r="M35" s="25"/>
      <c r="N35" s="24"/>
    </row>
    <row r="36" spans="1:14" ht="12.75" customHeight="1" x14ac:dyDescent="0.25">
      <c r="A36" s="179" t="s">
        <v>98</v>
      </c>
      <c r="B36" s="180"/>
      <c r="C36" s="181"/>
      <c r="D36" s="182" t="s">
        <v>99</v>
      </c>
      <c r="E36" s="183"/>
      <c r="F36" s="183"/>
      <c r="G36" s="183"/>
      <c r="H36" s="183"/>
      <c r="I36" s="183"/>
      <c r="J36" s="183"/>
      <c r="K36" s="183"/>
      <c r="L36" s="183"/>
      <c r="M36" s="183"/>
      <c r="N36" s="184"/>
    </row>
    <row r="37" spans="1:14" ht="15" x14ac:dyDescent="0.25">
      <c r="A37" s="29"/>
      <c r="B37" s="28"/>
      <c r="C37" s="27"/>
      <c r="D37" s="26" t="s">
        <v>100</v>
      </c>
      <c r="E37" s="25"/>
      <c r="F37" s="25"/>
      <c r="G37" s="25"/>
      <c r="H37" s="25"/>
      <c r="I37" s="25"/>
      <c r="J37" s="25"/>
      <c r="K37" s="25"/>
      <c r="L37" s="25"/>
      <c r="M37" s="25"/>
      <c r="N37" s="24"/>
    </row>
    <row r="38" spans="1:14" ht="15" x14ac:dyDescent="0.25">
      <c r="A38" s="219" t="s">
        <v>101</v>
      </c>
      <c r="B38" s="220"/>
      <c r="C38" s="189"/>
      <c r="D38" s="302" t="s">
        <v>102</v>
      </c>
      <c r="E38" s="303"/>
      <c r="F38" s="303"/>
      <c r="G38" s="303"/>
      <c r="H38" s="303"/>
      <c r="I38" s="303"/>
      <c r="J38" s="303"/>
      <c r="K38" s="303"/>
      <c r="L38" s="303"/>
      <c r="M38" s="303"/>
      <c r="N38" s="304"/>
    </row>
    <row r="39" spans="1:14" ht="23.25" customHeight="1" x14ac:dyDescent="0.25">
      <c r="A39" s="23"/>
      <c r="B39" s="22"/>
      <c r="C39" s="21"/>
      <c r="D39" s="323"/>
      <c r="E39" s="324"/>
      <c r="F39" s="324"/>
      <c r="G39" s="324"/>
      <c r="H39" s="324"/>
      <c r="I39" s="324"/>
      <c r="J39" s="324"/>
      <c r="K39" s="324"/>
      <c r="L39" s="324"/>
      <c r="M39" s="324"/>
      <c r="N39" s="325"/>
    </row>
    <row r="40" spans="1:14" ht="12.75" customHeight="1" x14ac:dyDescent="0.25">
      <c r="A40" s="135" t="s">
        <v>103</v>
      </c>
      <c r="B40" s="187"/>
      <c r="C40" s="221"/>
      <c r="D40" s="216" t="s">
        <v>104</v>
      </c>
      <c r="E40" s="217"/>
      <c r="F40" s="217"/>
      <c r="G40" s="217"/>
      <c r="H40" s="217"/>
      <c r="I40" s="217"/>
      <c r="J40" s="217"/>
      <c r="K40" s="217"/>
      <c r="L40" s="217"/>
      <c r="M40" s="217"/>
      <c r="N40" s="186"/>
    </row>
    <row r="41" spans="1:14" ht="12.75" customHeight="1" x14ac:dyDescent="0.25">
      <c r="A41" s="132" t="s">
        <v>105</v>
      </c>
      <c r="B41" s="187"/>
      <c r="C41" s="221"/>
      <c r="D41" s="216" t="s">
        <v>106</v>
      </c>
      <c r="E41" s="217"/>
      <c r="F41" s="217"/>
      <c r="G41" s="217"/>
      <c r="H41" s="217"/>
      <c r="I41" s="217"/>
      <c r="J41" s="217"/>
      <c r="K41" s="217"/>
      <c r="L41" s="217"/>
      <c r="M41" s="217"/>
      <c r="N41" s="186"/>
    </row>
    <row r="42" spans="1:14" ht="12.75" customHeight="1" x14ac:dyDescent="0.25">
      <c r="A42" s="296" t="s">
        <v>107</v>
      </c>
      <c r="B42" s="297"/>
      <c r="C42" s="298"/>
      <c r="D42" s="302" t="s">
        <v>108</v>
      </c>
      <c r="E42" s="303"/>
      <c r="F42" s="303"/>
      <c r="G42" s="303"/>
      <c r="H42" s="303"/>
      <c r="I42" s="303"/>
      <c r="J42" s="303"/>
      <c r="K42" s="303"/>
      <c r="L42" s="303"/>
      <c r="M42" s="303"/>
      <c r="N42" s="304"/>
    </row>
    <row r="43" spans="1:14" ht="12.75" customHeight="1" x14ac:dyDescent="0.25">
      <c r="A43" s="299"/>
      <c r="B43" s="300"/>
      <c r="C43" s="301"/>
      <c r="D43" s="305"/>
      <c r="E43" s="306"/>
      <c r="F43" s="306"/>
      <c r="G43" s="306"/>
      <c r="H43" s="306"/>
      <c r="I43" s="306"/>
      <c r="J43" s="306"/>
      <c r="K43" s="306"/>
      <c r="L43" s="306"/>
      <c r="M43" s="306"/>
      <c r="N43" s="307"/>
    </row>
    <row r="44" spans="1:14" ht="12.75" customHeight="1" x14ac:dyDescent="0.25">
      <c r="A44" s="296" t="s">
        <v>109</v>
      </c>
      <c r="B44" s="297"/>
      <c r="C44" s="298"/>
      <c r="D44" s="302" t="s">
        <v>110</v>
      </c>
      <c r="E44" s="303"/>
      <c r="F44" s="303"/>
      <c r="G44" s="303"/>
      <c r="H44" s="303"/>
      <c r="I44" s="303"/>
      <c r="J44" s="303"/>
      <c r="K44" s="303"/>
      <c r="L44" s="303"/>
      <c r="M44" s="303"/>
      <c r="N44" s="304"/>
    </row>
    <row r="45" spans="1:14" ht="12.75" customHeight="1" x14ac:dyDescent="0.25">
      <c r="A45" s="299"/>
      <c r="B45" s="300"/>
      <c r="C45" s="301"/>
      <c r="D45" s="305"/>
      <c r="E45" s="306"/>
      <c r="F45" s="306"/>
      <c r="G45" s="306"/>
      <c r="H45" s="306"/>
      <c r="I45" s="306"/>
      <c r="J45" s="306"/>
      <c r="K45" s="306"/>
      <c r="L45" s="306"/>
      <c r="M45" s="306"/>
      <c r="N45" s="307"/>
    </row>
    <row r="46" spans="1:14" ht="12.75" customHeight="1" x14ac:dyDescent="0.25">
      <c r="A46" s="222" t="s">
        <v>111</v>
      </c>
      <c r="B46" s="223"/>
      <c r="C46" s="190"/>
      <c r="D46" s="290" t="s">
        <v>112</v>
      </c>
      <c r="E46" s="291"/>
      <c r="F46" s="291"/>
      <c r="G46" s="291"/>
      <c r="H46" s="291"/>
      <c r="I46" s="291"/>
      <c r="J46" s="291"/>
      <c r="K46" s="291"/>
      <c r="L46" s="291"/>
      <c r="M46" s="291"/>
      <c r="N46" s="292"/>
    </row>
    <row r="47" spans="1:14" ht="12.75" customHeight="1" x14ac:dyDescent="0.25">
      <c r="A47" s="69"/>
      <c r="B47" s="70"/>
      <c r="C47" s="71"/>
      <c r="D47" s="293"/>
      <c r="E47" s="294"/>
      <c r="F47" s="294"/>
      <c r="G47" s="294"/>
      <c r="H47" s="294"/>
      <c r="I47" s="294"/>
      <c r="J47" s="294"/>
      <c r="K47" s="294"/>
      <c r="L47" s="294"/>
      <c r="M47" s="294"/>
      <c r="N47" s="295"/>
    </row>
  </sheetData>
  <mergeCells count="8">
    <mergeCell ref="D46:N47"/>
    <mergeCell ref="A44:C45"/>
    <mergeCell ref="D44:N45"/>
    <mergeCell ref="A3:N15"/>
    <mergeCell ref="D21:N22"/>
    <mergeCell ref="D38:N39"/>
    <mergeCell ref="A42:C43"/>
    <mergeCell ref="D42:N4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FF704-D488-49E8-87BE-7852DE86FEF6}">
  <sheetPr codeName="Sheet4"/>
  <dimension ref="A1:AG446"/>
  <sheetViews>
    <sheetView zoomScaleNormal="100" zoomScaleSheetLayoutView="80" workbookViewId="0">
      <pane ySplit="2" topLeftCell="A3" activePane="bottomLeft" state="frozenSplit"/>
      <selection pane="bottomLeft" activeCell="J3" sqref="J3:J369"/>
    </sheetView>
  </sheetViews>
  <sheetFormatPr defaultColWidth="18.7109375" defaultRowHeight="15" x14ac:dyDescent="0.25"/>
  <cols>
    <col min="1" max="1" width="11.28515625" style="75" customWidth="1"/>
    <col min="2" max="2" width="9.28515625" style="76" customWidth="1"/>
    <col min="3" max="3" width="15.7109375" style="76" customWidth="1"/>
    <col min="4" max="4" width="16" style="77" customWidth="1"/>
    <col min="5" max="5" width="21.140625" style="77" customWidth="1"/>
    <col min="6" max="6" width="46.42578125" style="74" customWidth="1"/>
    <col min="7" max="7" width="32.42578125" style="74" customWidth="1"/>
    <col min="8" max="8" width="42.42578125" style="74" customWidth="1"/>
    <col min="9" max="9" width="14.42578125" style="73" customWidth="1"/>
    <col min="10" max="10" width="18.140625" style="73" customWidth="1"/>
    <col min="11" max="11" width="31.28515625" style="73" hidden="1" customWidth="1"/>
    <col min="12" max="12" width="21.7109375" style="73" customWidth="1"/>
    <col min="13" max="13" width="14.7109375" style="72" customWidth="1"/>
    <col min="14" max="14" width="15.28515625" style="72" customWidth="1"/>
    <col min="15" max="15" width="45.28515625" style="77" customWidth="1"/>
    <col min="16" max="16" width="4.7109375" style="77" customWidth="1"/>
    <col min="17" max="17" width="16.28515625" style="78" customWidth="1"/>
    <col min="18" max="18" width="18.5703125" style="78" customWidth="1"/>
    <col min="19" max="19" width="55.42578125" style="75" customWidth="1"/>
    <col min="20" max="20" width="64.42578125" style="75" customWidth="1"/>
    <col min="21" max="21" width="85.7109375" style="75" customWidth="1"/>
    <col min="22" max="22" width="18.7109375" style="75" customWidth="1"/>
    <col min="24" max="24" width="18.7109375" style="75" customWidth="1"/>
    <col min="27" max="27" width="13.7109375" style="75" hidden="1" customWidth="1"/>
    <col min="28" max="16384" width="18.7109375" style="75"/>
  </cols>
  <sheetData>
    <row r="1" spans="1:33" customFormat="1" x14ac:dyDescent="0.25">
      <c r="A1" s="136" t="s">
        <v>59</v>
      </c>
      <c r="B1" s="191"/>
      <c r="C1" s="191"/>
      <c r="D1" s="191"/>
      <c r="E1" s="191"/>
      <c r="F1" s="192"/>
      <c r="G1" s="192"/>
      <c r="H1" s="192"/>
      <c r="I1" s="191"/>
      <c r="J1" s="191"/>
      <c r="K1" s="224"/>
      <c r="L1" s="193"/>
      <c r="M1" s="193"/>
      <c r="N1" s="193"/>
      <c r="O1" s="193"/>
      <c r="P1" s="193"/>
      <c r="Q1" s="193"/>
      <c r="R1" s="193"/>
      <c r="S1" s="193"/>
      <c r="T1" s="224"/>
      <c r="U1" s="224"/>
      <c r="V1" s="224"/>
      <c r="AA1" s="225"/>
    </row>
    <row r="2" spans="1:33" s="72" customFormat="1" ht="44.25" customHeight="1" x14ac:dyDescent="0.25">
      <c r="A2" s="79" t="s">
        <v>113</v>
      </c>
      <c r="B2" s="79" t="s">
        <v>114</v>
      </c>
      <c r="C2" s="79" t="s">
        <v>115</v>
      </c>
      <c r="D2" s="79" t="s">
        <v>116</v>
      </c>
      <c r="E2" s="79" t="s">
        <v>117</v>
      </c>
      <c r="F2" s="79" t="s">
        <v>118</v>
      </c>
      <c r="G2" s="79" t="s">
        <v>119</v>
      </c>
      <c r="H2" s="79" t="s">
        <v>120</v>
      </c>
      <c r="I2" s="79" t="s">
        <v>121</v>
      </c>
      <c r="J2" s="79" t="s">
        <v>122</v>
      </c>
      <c r="K2" s="117" t="s">
        <v>123</v>
      </c>
      <c r="L2" s="79" t="s">
        <v>124</v>
      </c>
      <c r="M2" s="79" t="s">
        <v>125</v>
      </c>
      <c r="N2" s="79" t="s">
        <v>126</v>
      </c>
      <c r="O2" s="79" t="s">
        <v>127</v>
      </c>
      <c r="P2" s="81"/>
      <c r="Q2" s="226" t="s">
        <v>128</v>
      </c>
      <c r="R2" s="226" t="s">
        <v>129</v>
      </c>
      <c r="S2" s="226" t="s">
        <v>130</v>
      </c>
      <c r="T2" s="226" t="s">
        <v>131</v>
      </c>
      <c r="U2" s="110" t="s">
        <v>132</v>
      </c>
      <c r="V2" s="111" t="s">
        <v>133</v>
      </c>
      <c r="AA2" s="116" t="s">
        <v>134</v>
      </c>
    </row>
    <row r="3" spans="1:33" s="91" customFormat="1" ht="141.6" customHeight="1" x14ac:dyDescent="0.25">
      <c r="A3" s="82" t="s">
        <v>135</v>
      </c>
      <c r="B3" s="83" t="s">
        <v>136</v>
      </c>
      <c r="C3" s="83" t="s">
        <v>137</v>
      </c>
      <c r="D3" s="108" t="s">
        <v>138</v>
      </c>
      <c r="E3" s="84" t="s">
        <v>139</v>
      </c>
      <c r="F3" s="84" t="s">
        <v>140</v>
      </c>
      <c r="G3" s="84" t="s">
        <v>141</v>
      </c>
      <c r="H3" s="84" t="s">
        <v>142</v>
      </c>
      <c r="I3" s="108"/>
      <c r="J3" s="80"/>
      <c r="K3" s="85" t="s">
        <v>143</v>
      </c>
      <c r="L3" s="86" t="s">
        <v>144</v>
      </c>
      <c r="M3" s="87" t="s">
        <v>145</v>
      </c>
      <c r="N3" s="93" t="s">
        <v>146</v>
      </c>
      <c r="O3" s="88" t="s">
        <v>147</v>
      </c>
      <c r="P3" s="89"/>
      <c r="Q3" s="227"/>
      <c r="R3" s="90"/>
      <c r="S3" s="90"/>
      <c r="T3" s="114" t="s">
        <v>148</v>
      </c>
      <c r="U3" s="125" t="s">
        <v>149</v>
      </c>
      <c r="V3" s="125" t="s">
        <v>150</v>
      </c>
      <c r="AA3" s="103" t="e">
        <f>IF(OR(J3="Fail",ISBLANK(J3)),INDEX('Issue Code Table'!C:C,MATCH(N:N,'Issue Code Table'!A:A,0)),IF(M3="Critical",6,IF(M3="Significant",5,IF(M3="Moderate",3,2))))</f>
        <v>#N/A</v>
      </c>
      <c r="AB3" s="92"/>
      <c r="AC3" s="92"/>
      <c r="AD3" s="92"/>
      <c r="AE3" s="92"/>
      <c r="AG3" s="92"/>
    </row>
    <row r="4" spans="1:33" s="91" customFormat="1" ht="141.6" customHeight="1" x14ac:dyDescent="0.25">
      <c r="A4" s="82" t="s">
        <v>151</v>
      </c>
      <c r="B4" s="83" t="s">
        <v>152</v>
      </c>
      <c r="C4" s="83" t="s">
        <v>153</v>
      </c>
      <c r="D4" s="108" t="s">
        <v>138</v>
      </c>
      <c r="E4" s="84" t="s">
        <v>154</v>
      </c>
      <c r="F4" s="84" t="s">
        <v>155</v>
      </c>
      <c r="G4" s="84" t="s">
        <v>156</v>
      </c>
      <c r="H4" s="84" t="s">
        <v>157</v>
      </c>
      <c r="I4" s="108"/>
      <c r="J4" s="80"/>
      <c r="K4" s="85" t="s">
        <v>158</v>
      </c>
      <c r="L4" s="86"/>
      <c r="M4" s="87" t="s">
        <v>159</v>
      </c>
      <c r="N4" s="93" t="s">
        <v>160</v>
      </c>
      <c r="O4" s="88" t="s">
        <v>161</v>
      </c>
      <c r="P4" s="89"/>
      <c r="Q4" s="227"/>
      <c r="R4" s="90"/>
      <c r="S4" s="90"/>
      <c r="T4" s="114" t="s">
        <v>162</v>
      </c>
      <c r="U4" s="109" t="s">
        <v>163</v>
      </c>
      <c r="V4" s="125" t="s">
        <v>150</v>
      </c>
      <c r="AA4" s="103" t="e">
        <f>IF(OR(J4="Fail",ISBLANK(J4)),INDEX('Issue Code Table'!C:C,MATCH(N:N,'Issue Code Table'!A:A,0)),IF(M4="Critical",6,IF(M4="Significant",5,IF(M4="Moderate",3,2))))</f>
        <v>#N/A</v>
      </c>
      <c r="AB4" s="92"/>
      <c r="AC4" s="92"/>
      <c r="AD4" s="92"/>
      <c r="AE4" s="92"/>
      <c r="AG4" s="92"/>
    </row>
    <row r="5" spans="1:33" s="123" customFormat="1" ht="141.6" customHeight="1" x14ac:dyDescent="0.2">
      <c r="A5" s="82" t="s">
        <v>164</v>
      </c>
      <c r="B5" s="119" t="s">
        <v>165</v>
      </c>
      <c r="C5" s="119" t="s">
        <v>166</v>
      </c>
      <c r="D5" s="108" t="s">
        <v>138</v>
      </c>
      <c r="E5" s="84" t="s">
        <v>167</v>
      </c>
      <c r="F5" s="84" t="s">
        <v>168</v>
      </c>
      <c r="G5" s="84" t="s">
        <v>169</v>
      </c>
      <c r="H5" s="84" t="s">
        <v>170</v>
      </c>
      <c r="I5" s="112"/>
      <c r="J5" s="80"/>
      <c r="K5" s="120" t="s">
        <v>171</v>
      </c>
      <c r="L5" s="119" t="s">
        <v>172</v>
      </c>
      <c r="M5" s="121" t="s">
        <v>159</v>
      </c>
      <c r="N5" s="122" t="s">
        <v>173</v>
      </c>
      <c r="O5" s="118" t="s">
        <v>174</v>
      </c>
      <c r="P5" s="228"/>
      <c r="Q5" s="112"/>
      <c r="R5" s="112"/>
      <c r="S5" s="120"/>
      <c r="T5" s="108" t="s">
        <v>175</v>
      </c>
      <c r="U5" s="109" t="s">
        <v>176</v>
      </c>
      <c r="V5" s="109" t="s">
        <v>177</v>
      </c>
      <c r="AA5" s="103" t="e">
        <f>IF(OR(J5="Fail",ISBLANK(J5)),INDEX('Issue Code Table'!C:C,MATCH(N:N,'Issue Code Table'!A:A,0)),IF(M5="Critical",6,IF(M5="Significant",5,IF(M5="Moderate",3,2))))</f>
        <v>#N/A</v>
      </c>
    </row>
    <row r="6" spans="1:33" s="123" customFormat="1" ht="141.6" customHeight="1" x14ac:dyDescent="0.2">
      <c r="A6" s="82" t="s">
        <v>178</v>
      </c>
      <c r="B6" s="229" t="s">
        <v>179</v>
      </c>
      <c r="C6" s="229" t="s">
        <v>180</v>
      </c>
      <c r="D6" s="108" t="s">
        <v>138</v>
      </c>
      <c r="E6" s="84" t="s">
        <v>181</v>
      </c>
      <c r="F6" s="84" t="s">
        <v>182</v>
      </c>
      <c r="G6" s="84" t="s">
        <v>183</v>
      </c>
      <c r="H6" s="84" t="s">
        <v>184</v>
      </c>
      <c r="I6" s="230"/>
      <c r="J6" s="80"/>
      <c r="K6" s="231" t="s">
        <v>185</v>
      </c>
      <c r="L6" s="229"/>
      <c r="M6" s="232" t="s">
        <v>159</v>
      </c>
      <c r="N6" s="233" t="s">
        <v>186</v>
      </c>
      <c r="O6" s="233" t="s">
        <v>187</v>
      </c>
      <c r="P6" s="124"/>
      <c r="Q6" s="234"/>
      <c r="R6" s="230"/>
      <c r="S6" s="231"/>
      <c r="T6" s="235" t="s">
        <v>188</v>
      </c>
      <c r="U6" s="109" t="s">
        <v>188</v>
      </c>
      <c r="V6" s="109" t="s">
        <v>189</v>
      </c>
      <c r="AA6" s="103">
        <f>IF(OR(J6="Fail",ISBLANK(J6)),INDEX('Issue Code Table'!C:C,MATCH(N:N,'Issue Code Table'!A:A,0)),IF(M6="Critical",6,IF(M6="Significant",5,IF(M6="Moderate",3,2))))</f>
        <v>6</v>
      </c>
    </row>
    <row r="7" spans="1:33" s="73" customFormat="1" ht="141.6" customHeight="1" x14ac:dyDescent="0.2">
      <c r="A7" s="82" t="s">
        <v>190</v>
      </c>
      <c r="B7" s="83" t="s">
        <v>191</v>
      </c>
      <c r="C7" s="83" t="s">
        <v>192</v>
      </c>
      <c r="D7" s="108" t="s">
        <v>193</v>
      </c>
      <c r="E7" s="84" t="s">
        <v>194</v>
      </c>
      <c r="F7" s="84" t="s">
        <v>195</v>
      </c>
      <c r="G7" s="84" t="s">
        <v>196</v>
      </c>
      <c r="H7" s="84" t="s">
        <v>197</v>
      </c>
      <c r="I7" s="108"/>
      <c r="J7" s="80"/>
      <c r="K7" s="85" t="s">
        <v>198</v>
      </c>
      <c r="L7" s="236"/>
      <c r="M7" s="87" t="s">
        <v>199</v>
      </c>
      <c r="N7" s="93" t="s">
        <v>200</v>
      </c>
      <c r="O7" s="88" t="s">
        <v>201</v>
      </c>
      <c r="P7" s="89"/>
      <c r="Q7" s="237" t="s">
        <v>202</v>
      </c>
      <c r="R7" s="237" t="s">
        <v>203</v>
      </c>
      <c r="S7" s="84" t="s">
        <v>204</v>
      </c>
      <c r="T7" s="114" t="s">
        <v>205</v>
      </c>
      <c r="U7" s="114" t="s">
        <v>206</v>
      </c>
      <c r="V7" s="125"/>
      <c r="AA7" s="103">
        <f>IF(OR(J7="Fail",ISBLANK(J7)),INDEX('Issue Code Table'!C:C,MATCH(N:N,'Issue Code Table'!A:A,0)),IF(M7="Critical",6,IF(M7="Significant",5,IF(M7="Moderate",3,2))))</f>
        <v>3</v>
      </c>
    </row>
    <row r="8" spans="1:33" s="73" customFormat="1" ht="141.6" customHeight="1" x14ac:dyDescent="0.2">
      <c r="A8" s="82" t="s">
        <v>207</v>
      </c>
      <c r="B8" s="83" t="s">
        <v>191</v>
      </c>
      <c r="C8" s="83" t="s">
        <v>192</v>
      </c>
      <c r="D8" s="108" t="s">
        <v>193</v>
      </c>
      <c r="E8" s="84" t="s">
        <v>208</v>
      </c>
      <c r="F8" s="84" t="s">
        <v>209</v>
      </c>
      <c r="G8" s="84" t="s">
        <v>196</v>
      </c>
      <c r="H8" s="84" t="s">
        <v>210</v>
      </c>
      <c r="I8" s="108"/>
      <c r="J8" s="80"/>
      <c r="K8" s="85" t="s">
        <v>211</v>
      </c>
      <c r="L8" s="238" t="s">
        <v>212</v>
      </c>
      <c r="M8" s="87" t="s">
        <v>159</v>
      </c>
      <c r="N8" s="93" t="s">
        <v>213</v>
      </c>
      <c r="O8" s="88" t="s">
        <v>214</v>
      </c>
      <c r="P8" s="89"/>
      <c r="Q8" s="237" t="s">
        <v>202</v>
      </c>
      <c r="R8" s="237" t="s">
        <v>215</v>
      </c>
      <c r="S8" s="84" t="s">
        <v>216</v>
      </c>
      <c r="T8" s="114" t="s">
        <v>217</v>
      </c>
      <c r="U8" s="114" t="s">
        <v>218</v>
      </c>
      <c r="V8" s="125" t="s">
        <v>219</v>
      </c>
      <c r="AA8" s="103">
        <f>IF(OR(J8="Fail",ISBLANK(J8)),INDEX('Issue Code Table'!C:C,MATCH(N:N,'Issue Code Table'!A:A,0)),IF(M8="Critical",6,IF(M8="Significant",5,IF(M8="Moderate",3,2))))</f>
        <v>5</v>
      </c>
    </row>
    <row r="9" spans="1:33" s="73" customFormat="1" ht="141.6" customHeight="1" x14ac:dyDescent="0.2">
      <c r="A9" s="82" t="s">
        <v>220</v>
      </c>
      <c r="B9" s="83" t="s">
        <v>191</v>
      </c>
      <c r="C9" s="83" t="s">
        <v>192</v>
      </c>
      <c r="D9" s="108" t="s">
        <v>193</v>
      </c>
      <c r="E9" s="84" t="s">
        <v>221</v>
      </c>
      <c r="F9" s="84" t="s">
        <v>222</v>
      </c>
      <c r="G9" s="84" t="s">
        <v>196</v>
      </c>
      <c r="H9" s="84" t="s">
        <v>223</v>
      </c>
      <c r="I9" s="108"/>
      <c r="J9" s="80"/>
      <c r="K9" s="85" t="s">
        <v>224</v>
      </c>
      <c r="L9" s="236"/>
      <c r="M9" s="87" t="s">
        <v>199</v>
      </c>
      <c r="N9" s="93" t="s">
        <v>225</v>
      </c>
      <c r="O9" s="88" t="s">
        <v>226</v>
      </c>
      <c r="P9" s="89"/>
      <c r="Q9" s="237" t="s">
        <v>202</v>
      </c>
      <c r="R9" s="237" t="s">
        <v>227</v>
      </c>
      <c r="S9" s="84" t="s">
        <v>228</v>
      </c>
      <c r="T9" s="114" t="s">
        <v>229</v>
      </c>
      <c r="U9" s="114" t="s">
        <v>230</v>
      </c>
      <c r="V9" s="125"/>
      <c r="AA9" s="103">
        <f>IF(OR(J9="Fail",ISBLANK(J9)),INDEX('Issue Code Table'!C:C,MATCH(N:N,'Issue Code Table'!A:A,0)),IF(M9="Critical",6,IF(M9="Significant",5,IF(M9="Moderate",3,2))))</f>
        <v>5</v>
      </c>
    </row>
    <row r="10" spans="1:33" s="73" customFormat="1" ht="141.6" customHeight="1" x14ac:dyDescent="0.2">
      <c r="A10" s="82" t="s">
        <v>231</v>
      </c>
      <c r="B10" s="83" t="s">
        <v>191</v>
      </c>
      <c r="C10" s="83" t="s">
        <v>192</v>
      </c>
      <c r="D10" s="108" t="s">
        <v>193</v>
      </c>
      <c r="E10" s="84" t="s">
        <v>232</v>
      </c>
      <c r="F10" s="84" t="s">
        <v>233</v>
      </c>
      <c r="G10" s="84" t="s">
        <v>196</v>
      </c>
      <c r="H10" s="84" t="s">
        <v>234</v>
      </c>
      <c r="I10" s="108"/>
      <c r="J10" s="80"/>
      <c r="K10" s="85" t="s">
        <v>235</v>
      </c>
      <c r="L10" s="115"/>
      <c r="M10" s="87" t="s">
        <v>159</v>
      </c>
      <c r="N10" s="93" t="s">
        <v>236</v>
      </c>
      <c r="O10" s="88" t="s">
        <v>237</v>
      </c>
      <c r="P10" s="89"/>
      <c r="Q10" s="237" t="s">
        <v>202</v>
      </c>
      <c r="R10" s="237" t="s">
        <v>238</v>
      </c>
      <c r="S10" s="84" t="s">
        <v>239</v>
      </c>
      <c r="T10" s="114" t="s">
        <v>240</v>
      </c>
      <c r="U10" s="114" t="s">
        <v>241</v>
      </c>
      <c r="V10" s="125" t="s">
        <v>219</v>
      </c>
      <c r="AA10" s="103">
        <f>IF(OR(J10="Fail",ISBLANK(J10)),INDEX('Issue Code Table'!C:C,MATCH(N:N,'Issue Code Table'!A:A,0)),IF(M10="Critical",6,IF(M10="Significant",5,IF(M10="Moderate",3,2))))</f>
        <v>6</v>
      </c>
    </row>
    <row r="11" spans="1:33" s="73" customFormat="1" ht="141.6" customHeight="1" x14ac:dyDescent="0.2">
      <c r="A11" s="82" t="s">
        <v>242</v>
      </c>
      <c r="B11" s="83" t="s">
        <v>191</v>
      </c>
      <c r="C11" s="83" t="s">
        <v>192</v>
      </c>
      <c r="D11" s="108" t="s">
        <v>193</v>
      </c>
      <c r="E11" s="84" t="s">
        <v>243</v>
      </c>
      <c r="F11" s="84" t="s">
        <v>244</v>
      </c>
      <c r="G11" s="84" t="s">
        <v>196</v>
      </c>
      <c r="H11" s="84" t="s">
        <v>245</v>
      </c>
      <c r="I11" s="108"/>
      <c r="J11" s="80"/>
      <c r="K11" s="85" t="s">
        <v>246</v>
      </c>
      <c r="L11" s="236"/>
      <c r="M11" s="87" t="s">
        <v>159</v>
      </c>
      <c r="N11" s="93" t="s">
        <v>247</v>
      </c>
      <c r="O11" s="88" t="s">
        <v>248</v>
      </c>
      <c r="P11" s="89"/>
      <c r="Q11" s="237" t="s">
        <v>202</v>
      </c>
      <c r="R11" s="237" t="s">
        <v>249</v>
      </c>
      <c r="S11" s="84" t="s">
        <v>250</v>
      </c>
      <c r="T11" s="114" t="s">
        <v>251</v>
      </c>
      <c r="U11" s="114" t="s">
        <v>252</v>
      </c>
      <c r="V11" s="125" t="s">
        <v>219</v>
      </c>
      <c r="AA11" s="103">
        <f>IF(OR(J11="Fail",ISBLANK(J11)),INDEX('Issue Code Table'!C:C,MATCH(N:N,'Issue Code Table'!A:A,0)),IF(M11="Critical",6,IF(M11="Significant",5,IF(M11="Moderate",3,2))))</f>
        <v>4</v>
      </c>
    </row>
    <row r="12" spans="1:33" s="73" customFormat="1" ht="141.6" customHeight="1" x14ac:dyDescent="0.2">
      <c r="A12" s="82" t="s">
        <v>253</v>
      </c>
      <c r="B12" s="239" t="s">
        <v>191</v>
      </c>
      <c r="C12" s="240" t="s">
        <v>254</v>
      </c>
      <c r="D12" s="108" t="s">
        <v>193</v>
      </c>
      <c r="E12" s="84" t="s">
        <v>255</v>
      </c>
      <c r="F12" s="84" t="s">
        <v>256</v>
      </c>
      <c r="G12" s="84" t="s">
        <v>257</v>
      </c>
      <c r="H12" s="84" t="s">
        <v>258</v>
      </c>
      <c r="I12" s="235"/>
      <c r="J12" s="80"/>
      <c r="K12" s="241" t="s">
        <v>259</v>
      </c>
      <c r="L12" s="236"/>
      <c r="M12" s="242" t="s">
        <v>199</v>
      </c>
      <c r="N12" s="243" t="s">
        <v>247</v>
      </c>
      <c r="O12" s="244" t="s">
        <v>248</v>
      </c>
      <c r="P12" s="89"/>
      <c r="Q12" s="237" t="s">
        <v>202</v>
      </c>
      <c r="R12" s="237" t="s">
        <v>260</v>
      </c>
      <c r="S12" s="245" t="s">
        <v>261</v>
      </c>
      <c r="T12" s="246" t="s">
        <v>262</v>
      </c>
      <c r="U12" s="246" t="s">
        <v>263</v>
      </c>
      <c r="V12" s="247"/>
      <c r="AA12" s="103">
        <f>IF(OR(J12="Fail",ISBLANK(J12)),INDEX('Issue Code Table'!C:C,MATCH(N:N,'Issue Code Table'!A:A,0)),IF(M12="Critical",6,IF(M12="Significant",5,IF(M12="Moderate",3,2))))</f>
        <v>4</v>
      </c>
    </row>
    <row r="13" spans="1:33" s="73" customFormat="1" ht="141.6" customHeight="1" x14ac:dyDescent="0.2">
      <c r="A13" s="82" t="s">
        <v>264</v>
      </c>
      <c r="B13" s="83" t="s">
        <v>191</v>
      </c>
      <c r="C13" s="83" t="s">
        <v>192</v>
      </c>
      <c r="D13" s="108" t="s">
        <v>193</v>
      </c>
      <c r="E13" s="84" t="s">
        <v>265</v>
      </c>
      <c r="F13" s="84" t="s">
        <v>266</v>
      </c>
      <c r="G13" s="84" t="s">
        <v>196</v>
      </c>
      <c r="H13" s="84" t="s">
        <v>267</v>
      </c>
      <c r="I13" s="108"/>
      <c r="J13" s="80"/>
      <c r="K13" s="85" t="s">
        <v>268</v>
      </c>
      <c r="L13" s="236"/>
      <c r="M13" s="87" t="s">
        <v>159</v>
      </c>
      <c r="N13" s="93" t="s">
        <v>269</v>
      </c>
      <c r="O13" s="88" t="s">
        <v>270</v>
      </c>
      <c r="P13" s="89"/>
      <c r="Q13" s="237" t="s">
        <v>202</v>
      </c>
      <c r="R13" s="237" t="s">
        <v>271</v>
      </c>
      <c r="S13" s="84" t="s">
        <v>272</v>
      </c>
      <c r="T13" s="114" t="s">
        <v>273</v>
      </c>
      <c r="U13" s="114" t="s">
        <v>274</v>
      </c>
      <c r="V13" s="125" t="s">
        <v>219</v>
      </c>
      <c r="AA13" s="103">
        <f>IF(OR(J13="Fail",ISBLANK(J13)),INDEX('Issue Code Table'!C:C,MATCH(N:N,'Issue Code Table'!A:A,0)),IF(M13="Critical",6,IF(M13="Significant",5,IF(M13="Moderate",3,2))))</f>
        <v>7</v>
      </c>
    </row>
    <row r="14" spans="1:33" s="73" customFormat="1" ht="141.6" customHeight="1" x14ac:dyDescent="0.2">
      <c r="A14" s="82" t="s">
        <v>275</v>
      </c>
      <c r="B14" s="83" t="s">
        <v>276</v>
      </c>
      <c r="C14" s="83" t="s">
        <v>277</v>
      </c>
      <c r="D14" s="108" t="s">
        <v>193</v>
      </c>
      <c r="E14" s="84" t="s">
        <v>278</v>
      </c>
      <c r="F14" s="84" t="s">
        <v>279</v>
      </c>
      <c r="G14" s="84" t="s">
        <v>196</v>
      </c>
      <c r="H14" s="84" t="s">
        <v>280</v>
      </c>
      <c r="I14" s="235"/>
      <c r="J14" s="80"/>
      <c r="K14" s="241" t="s">
        <v>281</v>
      </c>
      <c r="L14" s="248" t="s">
        <v>282</v>
      </c>
      <c r="M14" s="87" t="s">
        <v>199</v>
      </c>
      <c r="N14" s="93" t="s">
        <v>283</v>
      </c>
      <c r="O14" s="88" t="s">
        <v>284</v>
      </c>
      <c r="P14" s="89"/>
      <c r="Q14" s="237" t="s">
        <v>285</v>
      </c>
      <c r="R14" s="237" t="s">
        <v>286</v>
      </c>
      <c r="S14" s="84" t="s">
        <v>287</v>
      </c>
      <c r="T14" s="114" t="s">
        <v>288</v>
      </c>
      <c r="U14" s="114" t="s">
        <v>289</v>
      </c>
      <c r="V14" s="125"/>
      <c r="AA14" s="103">
        <f>IF(OR(J14="Fail",ISBLANK(J14)),INDEX('Issue Code Table'!C:C,MATCH(N:N,'Issue Code Table'!A:A,0)),IF(M14="Critical",6,IF(M14="Significant",5,IF(M14="Moderate",3,2))))</f>
        <v>5</v>
      </c>
    </row>
    <row r="15" spans="1:33" s="73" customFormat="1" ht="141.6" customHeight="1" x14ac:dyDescent="0.2">
      <c r="A15" s="82" t="s">
        <v>290</v>
      </c>
      <c r="B15" s="83" t="s">
        <v>276</v>
      </c>
      <c r="C15" s="83" t="s">
        <v>277</v>
      </c>
      <c r="D15" s="108" t="s">
        <v>193</v>
      </c>
      <c r="E15" s="84" t="s">
        <v>291</v>
      </c>
      <c r="F15" s="84" t="s">
        <v>292</v>
      </c>
      <c r="G15" s="84" t="s">
        <v>196</v>
      </c>
      <c r="H15" s="84" t="s">
        <v>293</v>
      </c>
      <c r="I15" s="235"/>
      <c r="J15" s="80"/>
      <c r="K15" s="241" t="s">
        <v>294</v>
      </c>
      <c r="L15" s="248" t="s">
        <v>295</v>
      </c>
      <c r="M15" s="87" t="s">
        <v>159</v>
      </c>
      <c r="N15" s="93" t="s">
        <v>296</v>
      </c>
      <c r="O15" s="88" t="s">
        <v>297</v>
      </c>
      <c r="P15" s="89"/>
      <c r="Q15" s="237" t="s">
        <v>285</v>
      </c>
      <c r="R15" s="237" t="s">
        <v>298</v>
      </c>
      <c r="S15" s="84" t="s">
        <v>299</v>
      </c>
      <c r="T15" s="114" t="s">
        <v>300</v>
      </c>
      <c r="U15" s="114" t="s">
        <v>301</v>
      </c>
      <c r="V15" s="125" t="s">
        <v>219</v>
      </c>
      <c r="AA15" s="103">
        <f>IF(OR(J15="Fail",ISBLANK(J15)),INDEX('Issue Code Table'!C:C,MATCH(N:N,'Issue Code Table'!A:A,0)),IF(M15="Critical",6,IF(M15="Significant",5,IF(M15="Moderate",3,2))))</f>
        <v>5</v>
      </c>
    </row>
    <row r="16" spans="1:33" s="73" customFormat="1" ht="141.6" customHeight="1" x14ac:dyDescent="0.2">
      <c r="A16" s="82" t="s">
        <v>302</v>
      </c>
      <c r="B16" s="84" t="s">
        <v>276</v>
      </c>
      <c r="C16" s="249" t="s">
        <v>277</v>
      </c>
      <c r="D16" s="108" t="s">
        <v>138</v>
      </c>
      <c r="E16" s="84" t="s">
        <v>303</v>
      </c>
      <c r="F16" s="84" t="s">
        <v>304</v>
      </c>
      <c r="G16" s="84" t="s">
        <v>196</v>
      </c>
      <c r="H16" s="84" t="s">
        <v>305</v>
      </c>
      <c r="I16" s="235"/>
      <c r="J16" s="80"/>
      <c r="K16" s="241" t="s">
        <v>306</v>
      </c>
      <c r="L16" s="248"/>
      <c r="M16" s="87" t="s">
        <v>199</v>
      </c>
      <c r="N16" s="93" t="s">
        <v>307</v>
      </c>
      <c r="O16" s="250" t="s">
        <v>308</v>
      </c>
      <c r="P16" s="89"/>
      <c r="Q16" s="237" t="s">
        <v>285</v>
      </c>
      <c r="R16" s="237" t="s">
        <v>309</v>
      </c>
      <c r="S16" s="245" t="s">
        <v>310</v>
      </c>
      <c r="T16" s="246" t="s">
        <v>311</v>
      </c>
      <c r="U16" s="246" t="s">
        <v>312</v>
      </c>
      <c r="V16" s="247"/>
      <c r="AA16" s="103">
        <f>IF(OR(J16="Fail",ISBLANK(J16)),INDEX('Issue Code Table'!C:C,MATCH(N:N,'Issue Code Table'!A:A,0)),IF(M16="Critical",6,IF(M16="Significant",5,IF(M16="Moderate",3,2))))</f>
        <v>4</v>
      </c>
    </row>
    <row r="17" spans="1:27" s="73" customFormat="1" ht="141.6" customHeight="1" x14ac:dyDescent="0.2">
      <c r="A17" s="82" t="s">
        <v>313</v>
      </c>
      <c r="B17" s="83" t="s">
        <v>276</v>
      </c>
      <c r="C17" s="83" t="s">
        <v>277</v>
      </c>
      <c r="D17" s="108" t="s">
        <v>193</v>
      </c>
      <c r="E17" s="84" t="s">
        <v>314</v>
      </c>
      <c r="F17" s="84" t="s">
        <v>315</v>
      </c>
      <c r="G17" s="84" t="s">
        <v>196</v>
      </c>
      <c r="H17" s="84" t="s">
        <v>316</v>
      </c>
      <c r="I17" s="235"/>
      <c r="J17" s="80"/>
      <c r="K17" s="241" t="s">
        <v>317</v>
      </c>
      <c r="L17" s="248"/>
      <c r="M17" s="87" t="s">
        <v>199</v>
      </c>
      <c r="N17" s="93" t="s">
        <v>307</v>
      </c>
      <c r="O17" s="250" t="s">
        <v>308</v>
      </c>
      <c r="P17" s="89"/>
      <c r="Q17" s="237" t="s">
        <v>285</v>
      </c>
      <c r="R17" s="237" t="s">
        <v>318</v>
      </c>
      <c r="S17" s="83" t="s">
        <v>319</v>
      </c>
      <c r="T17" s="83" t="s">
        <v>320</v>
      </c>
      <c r="U17" s="83" t="s">
        <v>321</v>
      </c>
      <c r="V17" s="125"/>
      <c r="AA17" s="103">
        <f>IF(OR(J17="Fail",ISBLANK(J17)),INDEX('Issue Code Table'!C:C,MATCH(N:N,'Issue Code Table'!A:A,0)),IF(M17="Critical",6,IF(M17="Significant",5,IF(M17="Moderate",3,2))))</f>
        <v>4</v>
      </c>
    </row>
    <row r="18" spans="1:27" s="73" customFormat="1" ht="141.6" customHeight="1" x14ac:dyDescent="0.2">
      <c r="A18" s="82" t="s">
        <v>322</v>
      </c>
      <c r="B18" s="84" t="s">
        <v>323</v>
      </c>
      <c r="C18" s="249" t="s">
        <v>324</v>
      </c>
      <c r="D18" s="108" t="s">
        <v>193</v>
      </c>
      <c r="E18" s="84" t="s">
        <v>325</v>
      </c>
      <c r="F18" s="84" t="s">
        <v>326</v>
      </c>
      <c r="G18" s="84" t="s">
        <v>196</v>
      </c>
      <c r="H18" s="84" t="s">
        <v>327</v>
      </c>
      <c r="I18" s="108"/>
      <c r="J18" s="80"/>
      <c r="K18" s="85" t="s">
        <v>328</v>
      </c>
      <c r="L18" s="236"/>
      <c r="M18" s="87" t="s">
        <v>159</v>
      </c>
      <c r="N18" s="93" t="s">
        <v>329</v>
      </c>
      <c r="O18" s="88" t="s">
        <v>330</v>
      </c>
      <c r="P18" s="89"/>
      <c r="Q18" s="237" t="s">
        <v>331</v>
      </c>
      <c r="R18" s="237" t="s">
        <v>332</v>
      </c>
      <c r="S18" s="84" t="s">
        <v>333</v>
      </c>
      <c r="T18" s="114" t="s">
        <v>334</v>
      </c>
      <c r="U18" s="114" t="s">
        <v>335</v>
      </c>
      <c r="V18" s="125" t="s">
        <v>219</v>
      </c>
      <c r="AA18" s="103">
        <f>IF(OR(J18="Fail",ISBLANK(J18)),INDEX('Issue Code Table'!C:C,MATCH(N:N,'Issue Code Table'!A:A,0)),IF(M18="Critical",6,IF(M18="Significant",5,IF(M18="Moderate",3,2))))</f>
        <v>5</v>
      </c>
    </row>
    <row r="19" spans="1:27" s="73" customFormat="1" ht="141.6" customHeight="1" x14ac:dyDescent="0.2">
      <c r="A19" s="82" t="s">
        <v>336</v>
      </c>
      <c r="B19" s="84" t="s">
        <v>323</v>
      </c>
      <c r="C19" s="249" t="s">
        <v>324</v>
      </c>
      <c r="D19" s="108" t="s">
        <v>193</v>
      </c>
      <c r="E19" s="84" t="s">
        <v>337</v>
      </c>
      <c r="F19" s="84" t="s">
        <v>338</v>
      </c>
      <c r="G19" s="84" t="s">
        <v>196</v>
      </c>
      <c r="H19" s="84" t="s">
        <v>339</v>
      </c>
      <c r="I19" s="108"/>
      <c r="J19" s="80"/>
      <c r="K19" s="85" t="s">
        <v>340</v>
      </c>
      <c r="L19" s="251"/>
      <c r="M19" s="87" t="s">
        <v>159</v>
      </c>
      <c r="N19" s="93" t="s">
        <v>329</v>
      </c>
      <c r="O19" s="88" t="s">
        <v>330</v>
      </c>
      <c r="P19" s="89"/>
      <c r="Q19" s="237" t="s">
        <v>331</v>
      </c>
      <c r="R19" s="237" t="s">
        <v>341</v>
      </c>
      <c r="S19" s="84" t="s">
        <v>342</v>
      </c>
      <c r="T19" s="114" t="s">
        <v>343</v>
      </c>
      <c r="U19" s="114" t="s">
        <v>344</v>
      </c>
      <c r="V19" s="125" t="s">
        <v>219</v>
      </c>
      <c r="AA19" s="103">
        <f>IF(OR(J19="Fail",ISBLANK(J19)),INDEX('Issue Code Table'!C:C,MATCH(N:N,'Issue Code Table'!A:A,0)),IF(M19="Critical",6,IF(M19="Significant",5,IF(M19="Moderate",3,2))))</f>
        <v>5</v>
      </c>
    </row>
    <row r="20" spans="1:27" s="73" customFormat="1" ht="141.6" customHeight="1" x14ac:dyDescent="0.2">
      <c r="A20" s="82" t="s">
        <v>345</v>
      </c>
      <c r="B20" s="83" t="s">
        <v>346</v>
      </c>
      <c r="C20" s="83" t="s">
        <v>347</v>
      </c>
      <c r="D20" s="108" t="s">
        <v>193</v>
      </c>
      <c r="E20" s="84" t="s">
        <v>348</v>
      </c>
      <c r="F20" s="84" t="s">
        <v>349</v>
      </c>
      <c r="G20" s="84" t="s">
        <v>196</v>
      </c>
      <c r="H20" s="84" t="s">
        <v>350</v>
      </c>
      <c r="I20" s="108"/>
      <c r="J20" s="80"/>
      <c r="K20" s="85" t="s">
        <v>351</v>
      </c>
      <c r="L20" s="236"/>
      <c r="M20" s="87" t="s">
        <v>159</v>
      </c>
      <c r="N20" s="93" t="s">
        <v>329</v>
      </c>
      <c r="O20" s="88" t="s">
        <v>330</v>
      </c>
      <c r="P20" s="89"/>
      <c r="Q20" s="237" t="s">
        <v>331</v>
      </c>
      <c r="R20" s="237" t="s">
        <v>352</v>
      </c>
      <c r="S20" s="84" t="s">
        <v>353</v>
      </c>
      <c r="T20" s="114" t="s">
        <v>354</v>
      </c>
      <c r="U20" s="114" t="s">
        <v>355</v>
      </c>
      <c r="V20" s="125" t="s">
        <v>219</v>
      </c>
      <c r="AA20" s="103">
        <f>IF(OR(J20="Fail",ISBLANK(J20)),INDEX('Issue Code Table'!C:C,MATCH(N:N,'Issue Code Table'!A:A,0)),IF(M20="Critical",6,IF(M20="Significant",5,IF(M20="Moderate",3,2))))</f>
        <v>5</v>
      </c>
    </row>
    <row r="21" spans="1:27" s="73" customFormat="1" ht="141.6" customHeight="1" x14ac:dyDescent="0.2">
      <c r="A21" s="82" t="s">
        <v>356</v>
      </c>
      <c r="B21" s="84" t="s">
        <v>323</v>
      </c>
      <c r="C21" s="249" t="s">
        <v>324</v>
      </c>
      <c r="D21" s="108" t="s">
        <v>193</v>
      </c>
      <c r="E21" s="84" t="s">
        <v>357</v>
      </c>
      <c r="F21" s="84" t="s">
        <v>358</v>
      </c>
      <c r="G21" s="84" t="s">
        <v>196</v>
      </c>
      <c r="H21" s="84" t="s">
        <v>359</v>
      </c>
      <c r="I21" s="108"/>
      <c r="J21" s="80"/>
      <c r="K21" s="85" t="s">
        <v>360</v>
      </c>
      <c r="L21" s="236"/>
      <c r="M21" s="87" t="s">
        <v>199</v>
      </c>
      <c r="N21" s="93" t="s">
        <v>361</v>
      </c>
      <c r="O21" s="88" t="s">
        <v>362</v>
      </c>
      <c r="P21" s="89"/>
      <c r="Q21" s="237" t="s">
        <v>331</v>
      </c>
      <c r="R21" s="252" t="s">
        <v>363</v>
      </c>
      <c r="S21" s="84" t="s">
        <v>364</v>
      </c>
      <c r="T21" s="114" t="s">
        <v>365</v>
      </c>
      <c r="U21" s="114" t="s">
        <v>366</v>
      </c>
      <c r="V21" s="125"/>
      <c r="AA21" s="103">
        <f>IF(OR(J21="Fail",ISBLANK(J21)),INDEX('Issue Code Table'!C:C,MATCH(N:N,'Issue Code Table'!A:A,0)),IF(M21="Critical",6,IF(M21="Significant",5,IF(M21="Moderate",3,2))))</f>
        <v>4</v>
      </c>
    </row>
    <row r="22" spans="1:27" s="73" customFormat="1" ht="141.6" customHeight="1" x14ac:dyDescent="0.2">
      <c r="A22" s="82" t="s">
        <v>367</v>
      </c>
      <c r="B22" s="84" t="s">
        <v>323</v>
      </c>
      <c r="C22" s="249" t="s">
        <v>324</v>
      </c>
      <c r="D22" s="108" t="s">
        <v>193</v>
      </c>
      <c r="E22" s="84" t="s">
        <v>368</v>
      </c>
      <c r="F22" s="84" t="s">
        <v>369</v>
      </c>
      <c r="G22" s="84" t="s">
        <v>196</v>
      </c>
      <c r="H22" s="84" t="s">
        <v>370</v>
      </c>
      <c r="I22" s="108"/>
      <c r="J22" s="80"/>
      <c r="K22" s="85" t="s">
        <v>371</v>
      </c>
      <c r="L22" s="236"/>
      <c r="M22" s="87" t="s">
        <v>159</v>
      </c>
      <c r="N22" s="93" t="s">
        <v>329</v>
      </c>
      <c r="O22" s="88" t="s">
        <v>330</v>
      </c>
      <c r="P22" s="89"/>
      <c r="Q22" s="237" t="s">
        <v>331</v>
      </c>
      <c r="R22" s="237" t="s">
        <v>372</v>
      </c>
      <c r="S22" s="84" t="s">
        <v>373</v>
      </c>
      <c r="T22" s="114" t="s">
        <v>374</v>
      </c>
      <c r="U22" s="114" t="s">
        <v>375</v>
      </c>
      <c r="V22" s="125" t="s">
        <v>219</v>
      </c>
      <c r="AA22" s="103">
        <f>IF(OR(J22="Fail",ISBLANK(J22)),INDEX('Issue Code Table'!C:C,MATCH(N:N,'Issue Code Table'!A:A,0)),IF(M22="Critical",6,IF(M22="Significant",5,IF(M22="Moderate",3,2))))</f>
        <v>5</v>
      </c>
    </row>
    <row r="23" spans="1:27" s="73" customFormat="1" ht="141.6" customHeight="1" x14ac:dyDescent="0.2">
      <c r="A23" s="82" t="s">
        <v>376</v>
      </c>
      <c r="B23" s="84" t="s">
        <v>323</v>
      </c>
      <c r="C23" s="249" t="s">
        <v>324</v>
      </c>
      <c r="D23" s="108" t="s">
        <v>193</v>
      </c>
      <c r="E23" s="84" t="s">
        <v>377</v>
      </c>
      <c r="F23" s="84" t="s">
        <v>378</v>
      </c>
      <c r="G23" s="84" t="s">
        <v>196</v>
      </c>
      <c r="H23" s="84" t="s">
        <v>379</v>
      </c>
      <c r="I23" s="108"/>
      <c r="J23" s="80"/>
      <c r="K23" s="85" t="s">
        <v>380</v>
      </c>
      <c r="L23" s="236"/>
      <c r="M23" s="87" t="s">
        <v>159</v>
      </c>
      <c r="N23" s="93" t="s">
        <v>329</v>
      </c>
      <c r="O23" s="88" t="s">
        <v>330</v>
      </c>
      <c r="P23" s="89"/>
      <c r="Q23" s="237" t="s">
        <v>331</v>
      </c>
      <c r="R23" s="237" t="s">
        <v>381</v>
      </c>
      <c r="S23" s="84" t="s">
        <v>382</v>
      </c>
      <c r="T23" s="114" t="s">
        <v>383</v>
      </c>
      <c r="U23" s="114" t="s">
        <v>384</v>
      </c>
      <c r="V23" s="125" t="s">
        <v>219</v>
      </c>
      <c r="AA23" s="103">
        <f>IF(OR(J23="Fail",ISBLANK(J23)),INDEX('Issue Code Table'!C:C,MATCH(N:N,'Issue Code Table'!A:A,0)),IF(M23="Critical",6,IF(M23="Significant",5,IF(M23="Moderate",3,2))))</f>
        <v>5</v>
      </c>
    </row>
    <row r="24" spans="1:27" s="73" customFormat="1" ht="141.6" customHeight="1" x14ac:dyDescent="0.2">
      <c r="A24" s="82" t="s">
        <v>385</v>
      </c>
      <c r="B24" s="83" t="s">
        <v>386</v>
      </c>
      <c r="C24" s="83" t="s">
        <v>387</v>
      </c>
      <c r="D24" s="108" t="s">
        <v>193</v>
      </c>
      <c r="E24" s="84" t="s">
        <v>388</v>
      </c>
      <c r="F24" s="84" t="s">
        <v>389</v>
      </c>
      <c r="G24" s="84" t="s">
        <v>196</v>
      </c>
      <c r="H24" s="84" t="s">
        <v>390</v>
      </c>
      <c r="I24" s="108"/>
      <c r="J24" s="80"/>
      <c r="K24" s="85" t="s">
        <v>391</v>
      </c>
      <c r="L24" s="236"/>
      <c r="M24" s="87" t="s">
        <v>199</v>
      </c>
      <c r="N24" s="93" t="s">
        <v>361</v>
      </c>
      <c r="O24" s="88" t="s">
        <v>362</v>
      </c>
      <c r="P24" s="89"/>
      <c r="Q24" s="237" t="s">
        <v>331</v>
      </c>
      <c r="R24" s="237" t="s">
        <v>392</v>
      </c>
      <c r="S24" s="84" t="s">
        <v>393</v>
      </c>
      <c r="T24" s="114" t="s">
        <v>394</v>
      </c>
      <c r="U24" s="114" t="s">
        <v>395</v>
      </c>
      <c r="V24" s="125"/>
      <c r="AA24" s="103">
        <f>IF(OR(J24="Fail",ISBLANK(J24)),INDEX('Issue Code Table'!C:C,MATCH(N:N,'Issue Code Table'!A:A,0)),IF(M24="Critical",6,IF(M24="Significant",5,IF(M24="Moderate",3,2))))</f>
        <v>4</v>
      </c>
    </row>
    <row r="25" spans="1:27" s="73" customFormat="1" ht="141.6" customHeight="1" x14ac:dyDescent="0.2">
      <c r="A25" s="82" t="s">
        <v>396</v>
      </c>
      <c r="B25" s="83" t="s">
        <v>397</v>
      </c>
      <c r="C25" s="83" t="s">
        <v>398</v>
      </c>
      <c r="D25" s="108" t="s">
        <v>193</v>
      </c>
      <c r="E25" s="84" t="s">
        <v>399</v>
      </c>
      <c r="F25" s="84" t="s">
        <v>400</v>
      </c>
      <c r="G25" s="84" t="s">
        <v>196</v>
      </c>
      <c r="H25" s="84" t="s">
        <v>401</v>
      </c>
      <c r="I25" s="108"/>
      <c r="J25" s="80"/>
      <c r="K25" s="85" t="s">
        <v>402</v>
      </c>
      <c r="L25" s="236"/>
      <c r="M25" s="87" t="s">
        <v>199</v>
      </c>
      <c r="N25" s="93" t="s">
        <v>361</v>
      </c>
      <c r="O25" s="88" t="s">
        <v>362</v>
      </c>
      <c r="P25" s="89"/>
      <c r="Q25" s="237" t="s">
        <v>331</v>
      </c>
      <c r="R25" s="237" t="s">
        <v>403</v>
      </c>
      <c r="S25" s="84" t="s">
        <v>404</v>
      </c>
      <c r="T25" s="114" t="s">
        <v>405</v>
      </c>
      <c r="U25" s="114" t="s">
        <v>406</v>
      </c>
      <c r="V25" s="125"/>
      <c r="AA25" s="103">
        <f>IF(OR(J25="Fail",ISBLANK(J25)),INDEX('Issue Code Table'!C:C,MATCH(N:N,'Issue Code Table'!A:A,0)),IF(M25="Critical",6,IF(M25="Significant",5,IF(M25="Moderate",3,2))))</f>
        <v>4</v>
      </c>
    </row>
    <row r="26" spans="1:27" s="73" customFormat="1" ht="141.6" customHeight="1" x14ac:dyDescent="0.2">
      <c r="A26" s="82" t="s">
        <v>407</v>
      </c>
      <c r="B26" s="84" t="s">
        <v>323</v>
      </c>
      <c r="C26" s="249" t="s">
        <v>324</v>
      </c>
      <c r="D26" s="108" t="s">
        <v>193</v>
      </c>
      <c r="E26" s="84" t="s">
        <v>408</v>
      </c>
      <c r="F26" s="84" t="s">
        <v>409</v>
      </c>
      <c r="G26" s="84" t="s">
        <v>196</v>
      </c>
      <c r="H26" s="84" t="s">
        <v>410</v>
      </c>
      <c r="I26" s="108"/>
      <c r="J26" s="80"/>
      <c r="K26" s="85" t="s">
        <v>411</v>
      </c>
      <c r="L26" s="236"/>
      <c r="M26" s="87" t="s">
        <v>199</v>
      </c>
      <c r="N26" s="93" t="s">
        <v>361</v>
      </c>
      <c r="O26" s="88" t="s">
        <v>362</v>
      </c>
      <c r="P26" s="89"/>
      <c r="Q26" s="237" t="s">
        <v>331</v>
      </c>
      <c r="R26" s="237" t="s">
        <v>412</v>
      </c>
      <c r="S26" s="84" t="s">
        <v>413</v>
      </c>
      <c r="T26" s="114" t="s">
        <v>414</v>
      </c>
      <c r="U26" s="114" t="s">
        <v>415</v>
      </c>
      <c r="V26" s="125"/>
      <c r="AA26" s="103">
        <f>IF(OR(J26="Fail",ISBLANK(J26)),INDEX('Issue Code Table'!C:C,MATCH(N:N,'Issue Code Table'!A:A,0)),IF(M26="Critical",6,IF(M26="Significant",5,IF(M26="Moderate",3,2))))</f>
        <v>4</v>
      </c>
    </row>
    <row r="27" spans="1:27" s="73" customFormat="1" ht="141.6" customHeight="1" x14ac:dyDescent="0.2">
      <c r="A27" s="82" t="s">
        <v>416</v>
      </c>
      <c r="B27" s="84" t="s">
        <v>323</v>
      </c>
      <c r="C27" s="249" t="s">
        <v>324</v>
      </c>
      <c r="D27" s="108" t="s">
        <v>193</v>
      </c>
      <c r="E27" s="84" t="s">
        <v>417</v>
      </c>
      <c r="F27" s="84" t="s">
        <v>418</v>
      </c>
      <c r="G27" s="84" t="s">
        <v>196</v>
      </c>
      <c r="H27" s="84" t="s">
        <v>419</v>
      </c>
      <c r="I27" s="108"/>
      <c r="J27" s="80"/>
      <c r="K27" s="85" t="s">
        <v>420</v>
      </c>
      <c r="L27" s="236"/>
      <c r="M27" s="87" t="s">
        <v>421</v>
      </c>
      <c r="N27" s="93" t="s">
        <v>361</v>
      </c>
      <c r="O27" s="88" t="s">
        <v>362</v>
      </c>
      <c r="P27" s="89"/>
      <c r="Q27" s="237" t="s">
        <v>331</v>
      </c>
      <c r="R27" s="237" t="s">
        <v>422</v>
      </c>
      <c r="S27" s="84" t="s">
        <v>423</v>
      </c>
      <c r="T27" s="114" t="s">
        <v>424</v>
      </c>
      <c r="U27" s="114" t="s">
        <v>425</v>
      </c>
      <c r="V27" s="125"/>
      <c r="AA27" s="103">
        <f>IF(OR(J27="Fail",ISBLANK(J27)),INDEX('Issue Code Table'!C:C,MATCH(N:N,'Issue Code Table'!A:A,0)),IF(M27="Critical",6,IF(M27="Significant",5,IF(M27="Moderate",3,2))))</f>
        <v>4</v>
      </c>
    </row>
    <row r="28" spans="1:27" s="73" customFormat="1" ht="141.6" customHeight="1" x14ac:dyDescent="0.2">
      <c r="A28" s="82" t="s">
        <v>426</v>
      </c>
      <c r="B28" s="84" t="s">
        <v>323</v>
      </c>
      <c r="C28" s="249" t="s">
        <v>324</v>
      </c>
      <c r="D28" s="108" t="s">
        <v>193</v>
      </c>
      <c r="E28" s="84" t="s">
        <v>427</v>
      </c>
      <c r="F28" s="84" t="s">
        <v>428</v>
      </c>
      <c r="G28" s="84" t="s">
        <v>196</v>
      </c>
      <c r="H28" s="84" t="s">
        <v>429</v>
      </c>
      <c r="I28" s="108"/>
      <c r="J28" s="80"/>
      <c r="K28" s="85" t="s">
        <v>430</v>
      </c>
      <c r="L28" s="236"/>
      <c r="M28" s="87" t="s">
        <v>159</v>
      </c>
      <c r="N28" s="93" t="s">
        <v>329</v>
      </c>
      <c r="O28" s="88" t="s">
        <v>330</v>
      </c>
      <c r="P28" s="89"/>
      <c r="Q28" s="237" t="s">
        <v>331</v>
      </c>
      <c r="R28" s="237" t="s">
        <v>431</v>
      </c>
      <c r="S28" s="84" t="s">
        <v>432</v>
      </c>
      <c r="T28" s="114" t="s">
        <v>433</v>
      </c>
      <c r="U28" s="114" t="s">
        <v>434</v>
      </c>
      <c r="V28" s="125" t="s">
        <v>219</v>
      </c>
      <c r="AA28" s="103">
        <f>IF(OR(J28="Fail",ISBLANK(J28)),INDEX('Issue Code Table'!C:C,MATCH(N:N,'Issue Code Table'!A:A,0)),IF(M28="Critical",6,IF(M28="Significant",5,IF(M28="Moderate",3,2))))</f>
        <v>5</v>
      </c>
    </row>
    <row r="29" spans="1:27" s="73" customFormat="1" ht="141.6" customHeight="1" x14ac:dyDescent="0.2">
      <c r="A29" s="82" t="s">
        <v>435</v>
      </c>
      <c r="B29" s="84" t="s">
        <v>323</v>
      </c>
      <c r="C29" s="249" t="s">
        <v>324</v>
      </c>
      <c r="D29" s="108" t="s">
        <v>193</v>
      </c>
      <c r="E29" s="84" t="s">
        <v>436</v>
      </c>
      <c r="F29" s="84" t="s">
        <v>437</v>
      </c>
      <c r="G29" s="84" t="s">
        <v>196</v>
      </c>
      <c r="H29" s="84" t="s">
        <v>438</v>
      </c>
      <c r="I29" s="108"/>
      <c r="J29" s="80"/>
      <c r="K29" s="85" t="s">
        <v>439</v>
      </c>
      <c r="L29" s="236"/>
      <c r="M29" s="87" t="s">
        <v>199</v>
      </c>
      <c r="N29" s="93" t="s">
        <v>361</v>
      </c>
      <c r="O29" s="88" t="s">
        <v>362</v>
      </c>
      <c r="P29" s="89"/>
      <c r="Q29" s="237" t="s">
        <v>331</v>
      </c>
      <c r="R29" s="237" t="s">
        <v>440</v>
      </c>
      <c r="S29" s="84" t="s">
        <v>441</v>
      </c>
      <c r="T29" s="114" t="s">
        <v>442</v>
      </c>
      <c r="U29" s="114" t="s">
        <v>443</v>
      </c>
      <c r="V29" s="125"/>
      <c r="AA29" s="103">
        <f>IF(OR(J29="Fail",ISBLANK(J29)),INDEX('Issue Code Table'!C:C,MATCH(N:N,'Issue Code Table'!A:A,0)),IF(M29="Critical",6,IF(M29="Significant",5,IF(M29="Moderate",3,2))))</f>
        <v>4</v>
      </c>
    </row>
    <row r="30" spans="1:27" s="73" customFormat="1" ht="141.6" customHeight="1" x14ac:dyDescent="0.2">
      <c r="A30" s="82" t="s">
        <v>444</v>
      </c>
      <c r="B30" s="84" t="s">
        <v>323</v>
      </c>
      <c r="C30" s="249" t="s">
        <v>324</v>
      </c>
      <c r="D30" s="108" t="s">
        <v>193</v>
      </c>
      <c r="E30" s="84" t="s">
        <v>445</v>
      </c>
      <c r="F30" s="84" t="s">
        <v>446</v>
      </c>
      <c r="G30" s="84" t="s">
        <v>196</v>
      </c>
      <c r="H30" s="84" t="s">
        <v>447</v>
      </c>
      <c r="I30" s="108"/>
      <c r="J30" s="80"/>
      <c r="K30" s="85" t="s">
        <v>448</v>
      </c>
      <c r="L30" s="236"/>
      <c r="M30" s="87" t="s">
        <v>199</v>
      </c>
      <c r="N30" s="93" t="s">
        <v>361</v>
      </c>
      <c r="O30" s="88" t="s">
        <v>362</v>
      </c>
      <c r="P30" s="89"/>
      <c r="Q30" s="237" t="s">
        <v>331</v>
      </c>
      <c r="R30" s="237" t="s">
        <v>449</v>
      </c>
      <c r="S30" s="84" t="s">
        <v>450</v>
      </c>
      <c r="T30" s="114" t="s">
        <v>451</v>
      </c>
      <c r="U30" s="114" t="s">
        <v>452</v>
      </c>
      <c r="V30" s="125"/>
      <c r="AA30" s="103">
        <f>IF(OR(J30="Fail",ISBLANK(J30)),INDEX('Issue Code Table'!C:C,MATCH(N:N,'Issue Code Table'!A:A,0)),IF(M30="Critical",6,IF(M30="Significant",5,IF(M30="Moderate",3,2))))</f>
        <v>4</v>
      </c>
    </row>
    <row r="31" spans="1:27" s="73" customFormat="1" ht="141.6" customHeight="1" x14ac:dyDescent="0.2">
      <c r="A31" s="82" t="s">
        <v>453</v>
      </c>
      <c r="B31" s="84" t="s">
        <v>323</v>
      </c>
      <c r="C31" s="249" t="s">
        <v>324</v>
      </c>
      <c r="D31" s="108" t="s">
        <v>193</v>
      </c>
      <c r="E31" s="84" t="s">
        <v>454</v>
      </c>
      <c r="F31" s="84" t="s">
        <v>455</v>
      </c>
      <c r="G31" s="84" t="s">
        <v>196</v>
      </c>
      <c r="H31" s="84" t="s">
        <v>456</v>
      </c>
      <c r="I31" s="108"/>
      <c r="J31" s="80"/>
      <c r="K31" s="85" t="s">
        <v>457</v>
      </c>
      <c r="L31" s="236"/>
      <c r="M31" s="87" t="s">
        <v>199</v>
      </c>
      <c r="N31" s="93" t="s">
        <v>361</v>
      </c>
      <c r="O31" s="88" t="s">
        <v>362</v>
      </c>
      <c r="P31" s="89"/>
      <c r="Q31" s="237" t="s">
        <v>331</v>
      </c>
      <c r="R31" s="237" t="s">
        <v>458</v>
      </c>
      <c r="S31" s="84" t="s">
        <v>459</v>
      </c>
      <c r="T31" s="114" t="s">
        <v>460</v>
      </c>
      <c r="U31" s="114" t="s">
        <v>461</v>
      </c>
      <c r="V31" s="125"/>
      <c r="AA31" s="103">
        <f>IF(OR(J31="Fail",ISBLANK(J31)),INDEX('Issue Code Table'!C:C,MATCH(N:N,'Issue Code Table'!A:A,0)),IF(M31="Critical",6,IF(M31="Significant",5,IF(M31="Moderate",3,2))))</f>
        <v>4</v>
      </c>
    </row>
    <row r="32" spans="1:27" s="73" customFormat="1" ht="141.6" customHeight="1" x14ac:dyDescent="0.2">
      <c r="A32" s="82" t="s">
        <v>462</v>
      </c>
      <c r="B32" s="84" t="s">
        <v>323</v>
      </c>
      <c r="C32" s="249" t="s">
        <v>324</v>
      </c>
      <c r="D32" s="108" t="s">
        <v>193</v>
      </c>
      <c r="E32" s="84" t="s">
        <v>463</v>
      </c>
      <c r="F32" s="84" t="s">
        <v>464</v>
      </c>
      <c r="G32" s="84" t="s">
        <v>196</v>
      </c>
      <c r="H32" s="84" t="s">
        <v>465</v>
      </c>
      <c r="I32" s="108"/>
      <c r="J32" s="80"/>
      <c r="K32" s="85" t="s">
        <v>466</v>
      </c>
      <c r="L32" s="236"/>
      <c r="M32" s="87" t="s">
        <v>199</v>
      </c>
      <c r="N32" s="93" t="s">
        <v>361</v>
      </c>
      <c r="O32" s="88" t="s">
        <v>362</v>
      </c>
      <c r="P32" s="89"/>
      <c r="Q32" s="237" t="s">
        <v>331</v>
      </c>
      <c r="R32" s="237" t="s">
        <v>467</v>
      </c>
      <c r="S32" s="84" t="s">
        <v>468</v>
      </c>
      <c r="T32" s="114" t="s">
        <v>469</v>
      </c>
      <c r="U32" s="114" t="s">
        <v>470</v>
      </c>
      <c r="V32" s="125"/>
      <c r="AA32" s="103">
        <f>IF(OR(J32="Fail",ISBLANK(J32)),INDEX('Issue Code Table'!C:C,MATCH(N:N,'Issue Code Table'!A:A,0)),IF(M32="Critical",6,IF(M32="Significant",5,IF(M32="Moderate",3,2))))</f>
        <v>4</v>
      </c>
    </row>
    <row r="33" spans="1:27" s="73" customFormat="1" ht="141.6" customHeight="1" x14ac:dyDescent="0.2">
      <c r="A33" s="82" t="s">
        <v>471</v>
      </c>
      <c r="B33" s="84" t="s">
        <v>323</v>
      </c>
      <c r="C33" s="249" t="s">
        <v>324</v>
      </c>
      <c r="D33" s="108" t="s">
        <v>193</v>
      </c>
      <c r="E33" s="84" t="s">
        <v>472</v>
      </c>
      <c r="F33" s="84" t="s">
        <v>473</v>
      </c>
      <c r="G33" s="84" t="s">
        <v>196</v>
      </c>
      <c r="H33" s="84" t="s">
        <v>474</v>
      </c>
      <c r="I33" s="108"/>
      <c r="J33" s="80"/>
      <c r="K33" s="85" t="s">
        <v>475</v>
      </c>
      <c r="L33" s="236"/>
      <c r="M33" s="87" t="s">
        <v>159</v>
      </c>
      <c r="N33" s="93" t="s">
        <v>476</v>
      </c>
      <c r="O33" s="88" t="s">
        <v>477</v>
      </c>
      <c r="P33" s="89"/>
      <c r="Q33" s="237" t="s">
        <v>331</v>
      </c>
      <c r="R33" s="237" t="s">
        <v>478</v>
      </c>
      <c r="S33" s="84" t="s">
        <v>479</v>
      </c>
      <c r="T33" s="114" t="s">
        <v>480</v>
      </c>
      <c r="U33" s="114" t="s">
        <v>481</v>
      </c>
      <c r="V33" s="125" t="s">
        <v>219</v>
      </c>
      <c r="AA33" s="103">
        <f>IF(OR(J33="Fail",ISBLANK(J33)),INDEX('Issue Code Table'!C:C,MATCH(N:N,'Issue Code Table'!A:A,0)),IF(M33="Critical",6,IF(M33="Significant",5,IF(M33="Moderate",3,2))))</f>
        <v>6</v>
      </c>
    </row>
    <row r="34" spans="1:27" s="73" customFormat="1" ht="141.6" customHeight="1" x14ac:dyDescent="0.2">
      <c r="A34" s="82" t="s">
        <v>482</v>
      </c>
      <c r="B34" s="84" t="s">
        <v>323</v>
      </c>
      <c r="C34" s="249" t="s">
        <v>324</v>
      </c>
      <c r="D34" s="108" t="s">
        <v>193</v>
      </c>
      <c r="E34" s="84" t="s">
        <v>483</v>
      </c>
      <c r="F34" s="84" t="s">
        <v>484</v>
      </c>
      <c r="G34" s="84" t="s">
        <v>196</v>
      </c>
      <c r="H34" s="84" t="s">
        <v>485</v>
      </c>
      <c r="I34" s="108"/>
      <c r="J34" s="80"/>
      <c r="K34" s="85" t="s">
        <v>486</v>
      </c>
      <c r="L34" s="236"/>
      <c r="M34" s="87" t="s">
        <v>159</v>
      </c>
      <c r="N34" s="93" t="s">
        <v>476</v>
      </c>
      <c r="O34" s="88" t="s">
        <v>477</v>
      </c>
      <c r="P34" s="89"/>
      <c r="Q34" s="237" t="s">
        <v>331</v>
      </c>
      <c r="R34" s="237" t="s">
        <v>487</v>
      </c>
      <c r="S34" s="84" t="s">
        <v>488</v>
      </c>
      <c r="T34" s="114" t="s">
        <v>489</v>
      </c>
      <c r="U34" s="114" t="s">
        <v>490</v>
      </c>
      <c r="V34" s="125" t="s">
        <v>219</v>
      </c>
      <c r="AA34" s="103">
        <f>IF(OR(J34="Fail",ISBLANK(J34)),INDEX('Issue Code Table'!C:C,MATCH(N:N,'Issue Code Table'!A:A,0)),IF(M34="Critical",6,IF(M34="Significant",5,IF(M34="Moderate",3,2))))</f>
        <v>6</v>
      </c>
    </row>
    <row r="35" spans="1:27" s="73" customFormat="1" ht="141.6" customHeight="1" x14ac:dyDescent="0.2">
      <c r="A35" s="82" t="s">
        <v>491</v>
      </c>
      <c r="B35" s="84" t="s">
        <v>323</v>
      </c>
      <c r="C35" s="249" t="s">
        <v>324</v>
      </c>
      <c r="D35" s="108" t="s">
        <v>193</v>
      </c>
      <c r="E35" s="84" t="s">
        <v>492</v>
      </c>
      <c r="F35" s="84" t="s">
        <v>493</v>
      </c>
      <c r="G35" s="84" t="s">
        <v>196</v>
      </c>
      <c r="H35" s="84" t="s">
        <v>494</v>
      </c>
      <c r="I35" s="108"/>
      <c r="J35" s="80"/>
      <c r="K35" s="85" t="s">
        <v>495</v>
      </c>
      <c r="L35" s="253"/>
      <c r="M35" s="87" t="s">
        <v>159</v>
      </c>
      <c r="N35" s="93" t="s">
        <v>476</v>
      </c>
      <c r="O35" s="88" t="s">
        <v>477</v>
      </c>
      <c r="P35" s="89"/>
      <c r="Q35" s="237" t="s">
        <v>331</v>
      </c>
      <c r="R35" s="237" t="s">
        <v>496</v>
      </c>
      <c r="S35" s="84" t="s">
        <v>497</v>
      </c>
      <c r="T35" s="114" t="s">
        <v>498</v>
      </c>
      <c r="U35" s="114" t="s">
        <v>499</v>
      </c>
      <c r="V35" s="125" t="s">
        <v>219</v>
      </c>
      <c r="AA35" s="103">
        <f>IF(OR(J35="Fail",ISBLANK(J35)),INDEX('Issue Code Table'!C:C,MATCH(N:N,'Issue Code Table'!A:A,0)),IF(M35="Critical",6,IF(M35="Significant",5,IF(M35="Moderate",3,2))))</f>
        <v>6</v>
      </c>
    </row>
    <row r="36" spans="1:27" s="73" customFormat="1" ht="141.6" customHeight="1" x14ac:dyDescent="0.2">
      <c r="A36" s="82" t="s">
        <v>500</v>
      </c>
      <c r="B36" s="84" t="s">
        <v>323</v>
      </c>
      <c r="C36" s="249" t="s">
        <v>324</v>
      </c>
      <c r="D36" s="108" t="s">
        <v>193</v>
      </c>
      <c r="E36" s="84" t="s">
        <v>501</v>
      </c>
      <c r="F36" s="84" t="s">
        <v>502</v>
      </c>
      <c r="G36" s="84" t="s">
        <v>196</v>
      </c>
      <c r="H36" s="84" t="s">
        <v>503</v>
      </c>
      <c r="I36" s="108"/>
      <c r="J36" s="80"/>
      <c r="K36" s="85" t="s">
        <v>504</v>
      </c>
      <c r="L36" s="236"/>
      <c r="M36" s="87" t="s">
        <v>159</v>
      </c>
      <c r="N36" s="93" t="s">
        <v>476</v>
      </c>
      <c r="O36" s="88" t="s">
        <v>477</v>
      </c>
      <c r="P36" s="89"/>
      <c r="Q36" s="237" t="s">
        <v>331</v>
      </c>
      <c r="R36" s="237" t="s">
        <v>505</v>
      </c>
      <c r="S36" s="84" t="s">
        <v>506</v>
      </c>
      <c r="T36" s="114" t="s">
        <v>507</v>
      </c>
      <c r="U36" s="114" t="s">
        <v>508</v>
      </c>
      <c r="V36" s="125" t="s">
        <v>219</v>
      </c>
      <c r="AA36" s="103">
        <f>IF(OR(J36="Fail",ISBLANK(J36)),INDEX('Issue Code Table'!C:C,MATCH(N:N,'Issue Code Table'!A:A,0)),IF(M36="Critical",6,IF(M36="Significant",5,IF(M36="Moderate",3,2))))</f>
        <v>6</v>
      </c>
    </row>
    <row r="37" spans="1:27" s="73" customFormat="1" ht="141.6" customHeight="1" x14ac:dyDescent="0.2">
      <c r="A37" s="82" t="s">
        <v>509</v>
      </c>
      <c r="B37" s="84" t="s">
        <v>323</v>
      </c>
      <c r="C37" s="249" t="s">
        <v>324</v>
      </c>
      <c r="D37" s="108" t="s">
        <v>193</v>
      </c>
      <c r="E37" s="84" t="s">
        <v>510</v>
      </c>
      <c r="F37" s="84" t="s">
        <v>511</v>
      </c>
      <c r="G37" s="84" t="s">
        <v>196</v>
      </c>
      <c r="H37" s="84" t="s">
        <v>512</v>
      </c>
      <c r="I37" s="108"/>
      <c r="J37" s="80"/>
      <c r="K37" s="85" t="s">
        <v>513</v>
      </c>
      <c r="L37" s="236"/>
      <c r="M37" s="87" t="s">
        <v>159</v>
      </c>
      <c r="N37" s="93" t="s">
        <v>329</v>
      </c>
      <c r="O37" s="88" t="s">
        <v>330</v>
      </c>
      <c r="P37" s="89"/>
      <c r="Q37" s="237" t="s">
        <v>331</v>
      </c>
      <c r="R37" s="237" t="s">
        <v>514</v>
      </c>
      <c r="S37" s="84" t="s">
        <v>515</v>
      </c>
      <c r="T37" s="114" t="s">
        <v>516</v>
      </c>
      <c r="U37" s="114" t="s">
        <v>517</v>
      </c>
      <c r="V37" s="125" t="s">
        <v>219</v>
      </c>
      <c r="AA37" s="103">
        <f>IF(OR(J37="Fail",ISBLANK(J37)),INDEX('Issue Code Table'!C:C,MATCH(N:N,'Issue Code Table'!A:A,0)),IF(M37="Critical",6,IF(M37="Significant",5,IF(M37="Moderate",3,2))))</f>
        <v>5</v>
      </c>
    </row>
    <row r="38" spans="1:27" s="73" customFormat="1" ht="141.6" customHeight="1" x14ac:dyDescent="0.2">
      <c r="A38" s="82" t="s">
        <v>518</v>
      </c>
      <c r="B38" s="84" t="s">
        <v>323</v>
      </c>
      <c r="C38" s="249" t="s">
        <v>324</v>
      </c>
      <c r="D38" s="108" t="s">
        <v>193</v>
      </c>
      <c r="E38" s="84" t="s">
        <v>519</v>
      </c>
      <c r="F38" s="84" t="s">
        <v>520</v>
      </c>
      <c r="G38" s="84" t="s">
        <v>196</v>
      </c>
      <c r="H38" s="84" t="s">
        <v>521</v>
      </c>
      <c r="I38" s="108"/>
      <c r="J38" s="80"/>
      <c r="K38" s="85" t="s">
        <v>522</v>
      </c>
      <c r="L38" s="236"/>
      <c r="M38" s="87" t="s">
        <v>159</v>
      </c>
      <c r="N38" s="93" t="s">
        <v>329</v>
      </c>
      <c r="O38" s="88" t="s">
        <v>330</v>
      </c>
      <c r="P38" s="89"/>
      <c r="Q38" s="237" t="s">
        <v>331</v>
      </c>
      <c r="R38" s="237" t="s">
        <v>523</v>
      </c>
      <c r="S38" s="84" t="s">
        <v>524</v>
      </c>
      <c r="T38" s="114" t="s">
        <v>525</v>
      </c>
      <c r="U38" s="114" t="s">
        <v>526</v>
      </c>
      <c r="V38" s="125" t="s">
        <v>219</v>
      </c>
      <c r="AA38" s="103">
        <f>IF(OR(J38="Fail",ISBLANK(J38)),INDEX('Issue Code Table'!C:C,MATCH(N:N,'Issue Code Table'!A:A,0)),IF(M38="Critical",6,IF(M38="Significant",5,IF(M38="Moderate",3,2))))</f>
        <v>5</v>
      </c>
    </row>
    <row r="39" spans="1:27" s="73" customFormat="1" ht="141.6" customHeight="1" x14ac:dyDescent="0.2">
      <c r="A39" s="82" t="s">
        <v>527</v>
      </c>
      <c r="B39" s="84" t="s">
        <v>323</v>
      </c>
      <c r="C39" s="249" t="s">
        <v>324</v>
      </c>
      <c r="D39" s="108" t="s">
        <v>193</v>
      </c>
      <c r="E39" s="84" t="s">
        <v>528</v>
      </c>
      <c r="F39" s="84" t="s">
        <v>529</v>
      </c>
      <c r="G39" s="84" t="s">
        <v>196</v>
      </c>
      <c r="H39" s="84" t="s">
        <v>530</v>
      </c>
      <c r="I39" s="108"/>
      <c r="J39" s="80"/>
      <c r="K39" s="85" t="s">
        <v>531</v>
      </c>
      <c r="L39" s="236"/>
      <c r="M39" s="87" t="s">
        <v>199</v>
      </c>
      <c r="N39" s="93" t="s">
        <v>361</v>
      </c>
      <c r="O39" s="88" t="s">
        <v>362</v>
      </c>
      <c r="P39" s="89"/>
      <c r="Q39" s="237" t="s">
        <v>331</v>
      </c>
      <c r="R39" s="252" t="s">
        <v>532</v>
      </c>
      <c r="S39" s="84" t="s">
        <v>533</v>
      </c>
      <c r="T39" s="114" t="s">
        <v>534</v>
      </c>
      <c r="U39" s="114" t="s">
        <v>535</v>
      </c>
      <c r="V39" s="125"/>
      <c r="AA39" s="103">
        <f>IF(OR(J39="Fail",ISBLANK(J39)),INDEX('Issue Code Table'!C:C,MATCH(N:N,'Issue Code Table'!A:A,0)),IF(M39="Critical",6,IF(M39="Significant",5,IF(M39="Moderate",3,2))))</f>
        <v>4</v>
      </c>
    </row>
    <row r="40" spans="1:27" s="73" customFormat="1" ht="141.6" customHeight="1" x14ac:dyDescent="0.2">
      <c r="A40" s="82" t="s">
        <v>536</v>
      </c>
      <c r="B40" s="84" t="s">
        <v>323</v>
      </c>
      <c r="C40" s="249" t="s">
        <v>324</v>
      </c>
      <c r="D40" s="108" t="s">
        <v>193</v>
      </c>
      <c r="E40" s="84" t="s">
        <v>537</v>
      </c>
      <c r="F40" s="84" t="s">
        <v>538</v>
      </c>
      <c r="G40" s="84" t="s">
        <v>196</v>
      </c>
      <c r="H40" s="84" t="s">
        <v>539</v>
      </c>
      <c r="I40" s="108"/>
      <c r="J40" s="80"/>
      <c r="K40" s="85" t="s">
        <v>540</v>
      </c>
      <c r="L40" s="236"/>
      <c r="M40" s="87" t="s">
        <v>199</v>
      </c>
      <c r="N40" s="93" t="s">
        <v>361</v>
      </c>
      <c r="O40" s="88" t="s">
        <v>362</v>
      </c>
      <c r="P40" s="89"/>
      <c r="Q40" s="237" t="s">
        <v>331</v>
      </c>
      <c r="R40" s="237" t="s">
        <v>541</v>
      </c>
      <c r="S40" s="84" t="s">
        <v>542</v>
      </c>
      <c r="T40" s="114" t="s">
        <v>543</v>
      </c>
      <c r="U40" s="114" t="s">
        <v>544</v>
      </c>
      <c r="V40" s="125"/>
      <c r="AA40" s="103">
        <f>IF(OR(J40="Fail",ISBLANK(J40)),INDEX('Issue Code Table'!C:C,MATCH(N:N,'Issue Code Table'!A:A,0)),IF(M40="Critical",6,IF(M40="Significant",5,IF(M40="Moderate",3,2))))</f>
        <v>4</v>
      </c>
    </row>
    <row r="41" spans="1:27" s="73" customFormat="1" ht="141.6" customHeight="1" x14ac:dyDescent="0.2">
      <c r="A41" s="82" t="s">
        <v>545</v>
      </c>
      <c r="B41" s="84" t="s">
        <v>323</v>
      </c>
      <c r="C41" s="249" t="s">
        <v>324</v>
      </c>
      <c r="D41" s="108" t="s">
        <v>193</v>
      </c>
      <c r="E41" s="84" t="s">
        <v>546</v>
      </c>
      <c r="F41" s="84" t="s">
        <v>547</v>
      </c>
      <c r="G41" s="84" t="s">
        <v>196</v>
      </c>
      <c r="H41" s="84" t="s">
        <v>548</v>
      </c>
      <c r="I41" s="108"/>
      <c r="J41" s="80"/>
      <c r="K41" s="85" t="s">
        <v>549</v>
      </c>
      <c r="L41" s="236"/>
      <c r="M41" s="87" t="s">
        <v>159</v>
      </c>
      <c r="N41" s="93" t="s">
        <v>329</v>
      </c>
      <c r="O41" s="88" t="s">
        <v>330</v>
      </c>
      <c r="P41" s="89"/>
      <c r="Q41" s="237" t="s">
        <v>331</v>
      </c>
      <c r="R41" s="237" t="s">
        <v>550</v>
      </c>
      <c r="S41" s="84" t="s">
        <v>551</v>
      </c>
      <c r="T41" s="114" t="s">
        <v>552</v>
      </c>
      <c r="U41" s="114" t="s">
        <v>553</v>
      </c>
      <c r="V41" s="125" t="s">
        <v>219</v>
      </c>
      <c r="AA41" s="103">
        <f>IF(OR(J41="Fail",ISBLANK(J41)),INDEX('Issue Code Table'!C:C,MATCH(N:N,'Issue Code Table'!A:A,0)),IF(M41="Critical",6,IF(M41="Significant",5,IF(M41="Moderate",3,2))))</f>
        <v>5</v>
      </c>
    </row>
    <row r="42" spans="1:27" s="73" customFormat="1" ht="141.6" customHeight="1" x14ac:dyDescent="0.2">
      <c r="A42" s="82" t="s">
        <v>554</v>
      </c>
      <c r="B42" s="84" t="s">
        <v>323</v>
      </c>
      <c r="C42" s="249" t="s">
        <v>324</v>
      </c>
      <c r="D42" s="108" t="s">
        <v>193</v>
      </c>
      <c r="E42" s="84" t="s">
        <v>555</v>
      </c>
      <c r="F42" s="84" t="s">
        <v>556</v>
      </c>
      <c r="G42" s="84" t="s">
        <v>196</v>
      </c>
      <c r="H42" s="84" t="s">
        <v>557</v>
      </c>
      <c r="I42" s="235"/>
      <c r="J42" s="80"/>
      <c r="K42" s="241" t="s">
        <v>558</v>
      </c>
      <c r="L42" s="236"/>
      <c r="M42" s="87" t="s">
        <v>159</v>
      </c>
      <c r="N42" s="93" t="s">
        <v>559</v>
      </c>
      <c r="O42" s="88" t="s">
        <v>560</v>
      </c>
      <c r="P42" s="89"/>
      <c r="Q42" s="237" t="s">
        <v>331</v>
      </c>
      <c r="R42" s="237" t="s">
        <v>561</v>
      </c>
      <c r="S42" s="245" t="s">
        <v>562</v>
      </c>
      <c r="T42" s="246" t="s">
        <v>563</v>
      </c>
      <c r="U42" s="246" t="s">
        <v>564</v>
      </c>
      <c r="V42" s="125" t="s">
        <v>219</v>
      </c>
      <c r="AA42" s="103">
        <f>IF(OR(J42="Fail",ISBLANK(J42)),INDEX('Issue Code Table'!C:C,MATCH(N:N,'Issue Code Table'!A:A,0)),IF(M42="Critical",6,IF(M42="Significant",5,IF(M42="Moderate",3,2))))</f>
        <v>5</v>
      </c>
    </row>
    <row r="43" spans="1:27" s="73" customFormat="1" ht="141.6" customHeight="1" x14ac:dyDescent="0.2">
      <c r="A43" s="82" t="s">
        <v>565</v>
      </c>
      <c r="B43" s="84" t="s">
        <v>323</v>
      </c>
      <c r="C43" s="249" t="s">
        <v>324</v>
      </c>
      <c r="D43" s="108" t="s">
        <v>193</v>
      </c>
      <c r="E43" s="84" t="s">
        <v>566</v>
      </c>
      <c r="F43" s="84" t="s">
        <v>567</v>
      </c>
      <c r="G43" s="84" t="s">
        <v>196</v>
      </c>
      <c r="H43" s="84" t="s">
        <v>568</v>
      </c>
      <c r="I43" s="108"/>
      <c r="J43" s="80"/>
      <c r="K43" s="85" t="s">
        <v>569</v>
      </c>
      <c r="L43" s="236"/>
      <c r="M43" s="87" t="s">
        <v>199</v>
      </c>
      <c r="N43" s="93" t="s">
        <v>361</v>
      </c>
      <c r="O43" s="88" t="s">
        <v>362</v>
      </c>
      <c r="P43" s="89"/>
      <c r="Q43" s="237" t="s">
        <v>331</v>
      </c>
      <c r="R43" s="252" t="s">
        <v>570</v>
      </c>
      <c r="S43" s="84" t="s">
        <v>571</v>
      </c>
      <c r="T43" s="114" t="s">
        <v>572</v>
      </c>
      <c r="U43" s="114" t="s">
        <v>573</v>
      </c>
      <c r="V43" s="125"/>
      <c r="AA43" s="103">
        <f>IF(OR(J43="Fail",ISBLANK(J43)),INDEX('Issue Code Table'!C:C,MATCH(N:N,'Issue Code Table'!A:A,0)),IF(M43="Critical",6,IF(M43="Significant",5,IF(M43="Moderate",3,2))))</f>
        <v>4</v>
      </c>
    </row>
    <row r="44" spans="1:27" s="73" customFormat="1" ht="141.6" customHeight="1" x14ac:dyDescent="0.2">
      <c r="A44" s="82" t="s">
        <v>574</v>
      </c>
      <c r="B44" s="84" t="s">
        <v>323</v>
      </c>
      <c r="C44" s="249" t="s">
        <v>324</v>
      </c>
      <c r="D44" s="108" t="s">
        <v>193</v>
      </c>
      <c r="E44" s="84" t="s">
        <v>575</v>
      </c>
      <c r="F44" s="84" t="s">
        <v>576</v>
      </c>
      <c r="G44" s="84" t="s">
        <v>196</v>
      </c>
      <c r="H44" s="84" t="s">
        <v>577</v>
      </c>
      <c r="I44" s="108"/>
      <c r="J44" s="80"/>
      <c r="K44" s="85" t="s">
        <v>578</v>
      </c>
      <c r="L44" s="236"/>
      <c r="M44" s="87" t="s">
        <v>199</v>
      </c>
      <c r="N44" s="93" t="s">
        <v>361</v>
      </c>
      <c r="O44" s="88" t="s">
        <v>362</v>
      </c>
      <c r="P44" s="89"/>
      <c r="Q44" s="237" t="s">
        <v>331</v>
      </c>
      <c r="R44" s="237" t="s">
        <v>579</v>
      </c>
      <c r="S44" s="84" t="s">
        <v>580</v>
      </c>
      <c r="T44" s="114" t="s">
        <v>581</v>
      </c>
      <c r="U44" s="114" t="s">
        <v>582</v>
      </c>
      <c r="V44" s="125"/>
      <c r="AA44" s="103">
        <f>IF(OR(J44="Fail",ISBLANK(J44)),INDEX('Issue Code Table'!C:C,MATCH(N:N,'Issue Code Table'!A:A,0)),IF(M44="Critical",6,IF(M44="Significant",5,IF(M44="Moderate",3,2))))</f>
        <v>4</v>
      </c>
    </row>
    <row r="45" spans="1:27" s="73" customFormat="1" ht="141.6" customHeight="1" x14ac:dyDescent="0.2">
      <c r="A45" s="82" t="s">
        <v>583</v>
      </c>
      <c r="B45" s="84" t="s">
        <v>323</v>
      </c>
      <c r="C45" s="249" t="s">
        <v>324</v>
      </c>
      <c r="D45" s="108" t="s">
        <v>193</v>
      </c>
      <c r="E45" s="84" t="s">
        <v>584</v>
      </c>
      <c r="F45" s="84" t="s">
        <v>585</v>
      </c>
      <c r="G45" s="84" t="s">
        <v>196</v>
      </c>
      <c r="H45" s="84" t="s">
        <v>586</v>
      </c>
      <c r="I45" s="108"/>
      <c r="J45" s="80"/>
      <c r="K45" s="85" t="s">
        <v>587</v>
      </c>
      <c r="L45" s="236"/>
      <c r="M45" s="87" t="s">
        <v>199</v>
      </c>
      <c r="N45" s="93" t="s">
        <v>361</v>
      </c>
      <c r="O45" s="88" t="s">
        <v>362</v>
      </c>
      <c r="P45" s="89"/>
      <c r="Q45" s="237" t="s">
        <v>331</v>
      </c>
      <c r="R45" s="237" t="s">
        <v>588</v>
      </c>
      <c r="S45" s="84" t="s">
        <v>589</v>
      </c>
      <c r="T45" s="114" t="s">
        <v>590</v>
      </c>
      <c r="U45" s="114" t="s">
        <v>591</v>
      </c>
      <c r="V45" s="125"/>
      <c r="AA45" s="103">
        <f>IF(OR(J45="Fail",ISBLANK(J45)),INDEX('Issue Code Table'!C:C,MATCH(N:N,'Issue Code Table'!A:A,0)),IF(M45="Critical",6,IF(M45="Significant",5,IF(M45="Moderate",3,2))))</f>
        <v>4</v>
      </c>
    </row>
    <row r="46" spans="1:27" s="73" customFormat="1" ht="141.6" customHeight="1" x14ac:dyDescent="0.2">
      <c r="A46" s="82" t="s">
        <v>592</v>
      </c>
      <c r="B46" s="83" t="s">
        <v>593</v>
      </c>
      <c r="C46" s="83" t="s">
        <v>594</v>
      </c>
      <c r="D46" s="108" t="s">
        <v>193</v>
      </c>
      <c r="E46" s="84" t="s">
        <v>595</v>
      </c>
      <c r="F46" s="84" t="s">
        <v>596</v>
      </c>
      <c r="G46" s="84" t="s">
        <v>196</v>
      </c>
      <c r="H46" s="84" t="s">
        <v>597</v>
      </c>
      <c r="I46" s="108"/>
      <c r="J46" s="80"/>
      <c r="K46" s="85" t="s">
        <v>598</v>
      </c>
      <c r="L46" s="236"/>
      <c r="M46" s="87" t="s">
        <v>199</v>
      </c>
      <c r="N46" s="93" t="s">
        <v>361</v>
      </c>
      <c r="O46" s="88" t="s">
        <v>362</v>
      </c>
      <c r="P46" s="89"/>
      <c r="Q46" s="237" t="s">
        <v>331</v>
      </c>
      <c r="R46" s="237" t="s">
        <v>599</v>
      </c>
      <c r="S46" s="84" t="s">
        <v>600</v>
      </c>
      <c r="T46" s="114" t="s">
        <v>601</v>
      </c>
      <c r="U46" s="114" t="s">
        <v>602</v>
      </c>
      <c r="V46" s="125"/>
      <c r="AA46" s="103">
        <f>IF(OR(J46="Fail",ISBLANK(J46)),INDEX('Issue Code Table'!C:C,MATCH(N:N,'Issue Code Table'!A:A,0)),IF(M46="Critical",6,IF(M46="Significant",5,IF(M46="Moderate",3,2))))</f>
        <v>4</v>
      </c>
    </row>
    <row r="47" spans="1:27" s="73" customFormat="1" ht="141.6" customHeight="1" x14ac:dyDescent="0.2">
      <c r="A47" s="82" t="s">
        <v>603</v>
      </c>
      <c r="B47" s="84" t="s">
        <v>323</v>
      </c>
      <c r="C47" s="249" t="s">
        <v>324</v>
      </c>
      <c r="D47" s="108" t="s">
        <v>193</v>
      </c>
      <c r="E47" s="84" t="s">
        <v>604</v>
      </c>
      <c r="F47" s="84" t="s">
        <v>605</v>
      </c>
      <c r="G47" s="84" t="s">
        <v>196</v>
      </c>
      <c r="H47" s="84" t="s">
        <v>606</v>
      </c>
      <c r="I47" s="108"/>
      <c r="J47" s="80"/>
      <c r="K47" s="85" t="s">
        <v>607</v>
      </c>
      <c r="L47" s="236"/>
      <c r="M47" s="87" t="s">
        <v>199</v>
      </c>
      <c r="N47" s="93" t="s">
        <v>361</v>
      </c>
      <c r="O47" s="88" t="s">
        <v>362</v>
      </c>
      <c r="P47" s="89"/>
      <c r="Q47" s="237" t="s">
        <v>331</v>
      </c>
      <c r="R47" s="237" t="s">
        <v>608</v>
      </c>
      <c r="S47" s="84" t="s">
        <v>609</v>
      </c>
      <c r="T47" s="114" t="s">
        <v>610</v>
      </c>
      <c r="U47" s="114" t="s">
        <v>611</v>
      </c>
      <c r="V47" s="125"/>
      <c r="AA47" s="103">
        <f>IF(OR(J47="Fail",ISBLANK(J47)),INDEX('Issue Code Table'!C:C,MATCH(N:N,'Issue Code Table'!A:A,0)),IF(M47="Critical",6,IF(M47="Significant",5,IF(M47="Moderate",3,2))))</f>
        <v>4</v>
      </c>
    </row>
    <row r="48" spans="1:27" s="73" customFormat="1" ht="141.6" customHeight="1" x14ac:dyDescent="0.2">
      <c r="A48" s="82" t="s">
        <v>612</v>
      </c>
      <c r="B48" s="84" t="s">
        <v>323</v>
      </c>
      <c r="C48" s="249" t="s">
        <v>324</v>
      </c>
      <c r="D48" s="108" t="s">
        <v>193</v>
      </c>
      <c r="E48" s="84" t="s">
        <v>613</v>
      </c>
      <c r="F48" s="84" t="s">
        <v>614</v>
      </c>
      <c r="G48" s="84" t="s">
        <v>196</v>
      </c>
      <c r="H48" s="84" t="s">
        <v>615</v>
      </c>
      <c r="I48" s="108"/>
      <c r="J48" s="80"/>
      <c r="K48" s="85" t="s">
        <v>616</v>
      </c>
      <c r="L48" s="236"/>
      <c r="M48" s="87" t="s">
        <v>199</v>
      </c>
      <c r="N48" s="93" t="s">
        <v>361</v>
      </c>
      <c r="O48" s="88" t="s">
        <v>362</v>
      </c>
      <c r="P48" s="89"/>
      <c r="Q48" s="237" t="s">
        <v>331</v>
      </c>
      <c r="R48" s="237" t="s">
        <v>617</v>
      </c>
      <c r="S48" s="84" t="s">
        <v>618</v>
      </c>
      <c r="T48" s="114" t="s">
        <v>619</v>
      </c>
      <c r="U48" s="114" t="s">
        <v>620</v>
      </c>
      <c r="V48" s="125"/>
      <c r="AA48" s="103">
        <f>IF(OR(J48="Fail",ISBLANK(J48)),INDEX('Issue Code Table'!C:C,MATCH(N:N,'Issue Code Table'!A:A,0)),IF(M48="Critical",6,IF(M48="Significant",5,IF(M48="Moderate",3,2))))</f>
        <v>4</v>
      </c>
    </row>
    <row r="49" spans="1:27" s="73" customFormat="1" ht="141.6" customHeight="1" x14ac:dyDescent="0.2">
      <c r="A49" s="82" t="s">
        <v>621</v>
      </c>
      <c r="B49" s="84" t="s">
        <v>323</v>
      </c>
      <c r="C49" s="249" t="s">
        <v>324</v>
      </c>
      <c r="D49" s="108" t="s">
        <v>193</v>
      </c>
      <c r="E49" s="84" t="s">
        <v>622</v>
      </c>
      <c r="F49" s="84" t="s">
        <v>623</v>
      </c>
      <c r="G49" s="84" t="s">
        <v>196</v>
      </c>
      <c r="H49" s="84" t="s">
        <v>624</v>
      </c>
      <c r="I49" s="108"/>
      <c r="J49" s="80"/>
      <c r="K49" s="85" t="s">
        <v>625</v>
      </c>
      <c r="L49" s="236"/>
      <c r="M49" s="87" t="s">
        <v>199</v>
      </c>
      <c r="N49" s="93" t="s">
        <v>361</v>
      </c>
      <c r="O49" s="88" t="s">
        <v>362</v>
      </c>
      <c r="P49" s="89"/>
      <c r="Q49" s="237" t="s">
        <v>331</v>
      </c>
      <c r="R49" s="237" t="s">
        <v>626</v>
      </c>
      <c r="S49" s="84" t="s">
        <v>627</v>
      </c>
      <c r="T49" s="114" t="s">
        <v>628</v>
      </c>
      <c r="U49" s="114" t="s">
        <v>629</v>
      </c>
      <c r="V49" s="125"/>
      <c r="AA49" s="103">
        <f>IF(OR(J49="Fail",ISBLANK(J49)),INDEX('Issue Code Table'!C:C,MATCH(N:N,'Issue Code Table'!A:A,0)),IF(M49="Critical",6,IF(M49="Significant",5,IF(M49="Moderate",3,2))))</f>
        <v>4</v>
      </c>
    </row>
    <row r="50" spans="1:27" s="73" customFormat="1" ht="141.6" customHeight="1" x14ac:dyDescent="0.2">
      <c r="A50" s="82" t="s">
        <v>630</v>
      </c>
      <c r="B50" s="83" t="s">
        <v>346</v>
      </c>
      <c r="C50" s="83" t="s">
        <v>347</v>
      </c>
      <c r="D50" s="108" t="s">
        <v>193</v>
      </c>
      <c r="E50" s="84" t="s">
        <v>631</v>
      </c>
      <c r="F50" s="84" t="s">
        <v>632</v>
      </c>
      <c r="G50" s="84" t="s">
        <v>196</v>
      </c>
      <c r="H50" s="84" t="s">
        <v>633</v>
      </c>
      <c r="I50" s="108"/>
      <c r="J50" s="80"/>
      <c r="K50" s="85" t="s">
        <v>634</v>
      </c>
      <c r="L50" s="236"/>
      <c r="M50" s="87" t="s">
        <v>199</v>
      </c>
      <c r="N50" s="93" t="s">
        <v>361</v>
      </c>
      <c r="O50" s="88" t="s">
        <v>362</v>
      </c>
      <c r="P50" s="89"/>
      <c r="Q50" s="237" t="s">
        <v>331</v>
      </c>
      <c r="R50" s="237" t="s">
        <v>635</v>
      </c>
      <c r="S50" s="84" t="s">
        <v>636</v>
      </c>
      <c r="T50" s="114" t="s">
        <v>637</v>
      </c>
      <c r="U50" s="114" t="s">
        <v>638</v>
      </c>
      <c r="V50" s="125"/>
      <c r="AA50" s="103">
        <f>IF(OR(J50="Fail",ISBLANK(J50)),INDEX('Issue Code Table'!C:C,MATCH(N:N,'Issue Code Table'!A:A,0)),IF(M50="Critical",6,IF(M50="Significant",5,IF(M50="Moderate",3,2))))</f>
        <v>4</v>
      </c>
    </row>
    <row r="51" spans="1:27" s="73" customFormat="1" ht="141.6" customHeight="1" x14ac:dyDescent="0.2">
      <c r="A51" s="82" t="s">
        <v>639</v>
      </c>
      <c r="B51" s="83" t="s">
        <v>346</v>
      </c>
      <c r="C51" s="83" t="s">
        <v>347</v>
      </c>
      <c r="D51" s="108" t="s">
        <v>193</v>
      </c>
      <c r="E51" s="84" t="s">
        <v>640</v>
      </c>
      <c r="F51" s="84" t="s">
        <v>641</v>
      </c>
      <c r="G51" s="84" t="s">
        <v>196</v>
      </c>
      <c r="H51" s="84" t="s">
        <v>642</v>
      </c>
      <c r="I51" s="108"/>
      <c r="J51" s="80"/>
      <c r="K51" s="85" t="s">
        <v>643</v>
      </c>
      <c r="L51" s="236"/>
      <c r="M51" s="87" t="s">
        <v>199</v>
      </c>
      <c r="N51" s="93" t="s">
        <v>361</v>
      </c>
      <c r="O51" s="88" t="s">
        <v>362</v>
      </c>
      <c r="P51" s="89"/>
      <c r="Q51" s="237" t="s">
        <v>331</v>
      </c>
      <c r="R51" s="237" t="s">
        <v>644</v>
      </c>
      <c r="S51" s="84" t="s">
        <v>645</v>
      </c>
      <c r="T51" s="114" t="s">
        <v>646</v>
      </c>
      <c r="U51" s="114" t="s">
        <v>647</v>
      </c>
      <c r="V51" s="125"/>
      <c r="AA51" s="103">
        <f>IF(OR(J51="Fail",ISBLANK(J51)),INDEX('Issue Code Table'!C:C,MATCH(N:N,'Issue Code Table'!A:A,0)),IF(M51="Critical",6,IF(M51="Significant",5,IF(M51="Moderate",3,2))))</f>
        <v>4</v>
      </c>
    </row>
    <row r="52" spans="1:27" s="73" customFormat="1" ht="141.6" customHeight="1" x14ac:dyDescent="0.2">
      <c r="A52" s="82" t="s">
        <v>648</v>
      </c>
      <c r="B52" s="84" t="s">
        <v>323</v>
      </c>
      <c r="C52" s="249" t="s">
        <v>324</v>
      </c>
      <c r="D52" s="108" t="s">
        <v>193</v>
      </c>
      <c r="E52" s="84" t="s">
        <v>649</v>
      </c>
      <c r="F52" s="84" t="s">
        <v>650</v>
      </c>
      <c r="G52" s="84" t="s">
        <v>196</v>
      </c>
      <c r="H52" s="84" t="s">
        <v>651</v>
      </c>
      <c r="I52" s="108"/>
      <c r="J52" s="80"/>
      <c r="K52" s="85" t="s">
        <v>652</v>
      </c>
      <c r="L52" s="236"/>
      <c r="M52" s="87" t="s">
        <v>199</v>
      </c>
      <c r="N52" s="93" t="s">
        <v>361</v>
      </c>
      <c r="O52" s="88" t="s">
        <v>362</v>
      </c>
      <c r="P52" s="89"/>
      <c r="Q52" s="237" t="s">
        <v>331</v>
      </c>
      <c r="R52" s="237" t="s">
        <v>653</v>
      </c>
      <c r="S52" s="84" t="s">
        <v>654</v>
      </c>
      <c r="T52" s="114" t="s">
        <v>655</v>
      </c>
      <c r="U52" s="114" t="s">
        <v>656</v>
      </c>
      <c r="V52" s="125"/>
      <c r="AA52" s="103">
        <f>IF(OR(J52="Fail",ISBLANK(J52)),INDEX('Issue Code Table'!C:C,MATCH(N:N,'Issue Code Table'!A:A,0)),IF(M52="Critical",6,IF(M52="Significant",5,IF(M52="Moderate",3,2))))</f>
        <v>4</v>
      </c>
    </row>
    <row r="53" spans="1:27" s="73" customFormat="1" ht="141.6" customHeight="1" x14ac:dyDescent="0.2">
      <c r="A53" s="82" t="s">
        <v>657</v>
      </c>
      <c r="B53" s="84" t="s">
        <v>323</v>
      </c>
      <c r="C53" s="249" t="s">
        <v>324</v>
      </c>
      <c r="D53" s="108" t="s">
        <v>193</v>
      </c>
      <c r="E53" s="84" t="s">
        <v>658</v>
      </c>
      <c r="F53" s="84" t="s">
        <v>659</v>
      </c>
      <c r="G53" s="84" t="s">
        <v>196</v>
      </c>
      <c r="H53" s="84" t="s">
        <v>660</v>
      </c>
      <c r="I53" s="108"/>
      <c r="J53" s="80"/>
      <c r="K53" s="85" t="s">
        <v>661</v>
      </c>
      <c r="L53" s="236"/>
      <c r="M53" s="87" t="s">
        <v>199</v>
      </c>
      <c r="N53" s="93" t="s">
        <v>361</v>
      </c>
      <c r="O53" s="88" t="s">
        <v>362</v>
      </c>
      <c r="P53" s="89"/>
      <c r="Q53" s="237" t="s">
        <v>331</v>
      </c>
      <c r="R53" s="252" t="s">
        <v>662</v>
      </c>
      <c r="S53" s="84" t="s">
        <v>663</v>
      </c>
      <c r="T53" s="114" t="s">
        <v>664</v>
      </c>
      <c r="U53" s="114" t="s">
        <v>665</v>
      </c>
      <c r="V53" s="125"/>
      <c r="AA53" s="103">
        <f>IF(OR(J53="Fail",ISBLANK(J53)),INDEX('Issue Code Table'!C:C,MATCH(N:N,'Issue Code Table'!A:A,0)),IF(M53="Critical",6,IF(M53="Significant",5,IF(M53="Moderate",3,2))))</f>
        <v>4</v>
      </c>
    </row>
    <row r="54" spans="1:27" s="73" customFormat="1" ht="141.6" customHeight="1" x14ac:dyDescent="0.2">
      <c r="A54" s="82" t="s">
        <v>666</v>
      </c>
      <c r="B54" s="84" t="s">
        <v>323</v>
      </c>
      <c r="C54" s="249" t="s">
        <v>324</v>
      </c>
      <c r="D54" s="108" t="s">
        <v>193</v>
      </c>
      <c r="E54" s="84" t="s">
        <v>667</v>
      </c>
      <c r="F54" s="84" t="s">
        <v>668</v>
      </c>
      <c r="G54" s="84" t="s">
        <v>196</v>
      </c>
      <c r="H54" s="84" t="s">
        <v>669</v>
      </c>
      <c r="I54" s="108"/>
      <c r="J54" s="80"/>
      <c r="K54" s="85" t="s">
        <v>670</v>
      </c>
      <c r="L54" s="236"/>
      <c r="M54" s="87" t="s">
        <v>159</v>
      </c>
      <c r="N54" s="93" t="s">
        <v>329</v>
      </c>
      <c r="O54" s="88" t="s">
        <v>330</v>
      </c>
      <c r="P54" s="89"/>
      <c r="Q54" s="237" t="s">
        <v>331</v>
      </c>
      <c r="R54" s="237" t="s">
        <v>671</v>
      </c>
      <c r="S54" s="84" t="s">
        <v>672</v>
      </c>
      <c r="T54" s="114" t="s">
        <v>673</v>
      </c>
      <c r="U54" s="114" t="s">
        <v>674</v>
      </c>
      <c r="V54" s="125" t="s">
        <v>219</v>
      </c>
      <c r="AA54" s="103">
        <f>IF(OR(J54="Fail",ISBLANK(J54)),INDEX('Issue Code Table'!C:C,MATCH(N:N,'Issue Code Table'!A:A,0)),IF(M54="Critical",6,IF(M54="Significant",5,IF(M54="Moderate",3,2))))</f>
        <v>5</v>
      </c>
    </row>
    <row r="55" spans="1:27" s="73" customFormat="1" ht="141.6" customHeight="1" x14ac:dyDescent="0.2">
      <c r="A55" s="82" t="s">
        <v>675</v>
      </c>
      <c r="B55" s="239" t="s">
        <v>676</v>
      </c>
      <c r="C55" s="240" t="s">
        <v>677</v>
      </c>
      <c r="D55" s="108" t="s">
        <v>193</v>
      </c>
      <c r="E55" s="84" t="s">
        <v>678</v>
      </c>
      <c r="F55" s="84" t="s">
        <v>679</v>
      </c>
      <c r="G55" s="84" t="s">
        <v>680</v>
      </c>
      <c r="H55" s="84" t="s">
        <v>681</v>
      </c>
      <c r="I55" s="108"/>
      <c r="J55" s="80"/>
      <c r="K55" s="85" t="s">
        <v>682</v>
      </c>
      <c r="L55" s="236"/>
      <c r="M55" s="87" t="s">
        <v>199</v>
      </c>
      <c r="N55" s="93" t="s">
        <v>683</v>
      </c>
      <c r="O55" s="88" t="s">
        <v>684</v>
      </c>
      <c r="P55" s="89"/>
      <c r="Q55" s="237" t="s">
        <v>685</v>
      </c>
      <c r="R55" s="237" t="s">
        <v>686</v>
      </c>
      <c r="S55" s="84" t="s">
        <v>687</v>
      </c>
      <c r="T55" s="114" t="s">
        <v>688</v>
      </c>
      <c r="U55" s="114" t="s">
        <v>689</v>
      </c>
      <c r="V55" s="125"/>
      <c r="AA55" s="103">
        <f>IF(OR(J55="Fail",ISBLANK(J55)),INDEX('Issue Code Table'!C:C,MATCH(N:N,'Issue Code Table'!A:A,0)),IF(M55="Critical",6,IF(M55="Significant",5,IF(M55="Moderate",3,2))))</f>
        <v>4</v>
      </c>
    </row>
    <row r="56" spans="1:27" s="73" customFormat="1" ht="141.6" customHeight="1" x14ac:dyDescent="0.2">
      <c r="A56" s="82" t="s">
        <v>690</v>
      </c>
      <c r="B56" s="83" t="s">
        <v>346</v>
      </c>
      <c r="C56" s="83" t="s">
        <v>347</v>
      </c>
      <c r="D56" s="108" t="s">
        <v>193</v>
      </c>
      <c r="E56" s="84" t="s">
        <v>691</v>
      </c>
      <c r="F56" s="84" t="s">
        <v>692</v>
      </c>
      <c r="G56" s="84" t="s">
        <v>196</v>
      </c>
      <c r="H56" s="84" t="s">
        <v>693</v>
      </c>
      <c r="I56" s="108"/>
      <c r="J56" s="80"/>
      <c r="K56" s="85" t="s">
        <v>694</v>
      </c>
      <c r="L56" s="236"/>
      <c r="M56" s="87" t="s">
        <v>159</v>
      </c>
      <c r="N56" s="93" t="s">
        <v>476</v>
      </c>
      <c r="O56" s="88" t="s">
        <v>477</v>
      </c>
      <c r="P56" s="89"/>
      <c r="Q56" s="237" t="s">
        <v>685</v>
      </c>
      <c r="R56" s="237" t="s">
        <v>695</v>
      </c>
      <c r="S56" s="84" t="s">
        <v>696</v>
      </c>
      <c r="T56" s="114" t="s">
        <v>697</v>
      </c>
      <c r="U56" s="114" t="s">
        <v>698</v>
      </c>
      <c r="V56" s="125" t="s">
        <v>219</v>
      </c>
      <c r="AA56" s="103">
        <f>IF(OR(J56="Fail",ISBLANK(J56)),INDEX('Issue Code Table'!C:C,MATCH(N:N,'Issue Code Table'!A:A,0)),IF(M56="Critical",6,IF(M56="Significant",5,IF(M56="Moderate",3,2))))</f>
        <v>6</v>
      </c>
    </row>
    <row r="57" spans="1:27" s="73" customFormat="1" ht="141.6" customHeight="1" x14ac:dyDescent="0.2">
      <c r="A57" s="82" t="s">
        <v>699</v>
      </c>
      <c r="B57" s="83" t="s">
        <v>191</v>
      </c>
      <c r="C57" s="83" t="s">
        <v>192</v>
      </c>
      <c r="D57" s="108" t="s">
        <v>193</v>
      </c>
      <c r="E57" s="84" t="s">
        <v>700</v>
      </c>
      <c r="F57" s="84" t="s">
        <v>701</v>
      </c>
      <c r="G57" s="84" t="s">
        <v>702</v>
      </c>
      <c r="H57" s="84" t="s">
        <v>703</v>
      </c>
      <c r="I57" s="108"/>
      <c r="J57" s="80"/>
      <c r="K57" s="85" t="s">
        <v>704</v>
      </c>
      <c r="L57" s="236"/>
      <c r="M57" s="87" t="s">
        <v>159</v>
      </c>
      <c r="N57" s="93" t="s">
        <v>705</v>
      </c>
      <c r="O57" s="88" t="s">
        <v>706</v>
      </c>
      <c r="P57" s="89"/>
      <c r="Q57" s="237" t="s">
        <v>685</v>
      </c>
      <c r="R57" s="237" t="s">
        <v>707</v>
      </c>
      <c r="S57" s="84" t="s">
        <v>708</v>
      </c>
      <c r="T57" s="114" t="s">
        <v>709</v>
      </c>
      <c r="U57" s="114" t="s">
        <v>710</v>
      </c>
      <c r="V57" s="125" t="s">
        <v>219</v>
      </c>
      <c r="AA57" s="103">
        <f>IF(OR(J57="Fail",ISBLANK(J57)),INDEX('Issue Code Table'!C:C,MATCH(N:N,'Issue Code Table'!A:A,0)),IF(M57="Critical",6,IF(M57="Significant",5,IF(M57="Moderate",3,2))))</f>
        <v>5</v>
      </c>
    </row>
    <row r="58" spans="1:27" s="73" customFormat="1" ht="141.6" customHeight="1" x14ac:dyDescent="0.2">
      <c r="A58" s="82" t="s">
        <v>711</v>
      </c>
      <c r="B58" s="83" t="s">
        <v>346</v>
      </c>
      <c r="C58" s="83" t="s">
        <v>347</v>
      </c>
      <c r="D58" s="108" t="s">
        <v>193</v>
      </c>
      <c r="E58" s="84" t="s">
        <v>712</v>
      </c>
      <c r="F58" s="84" t="s">
        <v>713</v>
      </c>
      <c r="G58" s="84" t="s">
        <v>196</v>
      </c>
      <c r="H58" s="84" t="s">
        <v>714</v>
      </c>
      <c r="I58" s="108"/>
      <c r="J58" s="80"/>
      <c r="K58" s="108" t="s">
        <v>715</v>
      </c>
      <c r="L58" s="236"/>
      <c r="M58" s="87" t="s">
        <v>421</v>
      </c>
      <c r="N58" s="93" t="s">
        <v>716</v>
      </c>
      <c r="O58" s="88" t="s">
        <v>717</v>
      </c>
      <c r="P58" s="89"/>
      <c r="Q58" s="237" t="s">
        <v>685</v>
      </c>
      <c r="R58" s="237" t="s">
        <v>718</v>
      </c>
      <c r="S58" s="84" t="s">
        <v>719</v>
      </c>
      <c r="T58" s="114" t="s">
        <v>720</v>
      </c>
      <c r="U58" s="114" t="s">
        <v>721</v>
      </c>
      <c r="V58" s="125"/>
      <c r="AA58" s="103">
        <f>IF(OR(J58="Fail",ISBLANK(J58)),INDEX('Issue Code Table'!C:C,MATCH(N:N,'Issue Code Table'!A:A,0)),IF(M58="Critical",6,IF(M58="Significant",5,IF(M58="Moderate",3,2))))</f>
        <v>6</v>
      </c>
    </row>
    <row r="59" spans="1:27" s="73" customFormat="1" ht="141.6" customHeight="1" x14ac:dyDescent="0.2">
      <c r="A59" s="82" t="s">
        <v>722</v>
      </c>
      <c r="B59" s="83" t="s">
        <v>346</v>
      </c>
      <c r="C59" s="83" t="s">
        <v>347</v>
      </c>
      <c r="D59" s="108" t="s">
        <v>193</v>
      </c>
      <c r="E59" s="84" t="s">
        <v>723</v>
      </c>
      <c r="F59" s="84" t="s">
        <v>724</v>
      </c>
      <c r="G59" s="84" t="s">
        <v>196</v>
      </c>
      <c r="H59" s="84" t="s">
        <v>725</v>
      </c>
      <c r="I59" s="108"/>
      <c r="J59" s="80"/>
      <c r="K59" s="108" t="s">
        <v>726</v>
      </c>
      <c r="L59" s="236"/>
      <c r="M59" s="87" t="s">
        <v>421</v>
      </c>
      <c r="N59" s="93" t="s">
        <v>716</v>
      </c>
      <c r="O59" s="88" t="s">
        <v>717</v>
      </c>
      <c r="P59" s="89"/>
      <c r="Q59" s="237" t="s">
        <v>685</v>
      </c>
      <c r="R59" s="237" t="s">
        <v>727</v>
      </c>
      <c r="S59" s="84" t="s">
        <v>728</v>
      </c>
      <c r="T59" s="114" t="s">
        <v>729</v>
      </c>
      <c r="U59" s="114" t="s">
        <v>730</v>
      </c>
      <c r="V59" s="125"/>
      <c r="AA59" s="103">
        <f>IF(OR(J59="Fail",ISBLANK(J59)),INDEX('Issue Code Table'!C:C,MATCH(N:N,'Issue Code Table'!A:A,0)),IF(M59="Critical",6,IF(M59="Significant",5,IF(M59="Moderate",3,2))))</f>
        <v>6</v>
      </c>
    </row>
    <row r="60" spans="1:27" s="73" customFormat="1" ht="141.6" customHeight="1" x14ac:dyDescent="0.2">
      <c r="A60" s="82" t="s">
        <v>731</v>
      </c>
      <c r="B60" s="83" t="s">
        <v>732</v>
      </c>
      <c r="C60" s="83" t="s">
        <v>733</v>
      </c>
      <c r="D60" s="108" t="s">
        <v>193</v>
      </c>
      <c r="E60" s="84" t="s">
        <v>734</v>
      </c>
      <c r="F60" s="84" t="s">
        <v>735</v>
      </c>
      <c r="G60" s="84" t="s">
        <v>736</v>
      </c>
      <c r="H60" s="84" t="s">
        <v>737</v>
      </c>
      <c r="I60" s="108"/>
      <c r="J60" s="80"/>
      <c r="K60" s="85" t="s">
        <v>738</v>
      </c>
      <c r="L60" s="236"/>
      <c r="M60" s="87" t="s">
        <v>159</v>
      </c>
      <c r="N60" s="93" t="s">
        <v>739</v>
      </c>
      <c r="O60" s="88" t="s">
        <v>740</v>
      </c>
      <c r="P60" s="89"/>
      <c r="Q60" s="237" t="s">
        <v>741</v>
      </c>
      <c r="R60" s="237" t="s">
        <v>742</v>
      </c>
      <c r="S60" s="84" t="s">
        <v>743</v>
      </c>
      <c r="T60" s="114" t="s">
        <v>744</v>
      </c>
      <c r="U60" s="114" t="s">
        <v>745</v>
      </c>
      <c r="V60" s="125" t="s">
        <v>219</v>
      </c>
      <c r="AA60" s="103">
        <f>IF(OR(J60="Fail",ISBLANK(J60)),INDEX('Issue Code Table'!C:C,MATCH(N:N,'Issue Code Table'!A:A,0)),IF(M60="Critical",6,IF(M60="Significant",5,IF(M60="Moderate",3,2))))</f>
        <v>5</v>
      </c>
    </row>
    <row r="61" spans="1:27" s="73" customFormat="1" ht="141.6" customHeight="1" x14ac:dyDescent="0.2">
      <c r="A61" s="82" t="s">
        <v>746</v>
      </c>
      <c r="B61" s="83" t="s">
        <v>747</v>
      </c>
      <c r="C61" s="83" t="s">
        <v>748</v>
      </c>
      <c r="D61" s="108" t="s">
        <v>193</v>
      </c>
      <c r="E61" s="84" t="s">
        <v>749</v>
      </c>
      <c r="F61" s="84" t="s">
        <v>750</v>
      </c>
      <c r="G61" s="84" t="s">
        <v>751</v>
      </c>
      <c r="H61" s="84" t="s">
        <v>752</v>
      </c>
      <c r="I61" s="108"/>
      <c r="J61" s="80"/>
      <c r="K61" s="85" t="s">
        <v>753</v>
      </c>
      <c r="L61" s="236"/>
      <c r="M61" s="87" t="s">
        <v>421</v>
      </c>
      <c r="N61" s="93" t="s">
        <v>754</v>
      </c>
      <c r="O61" s="88" t="s">
        <v>755</v>
      </c>
      <c r="P61" s="89"/>
      <c r="Q61" s="237" t="s">
        <v>741</v>
      </c>
      <c r="R61" s="237" t="s">
        <v>756</v>
      </c>
      <c r="S61" s="84" t="s">
        <v>757</v>
      </c>
      <c r="T61" s="114" t="s">
        <v>758</v>
      </c>
      <c r="U61" s="114" t="s">
        <v>759</v>
      </c>
      <c r="V61" s="125"/>
      <c r="AA61" s="103">
        <f>IF(OR(J61="Fail",ISBLANK(J61)),INDEX('Issue Code Table'!C:C,MATCH(N:N,'Issue Code Table'!A:A,0)),IF(M61="Critical",6,IF(M61="Significant",5,IF(M61="Moderate",3,2))))</f>
        <v>4</v>
      </c>
    </row>
    <row r="62" spans="1:27" s="73" customFormat="1" ht="141.6" customHeight="1" x14ac:dyDescent="0.2">
      <c r="A62" s="82" t="s">
        <v>760</v>
      </c>
      <c r="B62" s="239" t="s">
        <v>761</v>
      </c>
      <c r="C62" s="249" t="s">
        <v>762</v>
      </c>
      <c r="D62" s="108" t="s">
        <v>193</v>
      </c>
      <c r="E62" s="84" t="s">
        <v>763</v>
      </c>
      <c r="F62" s="84" t="s">
        <v>764</v>
      </c>
      <c r="G62" s="84" t="s">
        <v>765</v>
      </c>
      <c r="H62" s="84" t="s">
        <v>766</v>
      </c>
      <c r="I62" s="108"/>
      <c r="J62" s="80"/>
      <c r="K62" s="85" t="s">
        <v>767</v>
      </c>
      <c r="L62" s="236"/>
      <c r="M62" s="87" t="s">
        <v>199</v>
      </c>
      <c r="N62" s="93" t="s">
        <v>361</v>
      </c>
      <c r="O62" s="88" t="s">
        <v>362</v>
      </c>
      <c r="P62" s="89"/>
      <c r="Q62" s="237" t="s">
        <v>768</v>
      </c>
      <c r="R62" s="252" t="s">
        <v>769</v>
      </c>
      <c r="S62" s="84" t="s">
        <v>770</v>
      </c>
      <c r="T62" s="114" t="s">
        <v>771</v>
      </c>
      <c r="U62" s="114" t="s">
        <v>772</v>
      </c>
      <c r="V62" s="125"/>
      <c r="AA62" s="103">
        <f>IF(OR(J62="Fail",ISBLANK(J62)),INDEX('Issue Code Table'!C:C,MATCH(N:N,'Issue Code Table'!A:A,0)),IF(M62="Critical",6,IF(M62="Significant",5,IF(M62="Moderate",3,2))))</f>
        <v>4</v>
      </c>
    </row>
    <row r="63" spans="1:27" s="73" customFormat="1" ht="141.6" customHeight="1" x14ac:dyDescent="0.2">
      <c r="A63" s="82" t="s">
        <v>773</v>
      </c>
      <c r="B63" s="83" t="s">
        <v>774</v>
      </c>
      <c r="C63" s="83" t="s">
        <v>775</v>
      </c>
      <c r="D63" s="108" t="s">
        <v>193</v>
      </c>
      <c r="E63" s="84" t="s">
        <v>776</v>
      </c>
      <c r="F63" s="84" t="s">
        <v>777</v>
      </c>
      <c r="G63" s="84" t="s">
        <v>778</v>
      </c>
      <c r="H63" s="84" t="s">
        <v>779</v>
      </c>
      <c r="I63" s="108"/>
      <c r="J63" s="80"/>
      <c r="K63" s="85" t="s">
        <v>780</v>
      </c>
      <c r="L63" s="236"/>
      <c r="M63" s="87" t="s">
        <v>159</v>
      </c>
      <c r="N63" s="93" t="s">
        <v>781</v>
      </c>
      <c r="O63" s="88" t="s">
        <v>782</v>
      </c>
      <c r="P63" s="89"/>
      <c r="Q63" s="237" t="s">
        <v>783</v>
      </c>
      <c r="R63" s="237" t="s">
        <v>784</v>
      </c>
      <c r="S63" s="84" t="s">
        <v>785</v>
      </c>
      <c r="T63" s="114" t="s">
        <v>786</v>
      </c>
      <c r="U63" s="114" t="s">
        <v>787</v>
      </c>
      <c r="V63" s="125" t="s">
        <v>219</v>
      </c>
      <c r="AA63" s="103">
        <f>IF(OR(J63="Fail",ISBLANK(J63)),INDEX('Issue Code Table'!C:C,MATCH(N:N,'Issue Code Table'!A:A,0)),IF(M63="Critical",6,IF(M63="Significant",5,IF(M63="Moderate",3,2))))</f>
        <v>6</v>
      </c>
    </row>
    <row r="64" spans="1:27" s="73" customFormat="1" ht="141.6" customHeight="1" x14ac:dyDescent="0.2">
      <c r="A64" s="82" t="s">
        <v>788</v>
      </c>
      <c r="B64" s="83" t="s">
        <v>774</v>
      </c>
      <c r="C64" s="83" t="s">
        <v>775</v>
      </c>
      <c r="D64" s="108" t="s">
        <v>193</v>
      </c>
      <c r="E64" s="84" t="s">
        <v>789</v>
      </c>
      <c r="F64" s="84" t="s">
        <v>790</v>
      </c>
      <c r="G64" s="84" t="s">
        <v>791</v>
      </c>
      <c r="H64" s="84" t="s">
        <v>792</v>
      </c>
      <c r="I64" s="108"/>
      <c r="J64" s="80"/>
      <c r="K64" s="85" t="s">
        <v>793</v>
      </c>
      <c r="L64" s="236"/>
      <c r="M64" s="87" t="s">
        <v>159</v>
      </c>
      <c r="N64" s="93" t="s">
        <v>781</v>
      </c>
      <c r="O64" s="88" t="s">
        <v>782</v>
      </c>
      <c r="P64" s="89"/>
      <c r="Q64" s="237" t="s">
        <v>783</v>
      </c>
      <c r="R64" s="237" t="s">
        <v>794</v>
      </c>
      <c r="S64" s="84" t="s">
        <v>785</v>
      </c>
      <c r="T64" s="114" t="s">
        <v>795</v>
      </c>
      <c r="U64" s="114" t="s">
        <v>796</v>
      </c>
      <c r="V64" s="125" t="s">
        <v>219</v>
      </c>
      <c r="AA64" s="103">
        <f>IF(OR(J64="Fail",ISBLANK(J64)),INDEX('Issue Code Table'!C:C,MATCH(N:N,'Issue Code Table'!A:A,0)),IF(M64="Critical",6,IF(M64="Significant",5,IF(M64="Moderate",3,2))))</f>
        <v>6</v>
      </c>
    </row>
    <row r="65" spans="1:27" s="73" customFormat="1" ht="141.6" customHeight="1" x14ac:dyDescent="0.2">
      <c r="A65" s="82" t="s">
        <v>797</v>
      </c>
      <c r="B65" s="83" t="s">
        <v>774</v>
      </c>
      <c r="C65" s="83" t="s">
        <v>775</v>
      </c>
      <c r="D65" s="108" t="s">
        <v>193</v>
      </c>
      <c r="E65" s="84" t="s">
        <v>798</v>
      </c>
      <c r="F65" s="84" t="s">
        <v>799</v>
      </c>
      <c r="G65" s="84" t="s">
        <v>800</v>
      </c>
      <c r="H65" s="84" t="s">
        <v>801</v>
      </c>
      <c r="I65" s="108"/>
      <c r="J65" s="80"/>
      <c r="K65" s="85" t="s">
        <v>802</v>
      </c>
      <c r="L65" s="236"/>
      <c r="M65" s="87" t="s">
        <v>159</v>
      </c>
      <c r="N65" s="93" t="s">
        <v>781</v>
      </c>
      <c r="O65" s="88" t="s">
        <v>782</v>
      </c>
      <c r="P65" s="89"/>
      <c r="Q65" s="237" t="s">
        <v>783</v>
      </c>
      <c r="R65" s="237" t="s">
        <v>803</v>
      </c>
      <c r="S65" s="84" t="s">
        <v>785</v>
      </c>
      <c r="T65" s="114" t="s">
        <v>804</v>
      </c>
      <c r="U65" s="114" t="s">
        <v>805</v>
      </c>
      <c r="V65" s="125" t="s">
        <v>219</v>
      </c>
      <c r="AA65" s="103">
        <f>IF(OR(J65="Fail",ISBLANK(J65)),INDEX('Issue Code Table'!C:C,MATCH(N:N,'Issue Code Table'!A:A,0)),IF(M65="Critical",6,IF(M65="Significant",5,IF(M65="Moderate",3,2))))</f>
        <v>6</v>
      </c>
    </row>
    <row r="66" spans="1:27" s="73" customFormat="1" ht="141.6" customHeight="1" x14ac:dyDescent="0.2">
      <c r="A66" s="82" t="s">
        <v>806</v>
      </c>
      <c r="B66" s="83" t="s">
        <v>191</v>
      </c>
      <c r="C66" s="83" t="s">
        <v>192</v>
      </c>
      <c r="D66" s="108" t="s">
        <v>193</v>
      </c>
      <c r="E66" s="84" t="s">
        <v>807</v>
      </c>
      <c r="F66" s="84" t="s">
        <v>808</v>
      </c>
      <c r="G66" s="84" t="s">
        <v>809</v>
      </c>
      <c r="H66" s="84" t="s">
        <v>810</v>
      </c>
      <c r="I66" s="108"/>
      <c r="J66" s="80"/>
      <c r="K66" s="85" t="s">
        <v>811</v>
      </c>
      <c r="L66" s="236"/>
      <c r="M66" s="87" t="s">
        <v>159</v>
      </c>
      <c r="N66" s="93" t="s">
        <v>705</v>
      </c>
      <c r="O66" s="88" t="s">
        <v>706</v>
      </c>
      <c r="P66" s="89"/>
      <c r="Q66" s="237" t="s">
        <v>783</v>
      </c>
      <c r="R66" s="237" t="s">
        <v>812</v>
      </c>
      <c r="S66" s="84" t="s">
        <v>813</v>
      </c>
      <c r="T66" s="114" t="s">
        <v>814</v>
      </c>
      <c r="U66" s="114" t="s">
        <v>815</v>
      </c>
      <c r="V66" s="125" t="s">
        <v>219</v>
      </c>
      <c r="AA66" s="103">
        <f>IF(OR(J66="Fail",ISBLANK(J66)),INDEX('Issue Code Table'!C:C,MATCH(N:N,'Issue Code Table'!A:A,0)),IF(M66="Critical",6,IF(M66="Significant",5,IF(M66="Moderate",3,2))))</f>
        <v>5</v>
      </c>
    </row>
    <row r="67" spans="1:27" s="73" customFormat="1" ht="141.6" customHeight="1" x14ac:dyDescent="0.2">
      <c r="A67" s="82" t="s">
        <v>816</v>
      </c>
      <c r="B67" s="83" t="s">
        <v>191</v>
      </c>
      <c r="C67" s="83" t="s">
        <v>192</v>
      </c>
      <c r="D67" s="108" t="s">
        <v>193</v>
      </c>
      <c r="E67" s="84" t="s">
        <v>817</v>
      </c>
      <c r="F67" s="84" t="s">
        <v>818</v>
      </c>
      <c r="G67" s="84" t="s">
        <v>819</v>
      </c>
      <c r="H67" s="84" t="s">
        <v>820</v>
      </c>
      <c r="I67" s="108"/>
      <c r="J67" s="80"/>
      <c r="K67" s="85" t="s">
        <v>821</v>
      </c>
      <c r="L67" s="236"/>
      <c r="M67" s="87" t="s">
        <v>159</v>
      </c>
      <c r="N67" s="93" t="s">
        <v>213</v>
      </c>
      <c r="O67" s="88" t="s">
        <v>214</v>
      </c>
      <c r="P67" s="89"/>
      <c r="Q67" s="237" t="s">
        <v>783</v>
      </c>
      <c r="R67" s="237" t="s">
        <v>822</v>
      </c>
      <c r="S67" s="84" t="s">
        <v>823</v>
      </c>
      <c r="T67" s="114" t="s">
        <v>824</v>
      </c>
      <c r="U67" s="114" t="s">
        <v>825</v>
      </c>
      <c r="V67" s="125" t="s">
        <v>219</v>
      </c>
      <c r="AA67" s="103">
        <f>IF(OR(J67="Fail",ISBLANK(J67)),INDEX('Issue Code Table'!C:C,MATCH(N:N,'Issue Code Table'!A:A,0)),IF(M67="Critical",6,IF(M67="Significant",5,IF(M67="Moderate",3,2))))</f>
        <v>5</v>
      </c>
    </row>
    <row r="68" spans="1:27" s="73" customFormat="1" ht="141.6" customHeight="1" x14ac:dyDescent="0.2">
      <c r="A68" s="82" t="s">
        <v>826</v>
      </c>
      <c r="B68" s="239" t="s">
        <v>827</v>
      </c>
      <c r="C68" s="240" t="s">
        <v>828</v>
      </c>
      <c r="D68" s="108" t="s">
        <v>193</v>
      </c>
      <c r="E68" s="84" t="s">
        <v>829</v>
      </c>
      <c r="F68" s="84" t="s">
        <v>830</v>
      </c>
      <c r="G68" s="84" t="s">
        <v>831</v>
      </c>
      <c r="H68" s="84" t="s">
        <v>832</v>
      </c>
      <c r="I68" s="108"/>
      <c r="J68" s="80"/>
      <c r="K68" s="85" t="s">
        <v>833</v>
      </c>
      <c r="L68" s="236"/>
      <c r="M68" s="87" t="s">
        <v>159</v>
      </c>
      <c r="N68" s="93" t="s">
        <v>186</v>
      </c>
      <c r="O68" s="88" t="s">
        <v>187</v>
      </c>
      <c r="P68" s="89"/>
      <c r="Q68" s="237" t="s">
        <v>783</v>
      </c>
      <c r="R68" s="237" t="s">
        <v>834</v>
      </c>
      <c r="S68" s="84" t="s">
        <v>835</v>
      </c>
      <c r="T68" s="114" t="s">
        <v>836</v>
      </c>
      <c r="U68" s="114" t="s">
        <v>837</v>
      </c>
      <c r="V68" s="125" t="s">
        <v>219</v>
      </c>
      <c r="AA68" s="103">
        <f>IF(OR(J68="Fail",ISBLANK(J68)),INDEX('Issue Code Table'!C:C,MATCH(N:N,'Issue Code Table'!A:A,0)),IF(M68="Critical",6,IF(M68="Significant",5,IF(M68="Moderate",3,2))))</f>
        <v>6</v>
      </c>
    </row>
    <row r="69" spans="1:27" s="73" customFormat="1" ht="141.6" customHeight="1" x14ac:dyDescent="0.2">
      <c r="A69" s="82" t="s">
        <v>838</v>
      </c>
      <c r="B69" s="83" t="s">
        <v>346</v>
      </c>
      <c r="C69" s="83" t="s">
        <v>347</v>
      </c>
      <c r="D69" s="108" t="s">
        <v>193</v>
      </c>
      <c r="E69" s="84" t="s">
        <v>839</v>
      </c>
      <c r="F69" s="84" t="s">
        <v>840</v>
      </c>
      <c r="G69" s="84" t="s">
        <v>841</v>
      </c>
      <c r="H69" s="84" t="s">
        <v>842</v>
      </c>
      <c r="I69" s="108"/>
      <c r="J69" s="80"/>
      <c r="K69" s="85" t="s">
        <v>843</v>
      </c>
      <c r="L69" s="236"/>
      <c r="M69" s="87" t="s">
        <v>199</v>
      </c>
      <c r="N69" s="93" t="s">
        <v>683</v>
      </c>
      <c r="O69" s="88" t="s">
        <v>684</v>
      </c>
      <c r="P69" s="89"/>
      <c r="Q69" s="237" t="s">
        <v>844</v>
      </c>
      <c r="R69" s="237" t="s">
        <v>845</v>
      </c>
      <c r="S69" s="84" t="s">
        <v>846</v>
      </c>
      <c r="T69" s="114" t="s">
        <v>847</v>
      </c>
      <c r="U69" s="114" t="s">
        <v>848</v>
      </c>
      <c r="V69" s="125"/>
      <c r="AA69" s="103">
        <f>IF(OR(J69="Fail",ISBLANK(J69)),INDEX('Issue Code Table'!C:C,MATCH(N:N,'Issue Code Table'!A:A,0)),IF(M69="Critical",6,IF(M69="Significant",5,IF(M69="Moderate",3,2))))</f>
        <v>4</v>
      </c>
    </row>
    <row r="70" spans="1:27" s="73" customFormat="1" ht="141.6" customHeight="1" x14ac:dyDescent="0.2">
      <c r="A70" s="82" t="s">
        <v>849</v>
      </c>
      <c r="B70" s="83" t="s">
        <v>346</v>
      </c>
      <c r="C70" s="83" t="s">
        <v>347</v>
      </c>
      <c r="D70" s="108" t="s">
        <v>193</v>
      </c>
      <c r="E70" s="84" t="s">
        <v>850</v>
      </c>
      <c r="F70" s="84" t="s">
        <v>851</v>
      </c>
      <c r="G70" s="84" t="s">
        <v>852</v>
      </c>
      <c r="H70" s="84" t="s">
        <v>853</v>
      </c>
      <c r="I70" s="108"/>
      <c r="J70" s="80"/>
      <c r="K70" s="85" t="s">
        <v>854</v>
      </c>
      <c r="L70" s="236"/>
      <c r="M70" s="87" t="s">
        <v>199</v>
      </c>
      <c r="N70" s="93" t="s">
        <v>683</v>
      </c>
      <c r="O70" s="88" t="s">
        <v>684</v>
      </c>
      <c r="P70" s="89"/>
      <c r="Q70" s="237" t="s">
        <v>844</v>
      </c>
      <c r="R70" s="237" t="s">
        <v>855</v>
      </c>
      <c r="S70" s="84" t="s">
        <v>856</v>
      </c>
      <c r="T70" s="114" t="s">
        <v>857</v>
      </c>
      <c r="U70" s="114" t="s">
        <v>858</v>
      </c>
      <c r="V70" s="125"/>
      <c r="AA70" s="103">
        <f>IF(OR(J70="Fail",ISBLANK(J70)),INDEX('Issue Code Table'!C:C,MATCH(N:N,'Issue Code Table'!A:A,0)),IF(M70="Critical",6,IF(M70="Significant",5,IF(M70="Moderate",3,2))))</f>
        <v>4</v>
      </c>
    </row>
    <row r="71" spans="1:27" s="73" customFormat="1" ht="141.6" customHeight="1" x14ac:dyDescent="0.2">
      <c r="A71" s="82" t="s">
        <v>859</v>
      </c>
      <c r="B71" s="83" t="s">
        <v>860</v>
      </c>
      <c r="C71" s="83" t="s">
        <v>861</v>
      </c>
      <c r="D71" s="108" t="s">
        <v>193</v>
      </c>
      <c r="E71" s="84" t="s">
        <v>862</v>
      </c>
      <c r="F71" s="84" t="s">
        <v>863</v>
      </c>
      <c r="G71" s="84" t="s">
        <v>864</v>
      </c>
      <c r="H71" s="84" t="s">
        <v>865</v>
      </c>
      <c r="I71" s="108"/>
      <c r="J71" s="80"/>
      <c r="K71" s="85" t="s">
        <v>866</v>
      </c>
      <c r="L71" s="236"/>
      <c r="M71" s="87" t="s">
        <v>199</v>
      </c>
      <c r="N71" s="93" t="s">
        <v>307</v>
      </c>
      <c r="O71" s="88" t="s">
        <v>308</v>
      </c>
      <c r="P71" s="89"/>
      <c r="Q71" s="237" t="s">
        <v>844</v>
      </c>
      <c r="R71" s="237" t="s">
        <v>867</v>
      </c>
      <c r="S71" s="84" t="s">
        <v>868</v>
      </c>
      <c r="T71" s="114" t="s">
        <v>869</v>
      </c>
      <c r="U71" s="114" t="s">
        <v>870</v>
      </c>
      <c r="V71" s="125"/>
      <c r="AA71" s="103">
        <f>IF(OR(J71="Fail",ISBLANK(J71)),INDEX('Issue Code Table'!C:C,MATCH(N:N,'Issue Code Table'!A:A,0)),IF(M71="Critical",6,IF(M71="Significant",5,IF(M71="Moderate",3,2))))</f>
        <v>4</v>
      </c>
    </row>
    <row r="72" spans="1:27" s="73" customFormat="1" ht="141.6" customHeight="1" x14ac:dyDescent="0.2">
      <c r="A72" s="82" t="s">
        <v>871</v>
      </c>
      <c r="B72" s="83" t="s">
        <v>872</v>
      </c>
      <c r="C72" s="83" t="s">
        <v>873</v>
      </c>
      <c r="D72" s="108" t="s">
        <v>193</v>
      </c>
      <c r="E72" s="84" t="s">
        <v>874</v>
      </c>
      <c r="F72" s="84" t="s">
        <v>875</v>
      </c>
      <c r="G72" s="84" t="s">
        <v>876</v>
      </c>
      <c r="H72" s="84" t="s">
        <v>877</v>
      </c>
      <c r="I72" s="108"/>
      <c r="J72" s="80"/>
      <c r="K72" s="85" t="s">
        <v>878</v>
      </c>
      <c r="L72" s="254" t="s">
        <v>879</v>
      </c>
      <c r="M72" s="87" t="s">
        <v>421</v>
      </c>
      <c r="N72" s="93" t="s">
        <v>880</v>
      </c>
      <c r="O72" s="88" t="s">
        <v>881</v>
      </c>
      <c r="P72" s="89"/>
      <c r="Q72" s="237" t="s">
        <v>844</v>
      </c>
      <c r="R72" s="237" t="s">
        <v>882</v>
      </c>
      <c r="S72" s="84" t="s">
        <v>883</v>
      </c>
      <c r="T72" s="114" t="s">
        <v>884</v>
      </c>
      <c r="U72" s="114" t="s">
        <v>885</v>
      </c>
      <c r="V72" s="125"/>
      <c r="AA72" s="103" t="e">
        <f>IF(OR(J72="Fail",ISBLANK(J72)),INDEX('Issue Code Table'!C:C,MATCH(N:N,'Issue Code Table'!A:A,0)),IF(M72="Critical",6,IF(M72="Significant",5,IF(M72="Moderate",3,2))))</f>
        <v>#N/A</v>
      </c>
    </row>
    <row r="73" spans="1:27" s="73" customFormat="1" ht="141.6" customHeight="1" x14ac:dyDescent="0.2">
      <c r="A73" s="82" t="s">
        <v>886</v>
      </c>
      <c r="B73" s="83" t="s">
        <v>872</v>
      </c>
      <c r="C73" s="83" t="s">
        <v>873</v>
      </c>
      <c r="D73" s="108" t="s">
        <v>193</v>
      </c>
      <c r="E73" s="84" t="s">
        <v>887</v>
      </c>
      <c r="F73" s="84" t="s">
        <v>888</v>
      </c>
      <c r="G73" s="84" t="s">
        <v>889</v>
      </c>
      <c r="H73" s="84" t="s">
        <v>890</v>
      </c>
      <c r="I73" s="108"/>
      <c r="J73" s="80"/>
      <c r="K73" s="85" t="s">
        <v>891</v>
      </c>
      <c r="L73" s="254"/>
      <c r="M73" s="87" t="s">
        <v>421</v>
      </c>
      <c r="N73" s="93" t="s">
        <v>880</v>
      </c>
      <c r="O73" s="88" t="s">
        <v>881</v>
      </c>
      <c r="P73" s="89"/>
      <c r="Q73" s="237" t="s">
        <v>844</v>
      </c>
      <c r="R73" s="237" t="s">
        <v>892</v>
      </c>
      <c r="S73" s="84" t="s">
        <v>893</v>
      </c>
      <c r="T73" s="114" t="s">
        <v>894</v>
      </c>
      <c r="U73" s="114" t="s">
        <v>895</v>
      </c>
      <c r="V73" s="125"/>
      <c r="AA73" s="103" t="e">
        <f>IF(OR(J73="Fail",ISBLANK(J73)),INDEX('Issue Code Table'!C:C,MATCH(N:N,'Issue Code Table'!A:A,0)),IF(M73="Critical",6,IF(M73="Significant",5,IF(M73="Moderate",3,2))))</f>
        <v>#N/A</v>
      </c>
    </row>
    <row r="74" spans="1:27" s="73" customFormat="1" ht="141.6" customHeight="1" x14ac:dyDescent="0.2">
      <c r="A74" s="82" t="s">
        <v>896</v>
      </c>
      <c r="B74" s="83" t="s">
        <v>191</v>
      </c>
      <c r="C74" s="83" t="s">
        <v>192</v>
      </c>
      <c r="D74" s="108" t="s">
        <v>193</v>
      </c>
      <c r="E74" s="84" t="s">
        <v>897</v>
      </c>
      <c r="F74" s="84" t="s">
        <v>898</v>
      </c>
      <c r="G74" s="84" t="s">
        <v>899</v>
      </c>
      <c r="H74" s="84" t="s">
        <v>900</v>
      </c>
      <c r="I74" s="108"/>
      <c r="J74" s="80"/>
      <c r="K74" s="85" t="s">
        <v>901</v>
      </c>
      <c r="L74" s="255" t="s">
        <v>902</v>
      </c>
      <c r="M74" s="87" t="s">
        <v>421</v>
      </c>
      <c r="N74" s="93" t="s">
        <v>903</v>
      </c>
      <c r="O74" s="88" t="s">
        <v>904</v>
      </c>
      <c r="P74" s="89"/>
      <c r="Q74" s="237" t="s">
        <v>844</v>
      </c>
      <c r="R74" s="237" t="s">
        <v>905</v>
      </c>
      <c r="S74" s="84" t="s">
        <v>906</v>
      </c>
      <c r="T74" s="114" t="s">
        <v>907</v>
      </c>
      <c r="U74" s="114" t="s">
        <v>908</v>
      </c>
      <c r="V74" s="125"/>
      <c r="AA74" s="103">
        <f>IF(OR(J74="Fail",ISBLANK(J74)),INDEX('Issue Code Table'!C:C,MATCH(N:N,'Issue Code Table'!A:A,0)),IF(M74="Critical",6,IF(M74="Significant",5,IF(M74="Moderate",3,2))))</f>
        <v>1</v>
      </c>
    </row>
    <row r="75" spans="1:27" s="73" customFormat="1" ht="141.6" customHeight="1" x14ac:dyDescent="0.2">
      <c r="A75" s="82" t="s">
        <v>909</v>
      </c>
      <c r="B75" s="83" t="s">
        <v>860</v>
      </c>
      <c r="C75" s="83" t="s">
        <v>861</v>
      </c>
      <c r="D75" s="108" t="s">
        <v>193</v>
      </c>
      <c r="E75" s="84" t="s">
        <v>910</v>
      </c>
      <c r="F75" s="84" t="s">
        <v>911</v>
      </c>
      <c r="G75" s="84" t="s">
        <v>912</v>
      </c>
      <c r="H75" s="84" t="s">
        <v>913</v>
      </c>
      <c r="I75" s="108"/>
      <c r="J75" s="80"/>
      <c r="K75" s="85" t="s">
        <v>914</v>
      </c>
      <c r="L75" s="236"/>
      <c r="M75" s="87" t="s">
        <v>199</v>
      </c>
      <c r="N75" s="93" t="s">
        <v>683</v>
      </c>
      <c r="O75" s="88" t="s">
        <v>684</v>
      </c>
      <c r="P75" s="89"/>
      <c r="Q75" s="237" t="s">
        <v>844</v>
      </c>
      <c r="R75" s="237" t="s">
        <v>915</v>
      </c>
      <c r="S75" s="84" t="s">
        <v>916</v>
      </c>
      <c r="T75" s="114" t="s">
        <v>917</v>
      </c>
      <c r="U75" s="114" t="s">
        <v>918</v>
      </c>
      <c r="V75" s="125"/>
      <c r="AA75" s="103">
        <f>IF(OR(J75="Fail",ISBLANK(J75)),INDEX('Issue Code Table'!C:C,MATCH(N:N,'Issue Code Table'!A:A,0)),IF(M75="Critical",6,IF(M75="Significant",5,IF(M75="Moderate",3,2))))</f>
        <v>4</v>
      </c>
    </row>
    <row r="76" spans="1:27" s="73" customFormat="1" ht="141.6" customHeight="1" x14ac:dyDescent="0.2">
      <c r="A76" s="82" t="s">
        <v>919</v>
      </c>
      <c r="B76" s="83" t="s">
        <v>774</v>
      </c>
      <c r="C76" s="83" t="s">
        <v>775</v>
      </c>
      <c r="D76" s="108" t="s">
        <v>193</v>
      </c>
      <c r="E76" s="84" t="s">
        <v>920</v>
      </c>
      <c r="F76" s="84" t="s">
        <v>921</v>
      </c>
      <c r="G76" s="84" t="s">
        <v>922</v>
      </c>
      <c r="H76" s="84" t="s">
        <v>923</v>
      </c>
      <c r="I76" s="108"/>
      <c r="J76" s="80"/>
      <c r="K76" s="85" t="s">
        <v>924</v>
      </c>
      <c r="L76" s="236"/>
      <c r="M76" s="87" t="s">
        <v>159</v>
      </c>
      <c r="N76" s="93" t="s">
        <v>186</v>
      </c>
      <c r="O76" s="88" t="s">
        <v>187</v>
      </c>
      <c r="P76" s="89"/>
      <c r="Q76" s="237" t="s">
        <v>925</v>
      </c>
      <c r="R76" s="237" t="s">
        <v>926</v>
      </c>
      <c r="S76" s="84" t="s">
        <v>927</v>
      </c>
      <c r="T76" s="114" t="s">
        <v>928</v>
      </c>
      <c r="U76" s="114" t="s">
        <v>929</v>
      </c>
      <c r="V76" s="125" t="s">
        <v>219</v>
      </c>
      <c r="AA76" s="103">
        <f>IF(OR(J76="Fail",ISBLANK(J76)),INDEX('Issue Code Table'!C:C,MATCH(N:N,'Issue Code Table'!A:A,0)),IF(M76="Critical",6,IF(M76="Significant",5,IF(M76="Moderate",3,2))))</f>
        <v>6</v>
      </c>
    </row>
    <row r="77" spans="1:27" s="73" customFormat="1" ht="141.6" customHeight="1" x14ac:dyDescent="0.2">
      <c r="A77" s="82" t="s">
        <v>930</v>
      </c>
      <c r="B77" s="83" t="s">
        <v>774</v>
      </c>
      <c r="C77" s="83" t="s">
        <v>775</v>
      </c>
      <c r="D77" s="108" t="s">
        <v>193</v>
      </c>
      <c r="E77" s="84" t="s">
        <v>931</v>
      </c>
      <c r="F77" s="84" t="s">
        <v>932</v>
      </c>
      <c r="G77" s="84" t="s">
        <v>933</v>
      </c>
      <c r="H77" s="84" t="s">
        <v>934</v>
      </c>
      <c r="I77" s="108"/>
      <c r="J77" s="80"/>
      <c r="K77" s="85" t="s">
        <v>935</v>
      </c>
      <c r="L77" s="236"/>
      <c r="M77" s="87" t="s">
        <v>159</v>
      </c>
      <c r="N77" s="93" t="s">
        <v>186</v>
      </c>
      <c r="O77" s="88" t="s">
        <v>187</v>
      </c>
      <c r="P77" s="89"/>
      <c r="Q77" s="237" t="s">
        <v>925</v>
      </c>
      <c r="R77" s="237" t="s">
        <v>936</v>
      </c>
      <c r="S77" s="84" t="s">
        <v>927</v>
      </c>
      <c r="T77" s="114" t="s">
        <v>937</v>
      </c>
      <c r="U77" s="114" t="s">
        <v>938</v>
      </c>
      <c r="V77" s="125" t="s">
        <v>219</v>
      </c>
      <c r="AA77" s="103">
        <f>IF(OR(J77="Fail",ISBLANK(J77)),INDEX('Issue Code Table'!C:C,MATCH(N:N,'Issue Code Table'!A:A,0)),IF(M77="Critical",6,IF(M77="Significant",5,IF(M77="Moderate",3,2))))</f>
        <v>6</v>
      </c>
    </row>
    <row r="78" spans="1:27" s="73" customFormat="1" ht="141.6" customHeight="1" x14ac:dyDescent="0.2">
      <c r="A78" s="82" t="s">
        <v>939</v>
      </c>
      <c r="B78" s="83" t="s">
        <v>774</v>
      </c>
      <c r="C78" s="83" t="s">
        <v>775</v>
      </c>
      <c r="D78" s="108" t="s">
        <v>193</v>
      </c>
      <c r="E78" s="84" t="s">
        <v>940</v>
      </c>
      <c r="F78" s="84" t="s">
        <v>941</v>
      </c>
      <c r="G78" s="84" t="s">
        <v>942</v>
      </c>
      <c r="H78" s="84" t="s">
        <v>943</v>
      </c>
      <c r="I78" s="108"/>
      <c r="J78" s="80"/>
      <c r="K78" s="85" t="s">
        <v>944</v>
      </c>
      <c r="L78" s="236"/>
      <c r="M78" s="87" t="s">
        <v>159</v>
      </c>
      <c r="N78" s="93" t="s">
        <v>781</v>
      </c>
      <c r="O78" s="88" t="s">
        <v>782</v>
      </c>
      <c r="P78" s="89"/>
      <c r="Q78" s="237" t="s">
        <v>925</v>
      </c>
      <c r="R78" s="237" t="s">
        <v>945</v>
      </c>
      <c r="S78" s="84" t="s">
        <v>946</v>
      </c>
      <c r="T78" s="114" t="s">
        <v>947</v>
      </c>
      <c r="U78" s="114" t="s">
        <v>948</v>
      </c>
      <c r="V78" s="125" t="s">
        <v>219</v>
      </c>
      <c r="AA78" s="103">
        <f>IF(OR(J78="Fail",ISBLANK(J78)),INDEX('Issue Code Table'!C:C,MATCH(N:N,'Issue Code Table'!A:A,0)),IF(M78="Critical",6,IF(M78="Significant",5,IF(M78="Moderate",3,2))))</f>
        <v>6</v>
      </c>
    </row>
    <row r="79" spans="1:27" s="73" customFormat="1" ht="141.6" customHeight="1" x14ac:dyDescent="0.2">
      <c r="A79" s="82" t="s">
        <v>949</v>
      </c>
      <c r="B79" s="84" t="s">
        <v>950</v>
      </c>
      <c r="C79" s="240" t="s">
        <v>951</v>
      </c>
      <c r="D79" s="108" t="s">
        <v>193</v>
      </c>
      <c r="E79" s="84" t="s">
        <v>952</v>
      </c>
      <c r="F79" s="84" t="s">
        <v>953</v>
      </c>
      <c r="G79" s="84" t="s">
        <v>954</v>
      </c>
      <c r="H79" s="84" t="s">
        <v>955</v>
      </c>
      <c r="I79" s="108"/>
      <c r="J79" s="80"/>
      <c r="K79" s="85" t="s">
        <v>956</v>
      </c>
      <c r="L79" s="236" t="s">
        <v>957</v>
      </c>
      <c r="M79" s="87" t="s">
        <v>199</v>
      </c>
      <c r="N79" s="93" t="s">
        <v>958</v>
      </c>
      <c r="O79" s="88" t="s">
        <v>959</v>
      </c>
      <c r="P79" s="89"/>
      <c r="Q79" s="237" t="s">
        <v>960</v>
      </c>
      <c r="R79" s="237" t="s">
        <v>961</v>
      </c>
      <c r="S79" s="84" t="s">
        <v>962</v>
      </c>
      <c r="T79" s="114" t="s">
        <v>963</v>
      </c>
      <c r="U79" s="114" t="s">
        <v>964</v>
      </c>
      <c r="V79" s="125"/>
      <c r="AA79" s="103">
        <f>IF(OR(J79="Fail",ISBLANK(J79)),INDEX('Issue Code Table'!C:C,MATCH(N:N,'Issue Code Table'!A:A,0)),IF(M79="Critical",6,IF(M79="Significant",5,IF(M79="Moderate",3,2))))</f>
        <v>4</v>
      </c>
    </row>
    <row r="80" spans="1:27" s="73" customFormat="1" ht="141.6" customHeight="1" x14ac:dyDescent="0.2">
      <c r="A80" s="82" t="s">
        <v>965</v>
      </c>
      <c r="B80" s="239" t="s">
        <v>827</v>
      </c>
      <c r="C80" s="240" t="s">
        <v>828</v>
      </c>
      <c r="D80" s="108" t="s">
        <v>193</v>
      </c>
      <c r="E80" s="84" t="s">
        <v>966</v>
      </c>
      <c r="F80" s="84" t="s">
        <v>967</v>
      </c>
      <c r="G80" s="84" t="s">
        <v>968</v>
      </c>
      <c r="H80" s="84" t="s">
        <v>969</v>
      </c>
      <c r="I80" s="108"/>
      <c r="J80" s="80"/>
      <c r="K80" s="85" t="s">
        <v>970</v>
      </c>
      <c r="L80" s="236"/>
      <c r="M80" s="87" t="s">
        <v>159</v>
      </c>
      <c r="N80" s="93" t="s">
        <v>186</v>
      </c>
      <c r="O80" s="88" t="s">
        <v>187</v>
      </c>
      <c r="P80" s="89"/>
      <c r="Q80" s="237" t="s">
        <v>960</v>
      </c>
      <c r="R80" s="237" t="s">
        <v>971</v>
      </c>
      <c r="S80" s="84" t="s">
        <v>927</v>
      </c>
      <c r="T80" s="114" t="s">
        <v>972</v>
      </c>
      <c r="U80" s="114" t="s">
        <v>973</v>
      </c>
      <c r="V80" s="125" t="s">
        <v>219</v>
      </c>
      <c r="AA80" s="103">
        <f>IF(OR(J80="Fail",ISBLANK(J80)),INDEX('Issue Code Table'!C:C,MATCH(N:N,'Issue Code Table'!A:A,0)),IF(M80="Critical",6,IF(M80="Significant",5,IF(M80="Moderate",3,2))))</f>
        <v>6</v>
      </c>
    </row>
    <row r="81" spans="1:27" s="73" customFormat="1" ht="141.6" customHeight="1" x14ac:dyDescent="0.2">
      <c r="A81" s="82" t="s">
        <v>974</v>
      </c>
      <c r="B81" s="239" t="s">
        <v>827</v>
      </c>
      <c r="C81" s="240" t="s">
        <v>828</v>
      </c>
      <c r="D81" s="108" t="s">
        <v>193</v>
      </c>
      <c r="E81" s="84" t="s">
        <v>975</v>
      </c>
      <c r="F81" s="84" t="s">
        <v>976</v>
      </c>
      <c r="G81" s="84" t="s">
        <v>977</v>
      </c>
      <c r="H81" s="84" t="s">
        <v>978</v>
      </c>
      <c r="I81" s="108"/>
      <c r="J81" s="80"/>
      <c r="K81" s="85" t="s">
        <v>979</v>
      </c>
      <c r="L81" s="236"/>
      <c r="M81" s="87" t="s">
        <v>159</v>
      </c>
      <c r="N81" s="93" t="s">
        <v>186</v>
      </c>
      <c r="O81" s="88" t="s">
        <v>187</v>
      </c>
      <c r="P81" s="89"/>
      <c r="Q81" s="237" t="s">
        <v>960</v>
      </c>
      <c r="R81" s="237" t="s">
        <v>980</v>
      </c>
      <c r="S81" s="84" t="s">
        <v>927</v>
      </c>
      <c r="T81" s="114" t="s">
        <v>981</v>
      </c>
      <c r="U81" s="114" t="s">
        <v>982</v>
      </c>
      <c r="V81" s="125" t="s">
        <v>219</v>
      </c>
      <c r="AA81" s="103">
        <f>IF(OR(J81="Fail",ISBLANK(J81)),INDEX('Issue Code Table'!C:C,MATCH(N:N,'Issue Code Table'!A:A,0)),IF(M81="Critical",6,IF(M81="Significant",5,IF(M81="Moderate",3,2))))</f>
        <v>6</v>
      </c>
    </row>
    <row r="82" spans="1:27" s="73" customFormat="1" ht="141.6" customHeight="1" x14ac:dyDescent="0.2">
      <c r="A82" s="82" t="s">
        <v>983</v>
      </c>
      <c r="B82" s="83" t="s">
        <v>950</v>
      </c>
      <c r="C82" s="83" t="s">
        <v>951</v>
      </c>
      <c r="D82" s="108" t="s">
        <v>193</v>
      </c>
      <c r="E82" s="84" t="s">
        <v>984</v>
      </c>
      <c r="F82" s="84" t="s">
        <v>985</v>
      </c>
      <c r="G82" s="84" t="s">
        <v>986</v>
      </c>
      <c r="H82" s="84" t="s">
        <v>987</v>
      </c>
      <c r="I82" s="108"/>
      <c r="J82" s="80"/>
      <c r="K82" s="85" t="s">
        <v>988</v>
      </c>
      <c r="L82" s="236"/>
      <c r="M82" s="87" t="s">
        <v>199</v>
      </c>
      <c r="N82" s="93" t="s">
        <v>683</v>
      </c>
      <c r="O82" s="88" t="s">
        <v>684</v>
      </c>
      <c r="P82" s="89"/>
      <c r="Q82" s="237" t="s">
        <v>960</v>
      </c>
      <c r="R82" s="237" t="s">
        <v>989</v>
      </c>
      <c r="S82" s="84" t="s">
        <v>990</v>
      </c>
      <c r="T82" s="114" t="s">
        <v>991</v>
      </c>
      <c r="U82" s="114" t="s">
        <v>992</v>
      </c>
      <c r="V82" s="125"/>
      <c r="AA82" s="103">
        <f>IF(OR(J82="Fail",ISBLANK(J82)),INDEX('Issue Code Table'!C:C,MATCH(N:N,'Issue Code Table'!A:A,0)),IF(M82="Critical",6,IF(M82="Significant",5,IF(M82="Moderate",3,2))))</f>
        <v>4</v>
      </c>
    </row>
    <row r="83" spans="1:27" s="73" customFormat="1" ht="141.6" customHeight="1" x14ac:dyDescent="0.2">
      <c r="A83" s="82" t="s">
        <v>993</v>
      </c>
      <c r="B83" s="83" t="s">
        <v>191</v>
      </c>
      <c r="C83" s="83" t="s">
        <v>192</v>
      </c>
      <c r="D83" s="108" t="s">
        <v>193</v>
      </c>
      <c r="E83" s="84" t="s">
        <v>994</v>
      </c>
      <c r="F83" s="84" t="s">
        <v>995</v>
      </c>
      <c r="G83" s="84" t="s">
        <v>996</v>
      </c>
      <c r="H83" s="84" t="s">
        <v>997</v>
      </c>
      <c r="I83" s="108"/>
      <c r="J83" s="80"/>
      <c r="K83" s="85" t="s">
        <v>998</v>
      </c>
      <c r="L83" s="236"/>
      <c r="M83" s="87" t="s">
        <v>159</v>
      </c>
      <c r="N83" s="93" t="s">
        <v>705</v>
      </c>
      <c r="O83" s="88" t="s">
        <v>706</v>
      </c>
      <c r="P83" s="89"/>
      <c r="Q83" s="237" t="s">
        <v>960</v>
      </c>
      <c r="R83" s="237" t="s">
        <v>999</v>
      </c>
      <c r="S83" s="84" t="s">
        <v>1000</v>
      </c>
      <c r="T83" s="114" t="s">
        <v>1001</v>
      </c>
      <c r="U83" s="114" t="s">
        <v>1002</v>
      </c>
      <c r="V83" s="125" t="s">
        <v>219</v>
      </c>
      <c r="AA83" s="103">
        <f>IF(OR(J83="Fail",ISBLANK(J83)),INDEX('Issue Code Table'!C:C,MATCH(N:N,'Issue Code Table'!A:A,0)),IF(M83="Critical",6,IF(M83="Significant",5,IF(M83="Moderate",3,2))))</f>
        <v>5</v>
      </c>
    </row>
    <row r="84" spans="1:27" s="73" customFormat="1" ht="141.6" customHeight="1" x14ac:dyDescent="0.2">
      <c r="A84" s="82" t="s">
        <v>1003</v>
      </c>
      <c r="B84" s="84" t="s">
        <v>323</v>
      </c>
      <c r="C84" s="249" t="s">
        <v>324</v>
      </c>
      <c r="D84" s="108" t="s">
        <v>193</v>
      </c>
      <c r="E84" s="84" t="s">
        <v>1004</v>
      </c>
      <c r="F84" s="84" t="s">
        <v>1005</v>
      </c>
      <c r="G84" s="84" t="s">
        <v>196</v>
      </c>
      <c r="H84" s="84" t="s">
        <v>1006</v>
      </c>
      <c r="I84" s="108"/>
      <c r="J84" s="80"/>
      <c r="K84" s="85" t="s">
        <v>1007</v>
      </c>
      <c r="L84" s="236"/>
      <c r="M84" s="87" t="s">
        <v>159</v>
      </c>
      <c r="N84" s="93" t="s">
        <v>705</v>
      </c>
      <c r="O84" s="88" t="s">
        <v>706</v>
      </c>
      <c r="P84" s="89"/>
      <c r="Q84" s="237" t="s">
        <v>1008</v>
      </c>
      <c r="R84" s="237" t="s">
        <v>1009</v>
      </c>
      <c r="S84" s="84" t="s">
        <v>1010</v>
      </c>
      <c r="T84" s="114" t="s">
        <v>1011</v>
      </c>
      <c r="U84" s="114" t="s">
        <v>1012</v>
      </c>
      <c r="V84" s="125" t="s">
        <v>219</v>
      </c>
      <c r="AA84" s="103">
        <f>IF(OR(J84="Fail",ISBLANK(J84)),INDEX('Issue Code Table'!C:C,MATCH(N:N,'Issue Code Table'!A:A,0)),IF(M84="Critical",6,IF(M84="Significant",5,IF(M84="Moderate",3,2))))</f>
        <v>5</v>
      </c>
    </row>
    <row r="85" spans="1:27" s="73" customFormat="1" ht="141.6" customHeight="1" x14ac:dyDescent="0.2">
      <c r="A85" s="82" t="s">
        <v>1013</v>
      </c>
      <c r="B85" s="84" t="s">
        <v>323</v>
      </c>
      <c r="C85" s="249" t="s">
        <v>324</v>
      </c>
      <c r="D85" s="108" t="s">
        <v>193</v>
      </c>
      <c r="E85" s="84" t="s">
        <v>1014</v>
      </c>
      <c r="F85" s="84" t="s">
        <v>1015</v>
      </c>
      <c r="G85" s="84" t="s">
        <v>1016</v>
      </c>
      <c r="H85" s="84" t="s">
        <v>1017</v>
      </c>
      <c r="I85" s="108"/>
      <c r="J85" s="80"/>
      <c r="K85" s="85" t="s">
        <v>1018</v>
      </c>
      <c r="L85" s="236"/>
      <c r="M85" s="87" t="s">
        <v>159</v>
      </c>
      <c r="N85" s="93" t="s">
        <v>705</v>
      </c>
      <c r="O85" s="88" t="s">
        <v>706</v>
      </c>
      <c r="P85" s="89"/>
      <c r="Q85" s="237" t="s">
        <v>1008</v>
      </c>
      <c r="R85" s="237" t="s">
        <v>1019</v>
      </c>
      <c r="S85" s="84" t="s">
        <v>1020</v>
      </c>
      <c r="T85" s="114" t="s">
        <v>1021</v>
      </c>
      <c r="U85" s="114" t="s">
        <v>1022</v>
      </c>
      <c r="V85" s="125" t="s">
        <v>219</v>
      </c>
      <c r="AA85" s="103">
        <f>IF(OR(J85="Fail",ISBLANK(J85)),INDEX('Issue Code Table'!C:C,MATCH(N:N,'Issue Code Table'!A:A,0)),IF(M85="Critical",6,IF(M85="Significant",5,IF(M85="Moderate",3,2))))</f>
        <v>5</v>
      </c>
    </row>
    <row r="86" spans="1:27" s="73" customFormat="1" ht="141.6" customHeight="1" x14ac:dyDescent="0.2">
      <c r="A86" s="82" t="s">
        <v>1023</v>
      </c>
      <c r="B86" s="84" t="s">
        <v>323</v>
      </c>
      <c r="C86" s="249" t="s">
        <v>324</v>
      </c>
      <c r="D86" s="108" t="s">
        <v>193</v>
      </c>
      <c r="E86" s="84" t="s">
        <v>1024</v>
      </c>
      <c r="F86" s="84" t="s">
        <v>1025</v>
      </c>
      <c r="G86" s="84" t="s">
        <v>1026</v>
      </c>
      <c r="H86" s="84" t="s">
        <v>1027</v>
      </c>
      <c r="I86" s="108"/>
      <c r="J86" s="80"/>
      <c r="K86" s="85" t="s">
        <v>1028</v>
      </c>
      <c r="L86" s="236"/>
      <c r="M86" s="87" t="s">
        <v>159</v>
      </c>
      <c r="N86" s="93" t="s">
        <v>705</v>
      </c>
      <c r="O86" s="88" t="s">
        <v>706</v>
      </c>
      <c r="P86" s="89"/>
      <c r="Q86" s="237" t="s">
        <v>1008</v>
      </c>
      <c r="R86" s="237" t="s">
        <v>1029</v>
      </c>
      <c r="S86" s="84" t="s">
        <v>1030</v>
      </c>
      <c r="T86" s="114" t="s">
        <v>1031</v>
      </c>
      <c r="U86" s="114" t="s">
        <v>1032</v>
      </c>
      <c r="V86" s="125" t="s">
        <v>219</v>
      </c>
      <c r="AA86" s="103">
        <f>IF(OR(J86="Fail",ISBLANK(J86)),INDEX('Issue Code Table'!C:C,MATCH(N:N,'Issue Code Table'!A:A,0)),IF(M86="Critical",6,IF(M86="Significant",5,IF(M86="Moderate",3,2))))</f>
        <v>5</v>
      </c>
    </row>
    <row r="87" spans="1:27" s="73" customFormat="1" ht="141.6" customHeight="1" x14ac:dyDescent="0.2">
      <c r="A87" s="82" t="s">
        <v>1033</v>
      </c>
      <c r="B87" s="83" t="s">
        <v>191</v>
      </c>
      <c r="C87" s="83" t="s">
        <v>192</v>
      </c>
      <c r="D87" s="108" t="s">
        <v>193</v>
      </c>
      <c r="E87" s="84" t="s">
        <v>1034</v>
      </c>
      <c r="F87" s="84" t="s">
        <v>1035</v>
      </c>
      <c r="G87" s="84" t="s">
        <v>1036</v>
      </c>
      <c r="H87" s="84" t="s">
        <v>1037</v>
      </c>
      <c r="I87" s="108"/>
      <c r="J87" s="80"/>
      <c r="K87" s="85" t="s">
        <v>1038</v>
      </c>
      <c r="L87" s="236"/>
      <c r="M87" s="87" t="s">
        <v>159</v>
      </c>
      <c r="N87" s="93" t="s">
        <v>1039</v>
      </c>
      <c r="O87" s="88" t="s">
        <v>1040</v>
      </c>
      <c r="P87" s="89"/>
      <c r="Q87" s="237" t="s">
        <v>1008</v>
      </c>
      <c r="R87" s="252" t="s">
        <v>1041</v>
      </c>
      <c r="S87" s="84" t="s">
        <v>1042</v>
      </c>
      <c r="T87" s="114" t="s">
        <v>1043</v>
      </c>
      <c r="U87" s="114" t="s">
        <v>1044</v>
      </c>
      <c r="V87" s="125" t="s">
        <v>219</v>
      </c>
      <c r="AA87" s="103">
        <f>IF(OR(J87="Fail",ISBLANK(J87)),INDEX('Issue Code Table'!C:C,MATCH(N:N,'Issue Code Table'!A:A,0)),IF(M87="Critical",6,IF(M87="Significant",5,IF(M87="Moderate",3,2))))</f>
        <v>5</v>
      </c>
    </row>
    <row r="88" spans="1:27" s="73" customFormat="1" ht="141.6" customHeight="1" x14ac:dyDescent="0.2">
      <c r="A88" s="82" t="s">
        <v>1045</v>
      </c>
      <c r="B88" s="84" t="s">
        <v>323</v>
      </c>
      <c r="C88" s="249" t="s">
        <v>324</v>
      </c>
      <c r="D88" s="108" t="s">
        <v>193</v>
      </c>
      <c r="E88" s="84" t="s">
        <v>1046</v>
      </c>
      <c r="F88" s="84" t="s">
        <v>1047</v>
      </c>
      <c r="G88" s="84" t="s">
        <v>1048</v>
      </c>
      <c r="H88" s="84" t="s">
        <v>1049</v>
      </c>
      <c r="I88" s="108"/>
      <c r="J88" s="80"/>
      <c r="K88" s="85" t="s">
        <v>1050</v>
      </c>
      <c r="L88" s="236"/>
      <c r="M88" s="87" t="s">
        <v>159</v>
      </c>
      <c r="N88" s="93" t="s">
        <v>329</v>
      </c>
      <c r="O88" s="88" t="s">
        <v>330</v>
      </c>
      <c r="P88" s="89"/>
      <c r="Q88" s="237" t="s">
        <v>1008</v>
      </c>
      <c r="R88" s="237" t="s">
        <v>1051</v>
      </c>
      <c r="S88" s="84" t="s">
        <v>1052</v>
      </c>
      <c r="T88" s="114" t="s">
        <v>1053</v>
      </c>
      <c r="U88" s="114" t="s">
        <v>1054</v>
      </c>
      <c r="V88" s="125" t="s">
        <v>219</v>
      </c>
      <c r="AA88" s="103">
        <f>IF(OR(J88="Fail",ISBLANK(J88)),INDEX('Issue Code Table'!C:C,MATCH(N:N,'Issue Code Table'!A:A,0)),IF(M88="Critical",6,IF(M88="Significant",5,IF(M88="Moderate",3,2))))</f>
        <v>5</v>
      </c>
    </row>
    <row r="89" spans="1:27" s="73" customFormat="1" ht="141.6" customHeight="1" x14ac:dyDescent="0.2">
      <c r="A89" s="82" t="s">
        <v>1055</v>
      </c>
      <c r="B89" s="239" t="s">
        <v>165</v>
      </c>
      <c r="C89" s="240" t="s">
        <v>166</v>
      </c>
      <c r="D89" s="108" t="s">
        <v>193</v>
      </c>
      <c r="E89" s="84" t="s">
        <v>1056</v>
      </c>
      <c r="F89" s="84" t="s">
        <v>1057</v>
      </c>
      <c r="G89" s="84" t="s">
        <v>1058</v>
      </c>
      <c r="H89" s="84" t="s">
        <v>1059</v>
      </c>
      <c r="I89" s="108"/>
      <c r="J89" s="80"/>
      <c r="K89" s="85" t="s">
        <v>1060</v>
      </c>
      <c r="L89" s="236"/>
      <c r="M89" s="87" t="s">
        <v>159</v>
      </c>
      <c r="N89" s="93" t="s">
        <v>705</v>
      </c>
      <c r="O89" s="88" t="s">
        <v>706</v>
      </c>
      <c r="P89" s="89"/>
      <c r="Q89" s="237" t="s">
        <v>1008</v>
      </c>
      <c r="R89" s="237" t="s">
        <v>1061</v>
      </c>
      <c r="S89" s="84" t="s">
        <v>1062</v>
      </c>
      <c r="T89" s="114" t="s">
        <v>1063</v>
      </c>
      <c r="U89" s="114" t="s">
        <v>1064</v>
      </c>
      <c r="V89" s="125" t="s">
        <v>219</v>
      </c>
      <c r="AA89" s="103">
        <f>IF(OR(J89="Fail",ISBLANK(J89)),INDEX('Issue Code Table'!C:C,MATCH(N:N,'Issue Code Table'!A:A,0)),IF(M89="Critical",6,IF(M89="Significant",5,IF(M89="Moderate",3,2))))</f>
        <v>5</v>
      </c>
    </row>
    <row r="90" spans="1:27" s="73" customFormat="1" ht="141.6" customHeight="1" x14ac:dyDescent="0.2">
      <c r="A90" s="82" t="s">
        <v>1065</v>
      </c>
      <c r="B90" s="84" t="s">
        <v>323</v>
      </c>
      <c r="C90" s="249" t="s">
        <v>324</v>
      </c>
      <c r="D90" s="108" t="s">
        <v>193</v>
      </c>
      <c r="E90" s="84" t="s">
        <v>1066</v>
      </c>
      <c r="F90" s="84" t="s">
        <v>1067</v>
      </c>
      <c r="G90" s="84" t="s">
        <v>1068</v>
      </c>
      <c r="H90" s="84" t="s">
        <v>1069</v>
      </c>
      <c r="I90" s="108"/>
      <c r="J90" s="80"/>
      <c r="K90" s="85" t="s">
        <v>1070</v>
      </c>
      <c r="L90" s="236"/>
      <c r="M90" s="87" t="s">
        <v>159</v>
      </c>
      <c r="N90" s="93" t="s">
        <v>705</v>
      </c>
      <c r="O90" s="88" t="s">
        <v>706</v>
      </c>
      <c r="P90" s="89"/>
      <c r="Q90" s="237" t="s">
        <v>1008</v>
      </c>
      <c r="R90" s="237" t="s">
        <v>1071</v>
      </c>
      <c r="S90" s="84" t="s">
        <v>1072</v>
      </c>
      <c r="T90" s="114" t="s">
        <v>1073</v>
      </c>
      <c r="U90" s="114" t="s">
        <v>1074</v>
      </c>
      <c r="V90" s="125" t="s">
        <v>219</v>
      </c>
      <c r="AA90" s="103">
        <f>IF(OR(J90="Fail",ISBLANK(J90)),INDEX('Issue Code Table'!C:C,MATCH(N:N,'Issue Code Table'!A:A,0)),IF(M90="Critical",6,IF(M90="Significant",5,IF(M90="Moderate",3,2))))</f>
        <v>5</v>
      </c>
    </row>
    <row r="91" spans="1:27" s="73" customFormat="1" ht="141.6" customHeight="1" x14ac:dyDescent="0.2">
      <c r="A91" s="82" t="s">
        <v>1075</v>
      </c>
      <c r="B91" s="84" t="s">
        <v>323</v>
      </c>
      <c r="C91" s="249" t="s">
        <v>324</v>
      </c>
      <c r="D91" s="108" t="s">
        <v>193</v>
      </c>
      <c r="E91" s="84" t="s">
        <v>1076</v>
      </c>
      <c r="F91" s="84" t="s">
        <v>1077</v>
      </c>
      <c r="G91" s="84" t="s">
        <v>1078</v>
      </c>
      <c r="H91" s="84" t="s">
        <v>1079</v>
      </c>
      <c r="I91" s="108"/>
      <c r="J91" s="80"/>
      <c r="K91" s="85" t="s">
        <v>1080</v>
      </c>
      <c r="L91" s="236"/>
      <c r="M91" s="87" t="s">
        <v>159</v>
      </c>
      <c r="N91" s="93" t="s">
        <v>705</v>
      </c>
      <c r="O91" s="88" t="s">
        <v>706</v>
      </c>
      <c r="P91" s="89"/>
      <c r="Q91" s="237" t="s">
        <v>1008</v>
      </c>
      <c r="R91" s="237" t="s">
        <v>1081</v>
      </c>
      <c r="S91" s="84" t="s">
        <v>1082</v>
      </c>
      <c r="T91" s="114" t="s">
        <v>1083</v>
      </c>
      <c r="U91" s="114" t="s">
        <v>1084</v>
      </c>
      <c r="V91" s="125" t="s">
        <v>219</v>
      </c>
      <c r="AA91" s="103">
        <f>IF(OR(J91="Fail",ISBLANK(J91)),INDEX('Issue Code Table'!C:C,MATCH(N:N,'Issue Code Table'!A:A,0)),IF(M91="Critical",6,IF(M91="Significant",5,IF(M91="Moderate",3,2))))</f>
        <v>5</v>
      </c>
    </row>
    <row r="92" spans="1:27" s="73" customFormat="1" ht="141.6" customHeight="1" x14ac:dyDescent="0.2">
      <c r="A92" s="82" t="s">
        <v>1085</v>
      </c>
      <c r="B92" s="84" t="s">
        <v>323</v>
      </c>
      <c r="C92" s="249" t="s">
        <v>324</v>
      </c>
      <c r="D92" s="108" t="s">
        <v>193</v>
      </c>
      <c r="E92" s="84" t="s">
        <v>1086</v>
      </c>
      <c r="F92" s="84" t="s">
        <v>1087</v>
      </c>
      <c r="G92" s="84" t="s">
        <v>1088</v>
      </c>
      <c r="H92" s="84" t="s">
        <v>1089</v>
      </c>
      <c r="I92" s="108"/>
      <c r="J92" s="80"/>
      <c r="K92" s="85" t="s">
        <v>1090</v>
      </c>
      <c r="L92" s="236"/>
      <c r="M92" s="87" t="s">
        <v>159</v>
      </c>
      <c r="N92" s="93" t="s">
        <v>705</v>
      </c>
      <c r="O92" s="88" t="s">
        <v>706</v>
      </c>
      <c r="P92" s="89"/>
      <c r="Q92" s="237" t="s">
        <v>1008</v>
      </c>
      <c r="R92" s="237" t="s">
        <v>1091</v>
      </c>
      <c r="S92" s="84" t="s">
        <v>1092</v>
      </c>
      <c r="T92" s="114" t="s">
        <v>1093</v>
      </c>
      <c r="U92" s="114" t="s">
        <v>1094</v>
      </c>
      <c r="V92" s="125" t="s">
        <v>219</v>
      </c>
      <c r="AA92" s="103">
        <f>IF(OR(J92="Fail",ISBLANK(J92)),INDEX('Issue Code Table'!C:C,MATCH(N:N,'Issue Code Table'!A:A,0)),IF(M92="Critical",6,IF(M92="Significant",5,IF(M92="Moderate",3,2))))</f>
        <v>5</v>
      </c>
    </row>
    <row r="93" spans="1:27" s="73" customFormat="1" ht="141.6" customHeight="1" x14ac:dyDescent="0.2">
      <c r="A93" s="82" t="s">
        <v>1095</v>
      </c>
      <c r="B93" s="84" t="s">
        <v>323</v>
      </c>
      <c r="C93" s="249" t="s">
        <v>324</v>
      </c>
      <c r="D93" s="108" t="s">
        <v>193</v>
      </c>
      <c r="E93" s="84" t="s">
        <v>1096</v>
      </c>
      <c r="F93" s="84" t="s">
        <v>1097</v>
      </c>
      <c r="G93" s="84" t="s">
        <v>1098</v>
      </c>
      <c r="H93" s="84" t="s">
        <v>1099</v>
      </c>
      <c r="I93" s="112"/>
      <c r="J93" s="80"/>
      <c r="K93" s="85" t="s">
        <v>1100</v>
      </c>
      <c r="L93" s="256"/>
      <c r="M93" s="87" t="s">
        <v>159</v>
      </c>
      <c r="N93" s="93" t="s">
        <v>705</v>
      </c>
      <c r="O93" s="88" t="s">
        <v>706</v>
      </c>
      <c r="P93" s="89"/>
      <c r="Q93" s="237" t="s">
        <v>1008</v>
      </c>
      <c r="R93" s="237" t="s">
        <v>1101</v>
      </c>
      <c r="S93" s="84" t="s">
        <v>1102</v>
      </c>
      <c r="T93" s="114" t="s">
        <v>1103</v>
      </c>
      <c r="U93" s="114" t="s">
        <v>1104</v>
      </c>
      <c r="V93" s="125" t="s">
        <v>219</v>
      </c>
      <c r="AA93" s="103">
        <f>IF(OR(J93="Fail",ISBLANK(J93)),INDEX('Issue Code Table'!C:C,MATCH(N:N,'Issue Code Table'!A:A,0)),IF(M93="Critical",6,IF(M93="Significant",5,IF(M93="Moderate",3,2))))</f>
        <v>5</v>
      </c>
    </row>
    <row r="94" spans="1:27" s="73" customFormat="1" ht="141.6" customHeight="1" x14ac:dyDescent="0.2">
      <c r="A94" s="82" t="s">
        <v>1105</v>
      </c>
      <c r="B94" s="239" t="s">
        <v>165</v>
      </c>
      <c r="C94" s="240" t="s">
        <v>166</v>
      </c>
      <c r="D94" s="108" t="s">
        <v>193</v>
      </c>
      <c r="E94" s="84" t="s">
        <v>1106</v>
      </c>
      <c r="F94" s="84" t="s">
        <v>1107</v>
      </c>
      <c r="G94" s="84" t="s">
        <v>1108</v>
      </c>
      <c r="H94" s="84" t="s">
        <v>1109</v>
      </c>
      <c r="I94" s="108"/>
      <c r="J94" s="80"/>
      <c r="K94" s="85" t="s">
        <v>1110</v>
      </c>
      <c r="L94" s="236"/>
      <c r="M94" s="87" t="s">
        <v>159</v>
      </c>
      <c r="N94" s="93" t="s">
        <v>705</v>
      </c>
      <c r="O94" s="88" t="s">
        <v>706</v>
      </c>
      <c r="P94" s="89"/>
      <c r="Q94" s="237" t="s">
        <v>1008</v>
      </c>
      <c r="R94" s="237" t="s">
        <v>1111</v>
      </c>
      <c r="S94" s="84" t="s">
        <v>1112</v>
      </c>
      <c r="T94" s="114" t="s">
        <v>1113</v>
      </c>
      <c r="U94" s="114" t="s">
        <v>1114</v>
      </c>
      <c r="V94" s="125" t="s">
        <v>219</v>
      </c>
      <c r="AA94" s="103">
        <f>IF(OR(J94="Fail",ISBLANK(J94)),INDEX('Issue Code Table'!C:C,MATCH(N:N,'Issue Code Table'!A:A,0)),IF(M94="Critical",6,IF(M94="Significant",5,IF(M94="Moderate",3,2))))</f>
        <v>5</v>
      </c>
    </row>
    <row r="95" spans="1:27" s="73" customFormat="1" ht="141.6" customHeight="1" x14ac:dyDescent="0.2">
      <c r="A95" s="82" t="s">
        <v>1115</v>
      </c>
      <c r="B95" s="83" t="s">
        <v>346</v>
      </c>
      <c r="C95" s="83" t="s">
        <v>347</v>
      </c>
      <c r="D95" s="108" t="s">
        <v>193</v>
      </c>
      <c r="E95" s="84" t="s">
        <v>1116</v>
      </c>
      <c r="F95" s="84" t="s">
        <v>1117</v>
      </c>
      <c r="G95" s="84" t="s">
        <v>1118</v>
      </c>
      <c r="H95" s="84" t="s">
        <v>1119</v>
      </c>
      <c r="I95" s="108"/>
      <c r="J95" s="80"/>
      <c r="K95" s="85" t="s">
        <v>1120</v>
      </c>
      <c r="L95" s="236"/>
      <c r="M95" s="87" t="s">
        <v>159</v>
      </c>
      <c r="N95" s="87" t="s">
        <v>329</v>
      </c>
      <c r="O95" s="250" t="s">
        <v>330</v>
      </c>
      <c r="P95" s="89"/>
      <c r="Q95" s="237" t="s">
        <v>1008</v>
      </c>
      <c r="R95" s="237" t="s">
        <v>1121</v>
      </c>
      <c r="S95" s="84" t="s">
        <v>1122</v>
      </c>
      <c r="T95" s="114" t="s">
        <v>1123</v>
      </c>
      <c r="U95" s="114" t="s">
        <v>1124</v>
      </c>
      <c r="V95" s="125" t="s">
        <v>219</v>
      </c>
      <c r="AA95" s="103">
        <f>IF(OR(J95="Fail",ISBLANK(J95)),INDEX('Issue Code Table'!C:C,MATCH(N:N,'Issue Code Table'!A:A,0)),IF(M95="Critical",6,IF(M95="Significant",5,IF(M95="Moderate",3,2))))</f>
        <v>5</v>
      </c>
    </row>
    <row r="96" spans="1:27" s="73" customFormat="1" ht="141.6" customHeight="1" x14ac:dyDescent="0.2">
      <c r="A96" s="82" t="s">
        <v>1125</v>
      </c>
      <c r="B96" s="83" t="s">
        <v>1126</v>
      </c>
      <c r="C96" s="83" t="s">
        <v>1127</v>
      </c>
      <c r="D96" s="108" t="s">
        <v>193</v>
      </c>
      <c r="E96" s="84" t="s">
        <v>1128</v>
      </c>
      <c r="F96" s="84" t="s">
        <v>1129</v>
      </c>
      <c r="G96" s="84" t="s">
        <v>1130</v>
      </c>
      <c r="H96" s="84" t="s">
        <v>1131</v>
      </c>
      <c r="I96" s="108"/>
      <c r="J96" s="80"/>
      <c r="K96" s="85" t="s">
        <v>1132</v>
      </c>
      <c r="L96" s="236"/>
      <c r="M96" s="87" t="s">
        <v>159</v>
      </c>
      <c r="N96" s="93" t="s">
        <v>705</v>
      </c>
      <c r="O96" s="88" t="s">
        <v>706</v>
      </c>
      <c r="P96" s="89"/>
      <c r="Q96" s="237" t="s">
        <v>1133</v>
      </c>
      <c r="R96" s="237" t="s">
        <v>1134</v>
      </c>
      <c r="S96" s="84" t="s">
        <v>1135</v>
      </c>
      <c r="T96" s="114" t="s">
        <v>1136</v>
      </c>
      <c r="U96" s="114" t="s">
        <v>1137</v>
      </c>
      <c r="V96" s="125" t="s">
        <v>219</v>
      </c>
      <c r="AA96" s="103">
        <f>IF(OR(J96="Fail",ISBLANK(J96)),INDEX('Issue Code Table'!C:C,MATCH(N:N,'Issue Code Table'!A:A,0)),IF(M96="Critical",6,IF(M96="Significant",5,IF(M96="Moderate",3,2))))</f>
        <v>5</v>
      </c>
    </row>
    <row r="97" spans="1:27" s="73" customFormat="1" ht="141.6" customHeight="1" x14ac:dyDescent="0.2">
      <c r="A97" s="82" t="s">
        <v>1138</v>
      </c>
      <c r="B97" s="83" t="s">
        <v>1126</v>
      </c>
      <c r="C97" s="83" t="s">
        <v>1127</v>
      </c>
      <c r="D97" s="108" t="s">
        <v>193</v>
      </c>
      <c r="E97" s="84" t="s">
        <v>1139</v>
      </c>
      <c r="F97" s="84" t="s">
        <v>1140</v>
      </c>
      <c r="G97" s="84" t="s">
        <v>1141</v>
      </c>
      <c r="H97" s="84" t="s">
        <v>1142</v>
      </c>
      <c r="I97" s="108"/>
      <c r="J97" s="80"/>
      <c r="K97" s="85" t="s">
        <v>1143</v>
      </c>
      <c r="L97" s="236"/>
      <c r="M97" s="87" t="s">
        <v>159</v>
      </c>
      <c r="N97" s="93" t="s">
        <v>705</v>
      </c>
      <c r="O97" s="88" t="s">
        <v>706</v>
      </c>
      <c r="P97" s="89"/>
      <c r="Q97" s="237" t="s">
        <v>1133</v>
      </c>
      <c r="R97" s="237" t="s">
        <v>1144</v>
      </c>
      <c r="S97" s="84" t="s">
        <v>1145</v>
      </c>
      <c r="T97" s="114" t="s">
        <v>1146</v>
      </c>
      <c r="U97" s="114" t="s">
        <v>1147</v>
      </c>
      <c r="V97" s="125" t="s">
        <v>219</v>
      </c>
      <c r="AA97" s="103">
        <f>IF(OR(J97="Fail",ISBLANK(J97)),INDEX('Issue Code Table'!C:C,MATCH(N:N,'Issue Code Table'!A:A,0)),IF(M97="Critical",6,IF(M97="Significant",5,IF(M97="Moderate",3,2))))</f>
        <v>5</v>
      </c>
    </row>
    <row r="98" spans="1:27" s="73" customFormat="1" ht="141.6" customHeight="1" x14ac:dyDescent="0.2">
      <c r="A98" s="82" t="s">
        <v>1148</v>
      </c>
      <c r="B98" s="83" t="s">
        <v>1126</v>
      </c>
      <c r="C98" s="83" t="s">
        <v>1127</v>
      </c>
      <c r="D98" s="108" t="s">
        <v>193</v>
      </c>
      <c r="E98" s="84" t="s">
        <v>1149</v>
      </c>
      <c r="F98" s="84" t="s">
        <v>1150</v>
      </c>
      <c r="G98" s="84" t="s">
        <v>1151</v>
      </c>
      <c r="H98" s="84" t="s">
        <v>1152</v>
      </c>
      <c r="I98" s="108"/>
      <c r="J98" s="80"/>
      <c r="K98" s="85" t="s">
        <v>1153</v>
      </c>
      <c r="L98" s="236"/>
      <c r="M98" s="87" t="s">
        <v>159</v>
      </c>
      <c r="N98" s="93" t="s">
        <v>705</v>
      </c>
      <c r="O98" s="88" t="s">
        <v>706</v>
      </c>
      <c r="P98" s="89"/>
      <c r="Q98" s="237" t="s">
        <v>1133</v>
      </c>
      <c r="R98" s="237" t="s">
        <v>1154</v>
      </c>
      <c r="S98" s="84" t="s">
        <v>1155</v>
      </c>
      <c r="T98" s="114" t="s">
        <v>1156</v>
      </c>
      <c r="U98" s="114" t="s">
        <v>1157</v>
      </c>
      <c r="V98" s="125" t="s">
        <v>219</v>
      </c>
      <c r="AA98" s="103">
        <f>IF(OR(J98="Fail",ISBLANK(J98)),INDEX('Issue Code Table'!C:C,MATCH(N:N,'Issue Code Table'!A:A,0)),IF(M98="Critical",6,IF(M98="Significant",5,IF(M98="Moderate",3,2))))</f>
        <v>5</v>
      </c>
    </row>
    <row r="99" spans="1:27" s="73" customFormat="1" ht="141.6" customHeight="1" x14ac:dyDescent="0.2">
      <c r="A99" s="82" t="s">
        <v>1158</v>
      </c>
      <c r="B99" s="83" t="s">
        <v>774</v>
      </c>
      <c r="C99" s="83" t="s">
        <v>775</v>
      </c>
      <c r="D99" s="108" t="s">
        <v>193</v>
      </c>
      <c r="E99" s="84" t="s">
        <v>1159</v>
      </c>
      <c r="F99" s="84" t="s">
        <v>1160</v>
      </c>
      <c r="G99" s="84" t="s">
        <v>1161</v>
      </c>
      <c r="H99" s="84" t="s">
        <v>1162</v>
      </c>
      <c r="I99" s="108"/>
      <c r="J99" s="80"/>
      <c r="K99" s="85" t="s">
        <v>1163</v>
      </c>
      <c r="L99" s="236"/>
      <c r="M99" s="87" t="s">
        <v>159</v>
      </c>
      <c r="N99" s="93" t="s">
        <v>186</v>
      </c>
      <c r="O99" s="88" t="s">
        <v>187</v>
      </c>
      <c r="P99" s="89"/>
      <c r="Q99" s="237" t="s">
        <v>1133</v>
      </c>
      <c r="R99" s="237" t="s">
        <v>1164</v>
      </c>
      <c r="S99" s="84" t="s">
        <v>1165</v>
      </c>
      <c r="T99" s="114" t="s">
        <v>1166</v>
      </c>
      <c r="U99" s="114" t="s">
        <v>1167</v>
      </c>
      <c r="V99" s="125" t="s">
        <v>219</v>
      </c>
      <c r="AA99" s="103">
        <f>IF(OR(J99="Fail",ISBLANK(J99)),INDEX('Issue Code Table'!C:C,MATCH(N:N,'Issue Code Table'!A:A,0)),IF(M99="Critical",6,IF(M99="Significant",5,IF(M99="Moderate",3,2))))</f>
        <v>6</v>
      </c>
    </row>
    <row r="100" spans="1:27" s="73" customFormat="1" ht="141.6" customHeight="1" x14ac:dyDescent="0.2">
      <c r="A100" s="82" t="s">
        <v>1168</v>
      </c>
      <c r="B100" s="83" t="s">
        <v>191</v>
      </c>
      <c r="C100" s="83" t="s">
        <v>192</v>
      </c>
      <c r="D100" s="108" t="s">
        <v>193</v>
      </c>
      <c r="E100" s="84" t="s">
        <v>1169</v>
      </c>
      <c r="F100" s="84" t="s">
        <v>1170</v>
      </c>
      <c r="G100" s="84" t="s">
        <v>1171</v>
      </c>
      <c r="H100" s="84" t="s">
        <v>1172</v>
      </c>
      <c r="I100" s="108"/>
      <c r="J100" s="80"/>
      <c r="K100" s="85" t="s">
        <v>1173</v>
      </c>
      <c r="L100" s="236"/>
      <c r="M100" s="87" t="s">
        <v>159</v>
      </c>
      <c r="N100" s="93" t="s">
        <v>269</v>
      </c>
      <c r="O100" s="250" t="s">
        <v>270</v>
      </c>
      <c r="P100" s="89"/>
      <c r="Q100" s="237" t="s">
        <v>1133</v>
      </c>
      <c r="R100" s="237" t="s">
        <v>1174</v>
      </c>
      <c r="S100" s="84" t="s">
        <v>1175</v>
      </c>
      <c r="T100" s="114" t="s">
        <v>1176</v>
      </c>
      <c r="U100" s="114" t="s">
        <v>1177</v>
      </c>
      <c r="V100" s="125" t="s">
        <v>219</v>
      </c>
      <c r="AA100" s="103">
        <f>IF(OR(J100="Fail",ISBLANK(J100)),INDEX('Issue Code Table'!C:C,MATCH(N:N,'Issue Code Table'!A:A,0)),IF(M100="Critical",6,IF(M100="Significant",5,IF(M100="Moderate",3,2))))</f>
        <v>7</v>
      </c>
    </row>
    <row r="101" spans="1:27" s="73" customFormat="1" ht="141.6" customHeight="1" x14ac:dyDescent="0.2">
      <c r="A101" s="82" t="s">
        <v>1178</v>
      </c>
      <c r="B101" s="239" t="s">
        <v>950</v>
      </c>
      <c r="C101" s="240" t="s">
        <v>951</v>
      </c>
      <c r="D101" s="108" t="s">
        <v>138</v>
      </c>
      <c r="E101" s="84" t="s">
        <v>1179</v>
      </c>
      <c r="F101" s="84" t="s">
        <v>1180</v>
      </c>
      <c r="G101" s="84" t="s">
        <v>196</v>
      </c>
      <c r="H101" s="84" t="s">
        <v>1181</v>
      </c>
      <c r="I101" s="108"/>
      <c r="J101" s="80"/>
      <c r="K101" s="85" t="s">
        <v>1182</v>
      </c>
      <c r="L101" s="236"/>
      <c r="M101" s="87" t="s">
        <v>199</v>
      </c>
      <c r="N101" s="87" t="s">
        <v>361</v>
      </c>
      <c r="O101" s="250" t="s">
        <v>362</v>
      </c>
      <c r="P101" s="89"/>
      <c r="Q101" s="237" t="s">
        <v>1133</v>
      </c>
      <c r="R101" s="237" t="s">
        <v>1183</v>
      </c>
      <c r="S101" s="84" t="s">
        <v>1184</v>
      </c>
      <c r="T101" s="114" t="s">
        <v>1185</v>
      </c>
      <c r="U101" s="114" t="s">
        <v>1186</v>
      </c>
      <c r="V101" s="125"/>
      <c r="AA101" s="103">
        <f>IF(OR(J101="Fail",ISBLANK(J101)),INDEX('Issue Code Table'!C:C,MATCH(N:N,'Issue Code Table'!A:A,0)),IF(M101="Critical",6,IF(M101="Significant",5,IF(M101="Moderate",3,2))))</f>
        <v>4</v>
      </c>
    </row>
    <row r="102" spans="1:27" s="73" customFormat="1" ht="141.6" customHeight="1" x14ac:dyDescent="0.2">
      <c r="A102" s="82" t="s">
        <v>1187</v>
      </c>
      <c r="B102" s="83" t="s">
        <v>165</v>
      </c>
      <c r="C102" s="83" t="s">
        <v>166</v>
      </c>
      <c r="D102" s="108" t="s">
        <v>193</v>
      </c>
      <c r="E102" s="84" t="s">
        <v>1188</v>
      </c>
      <c r="F102" s="84" t="s">
        <v>1189</v>
      </c>
      <c r="G102" s="84" t="s">
        <v>1190</v>
      </c>
      <c r="H102" s="84" t="s">
        <v>1191</v>
      </c>
      <c r="I102" s="108"/>
      <c r="J102" s="80"/>
      <c r="K102" s="85" t="s">
        <v>1192</v>
      </c>
      <c r="L102" s="236"/>
      <c r="M102" s="87" t="s">
        <v>159</v>
      </c>
      <c r="N102" s="93" t="s">
        <v>781</v>
      </c>
      <c r="O102" s="88" t="s">
        <v>782</v>
      </c>
      <c r="P102" s="89"/>
      <c r="Q102" s="237" t="s">
        <v>1133</v>
      </c>
      <c r="R102" s="237" t="s">
        <v>1193</v>
      </c>
      <c r="S102" s="84" t="s">
        <v>1194</v>
      </c>
      <c r="T102" s="114" t="s">
        <v>1195</v>
      </c>
      <c r="U102" s="114" t="s">
        <v>1196</v>
      </c>
      <c r="V102" s="125" t="s">
        <v>219</v>
      </c>
      <c r="AA102" s="103">
        <f>IF(OR(J102="Fail",ISBLANK(J102)),INDEX('Issue Code Table'!C:C,MATCH(N:N,'Issue Code Table'!A:A,0)),IF(M102="Critical",6,IF(M102="Significant",5,IF(M102="Moderate",3,2))))</f>
        <v>6</v>
      </c>
    </row>
    <row r="103" spans="1:27" s="73" customFormat="1" ht="141.6" customHeight="1" x14ac:dyDescent="0.2">
      <c r="A103" s="82" t="s">
        <v>1197</v>
      </c>
      <c r="B103" s="83" t="s">
        <v>191</v>
      </c>
      <c r="C103" s="83" t="s">
        <v>192</v>
      </c>
      <c r="D103" s="108" t="s">
        <v>193</v>
      </c>
      <c r="E103" s="84" t="s">
        <v>1198</v>
      </c>
      <c r="F103" s="84" t="s">
        <v>1199</v>
      </c>
      <c r="G103" s="84" t="s">
        <v>1200</v>
      </c>
      <c r="H103" s="84" t="s">
        <v>1201</v>
      </c>
      <c r="I103" s="108"/>
      <c r="J103" s="80"/>
      <c r="K103" s="85" t="s">
        <v>1202</v>
      </c>
      <c r="L103" s="236"/>
      <c r="M103" s="87" t="s">
        <v>159</v>
      </c>
      <c r="N103" s="93" t="s">
        <v>186</v>
      </c>
      <c r="O103" s="88" t="s">
        <v>187</v>
      </c>
      <c r="P103" s="89"/>
      <c r="Q103" s="237" t="s">
        <v>1133</v>
      </c>
      <c r="R103" s="237" t="s">
        <v>1203</v>
      </c>
      <c r="S103" s="84" t="s">
        <v>1204</v>
      </c>
      <c r="T103" s="114" t="s">
        <v>1205</v>
      </c>
      <c r="U103" s="114" t="s">
        <v>1206</v>
      </c>
      <c r="V103" s="125" t="s">
        <v>219</v>
      </c>
      <c r="AA103" s="103">
        <f>IF(OR(J103="Fail",ISBLANK(J103)),INDEX('Issue Code Table'!C:C,MATCH(N:N,'Issue Code Table'!A:A,0)),IF(M103="Critical",6,IF(M103="Significant",5,IF(M103="Moderate",3,2))))</f>
        <v>6</v>
      </c>
    </row>
    <row r="104" spans="1:27" s="73" customFormat="1" ht="141.6" customHeight="1" x14ac:dyDescent="0.2">
      <c r="A104" s="82" t="s">
        <v>1207</v>
      </c>
      <c r="B104" s="83" t="s">
        <v>774</v>
      </c>
      <c r="C104" s="83" t="s">
        <v>775</v>
      </c>
      <c r="D104" s="108" t="s">
        <v>193</v>
      </c>
      <c r="E104" s="84" t="s">
        <v>1208</v>
      </c>
      <c r="F104" s="84" t="s">
        <v>1209</v>
      </c>
      <c r="G104" s="84" t="s">
        <v>1210</v>
      </c>
      <c r="H104" s="84" t="s">
        <v>1211</v>
      </c>
      <c r="I104" s="108"/>
      <c r="J104" s="80"/>
      <c r="K104" s="85" t="s">
        <v>1212</v>
      </c>
      <c r="L104" s="236"/>
      <c r="M104" s="87" t="s">
        <v>159</v>
      </c>
      <c r="N104" s="93" t="s">
        <v>186</v>
      </c>
      <c r="O104" s="88" t="s">
        <v>187</v>
      </c>
      <c r="P104" s="89"/>
      <c r="Q104" s="237" t="s">
        <v>1133</v>
      </c>
      <c r="R104" s="237" t="s">
        <v>1213</v>
      </c>
      <c r="S104" s="84" t="s">
        <v>1214</v>
      </c>
      <c r="T104" s="114" t="s">
        <v>1215</v>
      </c>
      <c r="U104" s="114" t="s">
        <v>1216</v>
      </c>
      <c r="V104" s="125" t="s">
        <v>219</v>
      </c>
      <c r="AA104" s="103">
        <f>IF(OR(J104="Fail",ISBLANK(J104)),INDEX('Issue Code Table'!C:C,MATCH(N:N,'Issue Code Table'!A:A,0)),IF(M104="Critical",6,IF(M104="Significant",5,IF(M104="Moderate",3,2))))</f>
        <v>6</v>
      </c>
    </row>
    <row r="105" spans="1:27" s="73" customFormat="1" ht="141.6" customHeight="1" x14ac:dyDescent="0.2">
      <c r="A105" s="82" t="s">
        <v>1217</v>
      </c>
      <c r="B105" s="83" t="s">
        <v>774</v>
      </c>
      <c r="C105" s="83" t="s">
        <v>775</v>
      </c>
      <c r="D105" s="108" t="s">
        <v>193</v>
      </c>
      <c r="E105" s="84" t="s">
        <v>1218</v>
      </c>
      <c r="F105" s="84" t="s">
        <v>1219</v>
      </c>
      <c r="G105" s="84" t="s">
        <v>1220</v>
      </c>
      <c r="H105" s="84" t="s">
        <v>1221</v>
      </c>
      <c r="I105" s="108"/>
      <c r="J105" s="80"/>
      <c r="K105" s="85" t="s">
        <v>1222</v>
      </c>
      <c r="L105" s="236"/>
      <c r="M105" s="87" t="s">
        <v>159</v>
      </c>
      <c r="N105" s="93" t="s">
        <v>186</v>
      </c>
      <c r="O105" s="88" t="s">
        <v>187</v>
      </c>
      <c r="P105" s="89"/>
      <c r="Q105" s="237" t="s">
        <v>1133</v>
      </c>
      <c r="R105" s="237" t="s">
        <v>1223</v>
      </c>
      <c r="S105" s="84" t="s">
        <v>1224</v>
      </c>
      <c r="T105" s="114" t="s">
        <v>1225</v>
      </c>
      <c r="U105" s="114" t="s">
        <v>1226</v>
      </c>
      <c r="V105" s="125" t="s">
        <v>219</v>
      </c>
      <c r="AA105" s="103">
        <f>IF(OR(J105="Fail",ISBLANK(J105)),INDEX('Issue Code Table'!C:C,MATCH(N:N,'Issue Code Table'!A:A,0)),IF(M105="Critical",6,IF(M105="Significant",5,IF(M105="Moderate",3,2))))</f>
        <v>6</v>
      </c>
    </row>
    <row r="106" spans="1:27" s="73" customFormat="1" ht="141.6" customHeight="1" x14ac:dyDescent="0.2">
      <c r="A106" s="82" t="s">
        <v>1227</v>
      </c>
      <c r="B106" s="83" t="s">
        <v>346</v>
      </c>
      <c r="C106" s="83" t="s">
        <v>347</v>
      </c>
      <c r="D106" s="108" t="s">
        <v>193</v>
      </c>
      <c r="E106" s="84" t="s">
        <v>1228</v>
      </c>
      <c r="F106" s="84" t="s">
        <v>1229</v>
      </c>
      <c r="G106" s="84" t="s">
        <v>1230</v>
      </c>
      <c r="H106" s="84" t="s">
        <v>1231</v>
      </c>
      <c r="I106" s="108"/>
      <c r="J106" s="80"/>
      <c r="K106" s="85" t="s">
        <v>1232</v>
      </c>
      <c r="L106" s="236"/>
      <c r="M106" s="87" t="s">
        <v>199</v>
      </c>
      <c r="N106" s="93" t="s">
        <v>705</v>
      </c>
      <c r="O106" s="88" t="s">
        <v>706</v>
      </c>
      <c r="P106" s="89"/>
      <c r="Q106" s="237" t="s">
        <v>1233</v>
      </c>
      <c r="R106" s="237" t="s">
        <v>1234</v>
      </c>
      <c r="S106" s="84" t="s">
        <v>1235</v>
      </c>
      <c r="T106" s="114" t="s">
        <v>1236</v>
      </c>
      <c r="U106" s="114" t="s">
        <v>1237</v>
      </c>
      <c r="V106" s="125"/>
      <c r="AA106" s="103">
        <f>IF(OR(J106="Fail",ISBLANK(J106)),INDEX('Issue Code Table'!C:C,MATCH(N:N,'Issue Code Table'!A:A,0)),IF(M106="Critical",6,IF(M106="Significant",5,IF(M106="Moderate",3,2))))</f>
        <v>5</v>
      </c>
    </row>
    <row r="107" spans="1:27" s="73" customFormat="1" ht="141.6" customHeight="1" x14ac:dyDescent="0.2">
      <c r="A107" s="82" t="s">
        <v>1238</v>
      </c>
      <c r="B107" s="83" t="s">
        <v>346</v>
      </c>
      <c r="C107" s="83" t="s">
        <v>347</v>
      </c>
      <c r="D107" s="108" t="s">
        <v>193</v>
      </c>
      <c r="E107" s="84" t="s">
        <v>1239</v>
      </c>
      <c r="F107" s="84" t="s">
        <v>1240</v>
      </c>
      <c r="G107" s="84" t="s">
        <v>1241</v>
      </c>
      <c r="H107" s="84" t="s">
        <v>1242</v>
      </c>
      <c r="I107" s="108"/>
      <c r="J107" s="80"/>
      <c r="K107" s="85" t="s">
        <v>1243</v>
      </c>
      <c r="L107" s="236"/>
      <c r="M107" s="87" t="s">
        <v>159</v>
      </c>
      <c r="N107" s="93" t="s">
        <v>329</v>
      </c>
      <c r="O107" s="88" t="s">
        <v>330</v>
      </c>
      <c r="P107" s="89"/>
      <c r="Q107" s="237" t="s">
        <v>1233</v>
      </c>
      <c r="R107" s="237" t="s">
        <v>1244</v>
      </c>
      <c r="S107" s="84" t="s">
        <v>1245</v>
      </c>
      <c r="T107" s="114" t="s">
        <v>1246</v>
      </c>
      <c r="U107" s="114" t="s">
        <v>1247</v>
      </c>
      <c r="V107" s="125" t="s">
        <v>219</v>
      </c>
      <c r="AA107" s="103">
        <f>IF(OR(J107="Fail",ISBLANK(J107)),INDEX('Issue Code Table'!C:C,MATCH(N:N,'Issue Code Table'!A:A,0)),IF(M107="Critical",6,IF(M107="Significant",5,IF(M107="Moderate",3,2))))</f>
        <v>5</v>
      </c>
    </row>
    <row r="108" spans="1:27" s="73" customFormat="1" ht="141.6" customHeight="1" x14ac:dyDescent="0.2">
      <c r="A108" s="82" t="s">
        <v>1248</v>
      </c>
      <c r="B108" s="84" t="s">
        <v>323</v>
      </c>
      <c r="C108" s="249" t="s">
        <v>324</v>
      </c>
      <c r="D108" s="108" t="s">
        <v>193</v>
      </c>
      <c r="E108" s="84" t="s">
        <v>1249</v>
      </c>
      <c r="F108" s="84" t="s">
        <v>1250</v>
      </c>
      <c r="G108" s="84" t="s">
        <v>1251</v>
      </c>
      <c r="H108" s="84" t="s">
        <v>1252</v>
      </c>
      <c r="I108" s="108"/>
      <c r="J108" s="80"/>
      <c r="K108" s="85" t="s">
        <v>1253</v>
      </c>
      <c r="L108" s="236"/>
      <c r="M108" s="87" t="s">
        <v>159</v>
      </c>
      <c r="N108" s="93" t="s">
        <v>329</v>
      </c>
      <c r="O108" s="88" t="s">
        <v>330</v>
      </c>
      <c r="P108" s="89"/>
      <c r="Q108" s="237" t="s">
        <v>1254</v>
      </c>
      <c r="R108" s="237" t="s">
        <v>1255</v>
      </c>
      <c r="S108" s="84" t="s">
        <v>1256</v>
      </c>
      <c r="T108" s="114" t="s">
        <v>1257</v>
      </c>
      <c r="U108" s="114" t="s">
        <v>1258</v>
      </c>
      <c r="V108" s="125" t="s">
        <v>219</v>
      </c>
      <c r="AA108" s="103">
        <f>IF(OR(J108="Fail",ISBLANK(J108)),INDEX('Issue Code Table'!C:C,MATCH(N:N,'Issue Code Table'!A:A,0)),IF(M108="Critical",6,IF(M108="Significant",5,IF(M108="Moderate",3,2))))</f>
        <v>5</v>
      </c>
    </row>
    <row r="109" spans="1:27" s="73" customFormat="1" ht="141.6" customHeight="1" x14ac:dyDescent="0.2">
      <c r="A109" s="82" t="s">
        <v>1259</v>
      </c>
      <c r="B109" s="84" t="s">
        <v>323</v>
      </c>
      <c r="C109" s="249" t="s">
        <v>324</v>
      </c>
      <c r="D109" s="108" t="s">
        <v>193</v>
      </c>
      <c r="E109" s="84" t="s">
        <v>1260</v>
      </c>
      <c r="F109" s="84" t="s">
        <v>1261</v>
      </c>
      <c r="G109" s="84" t="s">
        <v>1262</v>
      </c>
      <c r="H109" s="84" t="s">
        <v>1263</v>
      </c>
      <c r="I109" s="108"/>
      <c r="J109" s="80"/>
      <c r="K109" s="85" t="s">
        <v>1264</v>
      </c>
      <c r="L109" s="236"/>
      <c r="M109" s="87" t="s">
        <v>159</v>
      </c>
      <c r="N109" s="93" t="s">
        <v>329</v>
      </c>
      <c r="O109" s="88" t="s">
        <v>330</v>
      </c>
      <c r="P109" s="89"/>
      <c r="Q109" s="237" t="s">
        <v>1254</v>
      </c>
      <c r="R109" s="237" t="s">
        <v>1265</v>
      </c>
      <c r="S109" s="84" t="s">
        <v>1266</v>
      </c>
      <c r="T109" s="114" t="s">
        <v>1267</v>
      </c>
      <c r="U109" s="114" t="s">
        <v>1268</v>
      </c>
      <c r="V109" s="125" t="s">
        <v>219</v>
      </c>
      <c r="AA109" s="103">
        <f>IF(OR(J109="Fail",ISBLANK(J109)),INDEX('Issue Code Table'!C:C,MATCH(N:N,'Issue Code Table'!A:A,0)),IF(M109="Critical",6,IF(M109="Significant",5,IF(M109="Moderate",3,2))))</f>
        <v>5</v>
      </c>
    </row>
    <row r="110" spans="1:27" s="73" customFormat="1" ht="141.6" customHeight="1" x14ac:dyDescent="0.2">
      <c r="A110" s="82" t="s">
        <v>1269</v>
      </c>
      <c r="B110" s="84" t="s">
        <v>323</v>
      </c>
      <c r="C110" s="249" t="s">
        <v>324</v>
      </c>
      <c r="D110" s="108" t="s">
        <v>193</v>
      </c>
      <c r="E110" s="84" t="s">
        <v>1270</v>
      </c>
      <c r="F110" s="84" t="s">
        <v>1271</v>
      </c>
      <c r="G110" s="84" t="s">
        <v>1272</v>
      </c>
      <c r="H110" s="84" t="s">
        <v>1273</v>
      </c>
      <c r="I110" s="108"/>
      <c r="J110" s="80"/>
      <c r="K110" s="85" t="s">
        <v>1274</v>
      </c>
      <c r="L110" s="236"/>
      <c r="M110" s="87" t="s">
        <v>159</v>
      </c>
      <c r="N110" s="93" t="s">
        <v>329</v>
      </c>
      <c r="O110" s="88" t="s">
        <v>330</v>
      </c>
      <c r="P110" s="89"/>
      <c r="Q110" s="237" t="s">
        <v>1254</v>
      </c>
      <c r="R110" s="237" t="s">
        <v>1275</v>
      </c>
      <c r="S110" s="84" t="s">
        <v>1276</v>
      </c>
      <c r="T110" s="114" t="s">
        <v>1277</v>
      </c>
      <c r="U110" s="114" t="s">
        <v>1278</v>
      </c>
      <c r="V110" s="125" t="s">
        <v>219</v>
      </c>
      <c r="AA110" s="103">
        <f>IF(OR(J110="Fail",ISBLANK(J110)),INDEX('Issue Code Table'!C:C,MATCH(N:N,'Issue Code Table'!A:A,0)),IF(M110="Critical",6,IF(M110="Significant",5,IF(M110="Moderate",3,2))))</f>
        <v>5</v>
      </c>
    </row>
    <row r="111" spans="1:27" s="73" customFormat="1" ht="141.6" customHeight="1" x14ac:dyDescent="0.2">
      <c r="A111" s="82" t="s">
        <v>1279</v>
      </c>
      <c r="B111" s="84" t="s">
        <v>323</v>
      </c>
      <c r="C111" s="249" t="s">
        <v>324</v>
      </c>
      <c r="D111" s="108" t="s">
        <v>193</v>
      </c>
      <c r="E111" s="84" t="s">
        <v>1280</v>
      </c>
      <c r="F111" s="84" t="s">
        <v>1281</v>
      </c>
      <c r="G111" s="84" t="s">
        <v>1282</v>
      </c>
      <c r="H111" s="84" t="s">
        <v>1283</v>
      </c>
      <c r="I111" s="108"/>
      <c r="J111" s="80"/>
      <c r="K111" s="85" t="s">
        <v>1284</v>
      </c>
      <c r="L111" s="236"/>
      <c r="M111" s="87" t="s">
        <v>159</v>
      </c>
      <c r="N111" s="93" t="s">
        <v>1285</v>
      </c>
      <c r="O111" s="88" t="s">
        <v>1286</v>
      </c>
      <c r="P111" s="89"/>
      <c r="Q111" s="237" t="s">
        <v>1254</v>
      </c>
      <c r="R111" s="237" t="s">
        <v>1287</v>
      </c>
      <c r="S111" s="84" t="s">
        <v>1288</v>
      </c>
      <c r="T111" s="114" t="s">
        <v>1289</v>
      </c>
      <c r="U111" s="114" t="s">
        <v>1290</v>
      </c>
      <c r="V111" s="125" t="s">
        <v>219</v>
      </c>
      <c r="AA111" s="103">
        <f>IF(OR(J111="Fail",ISBLANK(J111)),INDEX('Issue Code Table'!C:C,MATCH(N:N,'Issue Code Table'!A:A,0)),IF(M111="Critical",6,IF(M111="Significant",5,IF(M111="Moderate",3,2))))</f>
        <v>5</v>
      </c>
    </row>
    <row r="112" spans="1:27" s="73" customFormat="1" ht="141.6" customHeight="1" x14ac:dyDescent="0.2">
      <c r="A112" s="82" t="s">
        <v>1291</v>
      </c>
      <c r="B112" s="84" t="s">
        <v>323</v>
      </c>
      <c r="C112" s="249" t="s">
        <v>324</v>
      </c>
      <c r="D112" s="108" t="s">
        <v>193</v>
      </c>
      <c r="E112" s="84" t="s">
        <v>1292</v>
      </c>
      <c r="F112" s="84" t="s">
        <v>1293</v>
      </c>
      <c r="G112" s="84" t="s">
        <v>1294</v>
      </c>
      <c r="H112" s="84" t="s">
        <v>1295</v>
      </c>
      <c r="I112" s="108"/>
      <c r="J112" s="80"/>
      <c r="K112" s="85" t="s">
        <v>1296</v>
      </c>
      <c r="L112" s="236"/>
      <c r="M112" s="87" t="s">
        <v>159</v>
      </c>
      <c r="N112" s="93" t="s">
        <v>705</v>
      </c>
      <c r="O112" s="88" t="s">
        <v>706</v>
      </c>
      <c r="P112" s="89"/>
      <c r="Q112" s="237" t="s">
        <v>1254</v>
      </c>
      <c r="R112" s="237" t="s">
        <v>1297</v>
      </c>
      <c r="S112" s="84" t="s">
        <v>1298</v>
      </c>
      <c r="T112" s="114" t="s">
        <v>1299</v>
      </c>
      <c r="U112" s="114" t="s">
        <v>1300</v>
      </c>
      <c r="V112" s="125" t="s">
        <v>219</v>
      </c>
      <c r="AA112" s="103">
        <f>IF(OR(J112="Fail",ISBLANK(J112)),INDEX('Issue Code Table'!C:C,MATCH(N:N,'Issue Code Table'!A:A,0)),IF(M112="Critical",6,IF(M112="Significant",5,IF(M112="Moderate",3,2))))</f>
        <v>5</v>
      </c>
    </row>
    <row r="113" spans="1:27" s="73" customFormat="1" ht="141.6" customHeight="1" x14ac:dyDescent="0.2">
      <c r="A113" s="82" t="s">
        <v>1301</v>
      </c>
      <c r="B113" s="84" t="s">
        <v>323</v>
      </c>
      <c r="C113" s="249" t="s">
        <v>324</v>
      </c>
      <c r="D113" s="108" t="s">
        <v>193</v>
      </c>
      <c r="E113" s="84" t="s">
        <v>1302</v>
      </c>
      <c r="F113" s="84" t="s">
        <v>1303</v>
      </c>
      <c r="G113" s="84" t="s">
        <v>1304</v>
      </c>
      <c r="H113" s="84" t="s">
        <v>1305</v>
      </c>
      <c r="I113" s="108"/>
      <c r="J113" s="80"/>
      <c r="K113" s="85" t="s">
        <v>1306</v>
      </c>
      <c r="L113" s="236"/>
      <c r="M113" s="87" t="s">
        <v>159</v>
      </c>
      <c r="N113" s="93" t="s">
        <v>329</v>
      </c>
      <c r="O113" s="88" t="s">
        <v>330</v>
      </c>
      <c r="P113" s="89"/>
      <c r="Q113" s="237" t="s">
        <v>1254</v>
      </c>
      <c r="R113" s="237" t="s">
        <v>1307</v>
      </c>
      <c r="S113" s="84" t="s">
        <v>1308</v>
      </c>
      <c r="T113" s="114" t="s">
        <v>1309</v>
      </c>
      <c r="U113" s="114" t="s">
        <v>1310</v>
      </c>
      <c r="V113" s="125" t="s">
        <v>219</v>
      </c>
      <c r="AA113" s="103">
        <f>IF(OR(J113="Fail",ISBLANK(J113)),INDEX('Issue Code Table'!C:C,MATCH(N:N,'Issue Code Table'!A:A,0)),IF(M113="Critical",6,IF(M113="Significant",5,IF(M113="Moderate",3,2))))</f>
        <v>5</v>
      </c>
    </row>
    <row r="114" spans="1:27" s="73" customFormat="1" ht="141.6" customHeight="1" x14ac:dyDescent="0.2">
      <c r="A114" s="82" t="s">
        <v>1311</v>
      </c>
      <c r="B114" s="84" t="s">
        <v>323</v>
      </c>
      <c r="C114" s="249" t="s">
        <v>324</v>
      </c>
      <c r="D114" s="108" t="s">
        <v>193</v>
      </c>
      <c r="E114" s="84" t="s">
        <v>1312</v>
      </c>
      <c r="F114" s="84" t="s">
        <v>1313</v>
      </c>
      <c r="G114" s="84" t="s">
        <v>1314</v>
      </c>
      <c r="H114" s="84" t="s">
        <v>1315</v>
      </c>
      <c r="I114" s="108"/>
      <c r="J114" s="80"/>
      <c r="K114" s="85" t="s">
        <v>1316</v>
      </c>
      <c r="L114" s="236"/>
      <c r="M114" s="87" t="s">
        <v>159</v>
      </c>
      <c r="N114" s="93" t="s">
        <v>705</v>
      </c>
      <c r="O114" s="88" t="s">
        <v>706</v>
      </c>
      <c r="P114" s="89"/>
      <c r="Q114" s="237" t="s">
        <v>1254</v>
      </c>
      <c r="R114" s="237" t="s">
        <v>1317</v>
      </c>
      <c r="S114" s="84" t="s">
        <v>1318</v>
      </c>
      <c r="T114" s="114" t="s">
        <v>1319</v>
      </c>
      <c r="U114" s="114" t="s">
        <v>1320</v>
      </c>
      <c r="V114" s="125" t="s">
        <v>219</v>
      </c>
      <c r="AA114" s="103">
        <f>IF(OR(J114="Fail",ISBLANK(J114)),INDEX('Issue Code Table'!C:C,MATCH(N:N,'Issue Code Table'!A:A,0)),IF(M114="Critical",6,IF(M114="Significant",5,IF(M114="Moderate",3,2))))</f>
        <v>5</v>
      </c>
    </row>
    <row r="115" spans="1:27" s="73" customFormat="1" ht="141.6" customHeight="1" x14ac:dyDescent="0.2">
      <c r="A115" s="82" t="s">
        <v>1321</v>
      </c>
      <c r="B115" s="257" t="s">
        <v>179</v>
      </c>
      <c r="C115" s="233" t="s">
        <v>1322</v>
      </c>
      <c r="D115" s="108" t="s">
        <v>193</v>
      </c>
      <c r="E115" s="84" t="s">
        <v>1323</v>
      </c>
      <c r="F115" s="84" t="s">
        <v>1324</v>
      </c>
      <c r="G115" s="84" t="s">
        <v>1325</v>
      </c>
      <c r="H115" s="84" t="s">
        <v>1326</v>
      </c>
      <c r="I115" s="108"/>
      <c r="J115" s="80"/>
      <c r="K115" s="85" t="s">
        <v>1327</v>
      </c>
      <c r="L115" s="236"/>
      <c r="M115" s="87" t="s">
        <v>199</v>
      </c>
      <c r="N115" s="87" t="s">
        <v>1328</v>
      </c>
      <c r="O115" s="250" t="s">
        <v>1329</v>
      </c>
      <c r="P115" s="89"/>
      <c r="Q115" s="237" t="s">
        <v>1254</v>
      </c>
      <c r="R115" s="237" t="s">
        <v>1330</v>
      </c>
      <c r="S115" s="84" t="s">
        <v>1331</v>
      </c>
      <c r="T115" s="114" t="s">
        <v>1332</v>
      </c>
      <c r="U115" s="114" t="s">
        <v>1333</v>
      </c>
      <c r="V115" s="125"/>
      <c r="AA115" s="103">
        <f>IF(OR(J115="Fail",ISBLANK(J115)),INDEX('Issue Code Table'!C:C,MATCH(N:N,'Issue Code Table'!A:A,0)),IF(M115="Critical",6,IF(M115="Significant",5,IF(M115="Moderate",3,2))))</f>
        <v>3</v>
      </c>
    </row>
    <row r="116" spans="1:27" s="73" customFormat="1" ht="141.6" customHeight="1" x14ac:dyDescent="0.2">
      <c r="A116" s="82" t="s">
        <v>1334</v>
      </c>
      <c r="B116" s="83" t="s">
        <v>1126</v>
      </c>
      <c r="C116" s="83" t="s">
        <v>1127</v>
      </c>
      <c r="D116" s="108" t="s">
        <v>193</v>
      </c>
      <c r="E116" s="84" t="s">
        <v>1335</v>
      </c>
      <c r="F116" s="84" t="s">
        <v>1336</v>
      </c>
      <c r="G116" s="84" t="s">
        <v>1337</v>
      </c>
      <c r="H116" s="84" t="s">
        <v>1338</v>
      </c>
      <c r="I116" s="108"/>
      <c r="J116" s="80"/>
      <c r="K116" s="85" t="s">
        <v>1339</v>
      </c>
      <c r="L116" s="237"/>
      <c r="M116" s="87" t="s">
        <v>159</v>
      </c>
      <c r="N116" s="93" t="s">
        <v>1340</v>
      </c>
      <c r="O116" s="88" t="s">
        <v>1341</v>
      </c>
      <c r="P116" s="89"/>
      <c r="Q116" s="237" t="s">
        <v>1342</v>
      </c>
      <c r="R116" s="237" t="s">
        <v>1343</v>
      </c>
      <c r="S116" s="84" t="s">
        <v>1344</v>
      </c>
      <c r="T116" s="83" t="s">
        <v>1345</v>
      </c>
      <c r="U116" s="83" t="s">
        <v>1346</v>
      </c>
      <c r="V116" s="125" t="s">
        <v>219</v>
      </c>
      <c r="AA116" s="103">
        <f>IF(OR(J116="Fail",ISBLANK(J116)),INDEX('Issue Code Table'!C:C,MATCH(N:N,'Issue Code Table'!A:A,0)),IF(M116="Critical",6,IF(M116="Significant",5,IF(M116="Moderate",3,2))))</f>
        <v>5</v>
      </c>
    </row>
    <row r="117" spans="1:27" s="73" customFormat="1" ht="141.6" customHeight="1" x14ac:dyDescent="0.2">
      <c r="A117" s="82" t="s">
        <v>1347</v>
      </c>
      <c r="B117" s="83" t="s">
        <v>1126</v>
      </c>
      <c r="C117" s="83" t="s">
        <v>1127</v>
      </c>
      <c r="D117" s="108" t="s">
        <v>193</v>
      </c>
      <c r="E117" s="84" t="s">
        <v>1348</v>
      </c>
      <c r="F117" s="84" t="s">
        <v>1349</v>
      </c>
      <c r="G117" s="84" t="s">
        <v>1350</v>
      </c>
      <c r="H117" s="84" t="s">
        <v>1351</v>
      </c>
      <c r="I117" s="108"/>
      <c r="J117" s="80"/>
      <c r="K117" s="85" t="s">
        <v>1352</v>
      </c>
      <c r="L117" s="237"/>
      <c r="M117" s="87" t="s">
        <v>159</v>
      </c>
      <c r="N117" s="93" t="s">
        <v>1340</v>
      </c>
      <c r="O117" s="88" t="s">
        <v>1341</v>
      </c>
      <c r="P117" s="89"/>
      <c r="Q117" s="237" t="s">
        <v>1342</v>
      </c>
      <c r="R117" s="237" t="s">
        <v>1353</v>
      </c>
      <c r="S117" s="84" t="s">
        <v>1354</v>
      </c>
      <c r="T117" s="83" t="s">
        <v>1355</v>
      </c>
      <c r="U117" s="83" t="s">
        <v>1356</v>
      </c>
      <c r="V117" s="125" t="s">
        <v>219</v>
      </c>
      <c r="AA117" s="103">
        <f>IF(OR(J117="Fail",ISBLANK(J117)),INDEX('Issue Code Table'!C:C,MATCH(N:N,'Issue Code Table'!A:A,0)),IF(M117="Critical",6,IF(M117="Significant",5,IF(M117="Moderate",3,2))))</f>
        <v>5</v>
      </c>
    </row>
    <row r="118" spans="1:27" s="73" customFormat="1" ht="141.6" customHeight="1" x14ac:dyDescent="0.2">
      <c r="A118" s="82" t="s">
        <v>1357</v>
      </c>
      <c r="B118" s="83" t="s">
        <v>1126</v>
      </c>
      <c r="C118" s="83" t="s">
        <v>1127</v>
      </c>
      <c r="D118" s="108" t="s">
        <v>193</v>
      </c>
      <c r="E118" s="84" t="s">
        <v>1358</v>
      </c>
      <c r="F118" s="84" t="s">
        <v>1359</v>
      </c>
      <c r="G118" s="84" t="s">
        <v>1360</v>
      </c>
      <c r="H118" s="84" t="s">
        <v>1361</v>
      </c>
      <c r="I118" s="108"/>
      <c r="J118" s="80"/>
      <c r="K118" s="85" t="s">
        <v>1362</v>
      </c>
      <c r="L118" s="237"/>
      <c r="M118" s="87" t="s">
        <v>159</v>
      </c>
      <c r="N118" s="93" t="s">
        <v>1340</v>
      </c>
      <c r="O118" s="88" t="s">
        <v>1341</v>
      </c>
      <c r="P118" s="89"/>
      <c r="Q118" s="237" t="s">
        <v>1342</v>
      </c>
      <c r="R118" s="237" t="s">
        <v>1363</v>
      </c>
      <c r="S118" s="84" t="s">
        <v>1364</v>
      </c>
      <c r="T118" s="83" t="s">
        <v>1365</v>
      </c>
      <c r="U118" s="83" t="s">
        <v>1366</v>
      </c>
      <c r="V118" s="125" t="s">
        <v>219</v>
      </c>
      <c r="AA118" s="103">
        <f>IF(OR(J118="Fail",ISBLANK(J118)),INDEX('Issue Code Table'!C:C,MATCH(N:N,'Issue Code Table'!A:A,0)),IF(M118="Critical",6,IF(M118="Significant",5,IF(M118="Moderate",3,2))))</f>
        <v>5</v>
      </c>
    </row>
    <row r="119" spans="1:27" s="73" customFormat="1" ht="141.6" customHeight="1" x14ac:dyDescent="0.2">
      <c r="A119" s="82" t="s">
        <v>1367</v>
      </c>
      <c r="B119" s="83" t="s">
        <v>1126</v>
      </c>
      <c r="C119" s="83" t="s">
        <v>1127</v>
      </c>
      <c r="D119" s="108" t="s">
        <v>193</v>
      </c>
      <c r="E119" s="84" t="s">
        <v>1368</v>
      </c>
      <c r="F119" s="84" t="s">
        <v>1369</v>
      </c>
      <c r="G119" s="84" t="s">
        <v>1370</v>
      </c>
      <c r="H119" s="84" t="s">
        <v>1371</v>
      </c>
      <c r="I119" s="108"/>
      <c r="J119" s="80"/>
      <c r="K119" s="85" t="s">
        <v>1372</v>
      </c>
      <c r="L119" s="237"/>
      <c r="M119" s="87" t="s">
        <v>159</v>
      </c>
      <c r="N119" s="93" t="s">
        <v>1340</v>
      </c>
      <c r="O119" s="88" t="s">
        <v>1341</v>
      </c>
      <c r="P119" s="89"/>
      <c r="Q119" s="237" t="s">
        <v>1342</v>
      </c>
      <c r="R119" s="237" t="s">
        <v>1373</v>
      </c>
      <c r="S119" s="84" t="s">
        <v>1374</v>
      </c>
      <c r="T119" s="83" t="s">
        <v>1375</v>
      </c>
      <c r="U119" s="83" t="s">
        <v>1376</v>
      </c>
      <c r="V119" s="125" t="s">
        <v>219</v>
      </c>
      <c r="AA119" s="103">
        <f>IF(OR(J119="Fail",ISBLANK(J119)),INDEX('Issue Code Table'!C:C,MATCH(N:N,'Issue Code Table'!A:A,0)),IF(M119="Critical",6,IF(M119="Significant",5,IF(M119="Moderate",3,2))))</f>
        <v>5</v>
      </c>
    </row>
    <row r="120" spans="1:27" s="73" customFormat="1" ht="141.6" customHeight="1" x14ac:dyDescent="0.2">
      <c r="A120" s="82" t="s">
        <v>1377</v>
      </c>
      <c r="B120" s="83" t="s">
        <v>1126</v>
      </c>
      <c r="C120" s="83" t="s">
        <v>1127</v>
      </c>
      <c r="D120" s="108" t="s">
        <v>193</v>
      </c>
      <c r="E120" s="84" t="s">
        <v>1378</v>
      </c>
      <c r="F120" s="84" t="s">
        <v>1379</v>
      </c>
      <c r="G120" s="84" t="s">
        <v>1380</v>
      </c>
      <c r="H120" s="84" t="s">
        <v>1381</v>
      </c>
      <c r="I120" s="108"/>
      <c r="J120" s="80"/>
      <c r="K120" s="85" t="s">
        <v>1382</v>
      </c>
      <c r="L120" s="237"/>
      <c r="M120" s="87" t="s">
        <v>159</v>
      </c>
      <c r="N120" s="93" t="s">
        <v>1340</v>
      </c>
      <c r="O120" s="88" t="s">
        <v>1341</v>
      </c>
      <c r="P120" s="89"/>
      <c r="Q120" s="237" t="s">
        <v>1342</v>
      </c>
      <c r="R120" s="237" t="s">
        <v>1383</v>
      </c>
      <c r="S120" s="84" t="s">
        <v>1384</v>
      </c>
      <c r="T120" s="83" t="s">
        <v>1385</v>
      </c>
      <c r="U120" s="83" t="s">
        <v>1386</v>
      </c>
      <c r="V120" s="125" t="s">
        <v>219</v>
      </c>
      <c r="AA120" s="103">
        <f>IF(OR(J120="Fail",ISBLANK(J120)),INDEX('Issue Code Table'!C:C,MATCH(N:N,'Issue Code Table'!A:A,0)),IF(M120="Critical",6,IF(M120="Significant",5,IF(M120="Moderate",3,2))))</f>
        <v>5</v>
      </c>
    </row>
    <row r="121" spans="1:27" s="73" customFormat="1" ht="141.6" customHeight="1" x14ac:dyDescent="0.2">
      <c r="A121" s="82" t="s">
        <v>1387</v>
      </c>
      <c r="B121" s="83" t="s">
        <v>1126</v>
      </c>
      <c r="C121" s="83" t="s">
        <v>1127</v>
      </c>
      <c r="D121" s="108" t="s">
        <v>193</v>
      </c>
      <c r="E121" s="84" t="s">
        <v>1388</v>
      </c>
      <c r="F121" s="84" t="s">
        <v>1389</v>
      </c>
      <c r="G121" s="84" t="s">
        <v>1390</v>
      </c>
      <c r="H121" s="84" t="s">
        <v>1391</v>
      </c>
      <c r="I121" s="108"/>
      <c r="J121" s="80"/>
      <c r="K121" s="85" t="s">
        <v>1392</v>
      </c>
      <c r="L121" s="237"/>
      <c r="M121" s="87" t="s">
        <v>159</v>
      </c>
      <c r="N121" s="93" t="s">
        <v>1340</v>
      </c>
      <c r="O121" s="88" t="s">
        <v>1341</v>
      </c>
      <c r="P121" s="89"/>
      <c r="Q121" s="237" t="s">
        <v>1342</v>
      </c>
      <c r="R121" s="237" t="s">
        <v>1393</v>
      </c>
      <c r="S121" s="84" t="s">
        <v>1394</v>
      </c>
      <c r="T121" s="83" t="s">
        <v>1395</v>
      </c>
      <c r="U121" s="83" t="s">
        <v>1396</v>
      </c>
      <c r="V121" s="125" t="s">
        <v>219</v>
      </c>
      <c r="AA121" s="103">
        <f>IF(OR(J121="Fail",ISBLANK(J121)),INDEX('Issue Code Table'!C:C,MATCH(N:N,'Issue Code Table'!A:A,0)),IF(M121="Critical",6,IF(M121="Significant",5,IF(M121="Moderate",3,2))))</f>
        <v>5</v>
      </c>
    </row>
    <row r="122" spans="1:27" s="73" customFormat="1" ht="141.6" customHeight="1" x14ac:dyDescent="0.2">
      <c r="A122" s="82" t="s">
        <v>1397</v>
      </c>
      <c r="B122" s="83" t="s">
        <v>1126</v>
      </c>
      <c r="C122" s="83" t="s">
        <v>1127</v>
      </c>
      <c r="D122" s="108" t="s">
        <v>193</v>
      </c>
      <c r="E122" s="84" t="s">
        <v>1398</v>
      </c>
      <c r="F122" s="84" t="s">
        <v>1399</v>
      </c>
      <c r="G122" s="84" t="s">
        <v>1400</v>
      </c>
      <c r="H122" s="84" t="s">
        <v>1401</v>
      </c>
      <c r="I122" s="108"/>
      <c r="J122" s="80"/>
      <c r="K122" s="85" t="s">
        <v>1402</v>
      </c>
      <c r="L122" s="237"/>
      <c r="M122" s="87" t="s">
        <v>159</v>
      </c>
      <c r="N122" s="93" t="s">
        <v>1340</v>
      </c>
      <c r="O122" s="88" t="s">
        <v>1341</v>
      </c>
      <c r="P122" s="89"/>
      <c r="Q122" s="237" t="s">
        <v>1342</v>
      </c>
      <c r="R122" s="237" t="s">
        <v>1403</v>
      </c>
      <c r="S122" s="84" t="s">
        <v>1404</v>
      </c>
      <c r="T122" s="83" t="s">
        <v>1405</v>
      </c>
      <c r="U122" s="83" t="s">
        <v>1406</v>
      </c>
      <c r="V122" s="125" t="s">
        <v>219</v>
      </c>
      <c r="AA122" s="103">
        <f>IF(OR(J122="Fail",ISBLANK(J122)),INDEX('Issue Code Table'!C:C,MATCH(N:N,'Issue Code Table'!A:A,0)),IF(M122="Critical",6,IF(M122="Significant",5,IF(M122="Moderate",3,2))))</f>
        <v>5</v>
      </c>
    </row>
    <row r="123" spans="1:27" s="73" customFormat="1" ht="141.6" customHeight="1" x14ac:dyDescent="0.2">
      <c r="A123" s="82" t="s">
        <v>1407</v>
      </c>
      <c r="B123" s="83" t="s">
        <v>1126</v>
      </c>
      <c r="C123" s="83" t="s">
        <v>1127</v>
      </c>
      <c r="D123" s="108" t="s">
        <v>193</v>
      </c>
      <c r="E123" s="84" t="s">
        <v>1408</v>
      </c>
      <c r="F123" s="84" t="s">
        <v>1409</v>
      </c>
      <c r="G123" s="84" t="s">
        <v>1410</v>
      </c>
      <c r="H123" s="84" t="s">
        <v>1411</v>
      </c>
      <c r="I123" s="108"/>
      <c r="J123" s="80"/>
      <c r="K123" s="85" t="s">
        <v>1412</v>
      </c>
      <c r="L123" s="237"/>
      <c r="M123" s="87" t="s">
        <v>159</v>
      </c>
      <c r="N123" s="93" t="s">
        <v>1340</v>
      </c>
      <c r="O123" s="88" t="s">
        <v>1341</v>
      </c>
      <c r="P123" s="89"/>
      <c r="Q123" s="237" t="s">
        <v>1342</v>
      </c>
      <c r="R123" s="237" t="s">
        <v>1413</v>
      </c>
      <c r="S123" s="84" t="s">
        <v>1414</v>
      </c>
      <c r="T123" s="83" t="s">
        <v>1415</v>
      </c>
      <c r="U123" s="83" t="s">
        <v>1416</v>
      </c>
      <c r="V123" s="125" t="s">
        <v>219</v>
      </c>
      <c r="AA123" s="103">
        <f>IF(OR(J123="Fail",ISBLANK(J123)),INDEX('Issue Code Table'!C:C,MATCH(N:N,'Issue Code Table'!A:A,0)),IF(M123="Critical",6,IF(M123="Significant",5,IF(M123="Moderate",3,2))))</f>
        <v>5</v>
      </c>
    </row>
    <row r="124" spans="1:27" s="73" customFormat="1" ht="141.6" customHeight="1" x14ac:dyDescent="0.2">
      <c r="A124" s="82" t="s">
        <v>1417</v>
      </c>
      <c r="B124" s="83" t="s">
        <v>1126</v>
      </c>
      <c r="C124" s="83" t="s">
        <v>1127</v>
      </c>
      <c r="D124" s="108" t="s">
        <v>193</v>
      </c>
      <c r="E124" s="84" t="s">
        <v>1418</v>
      </c>
      <c r="F124" s="84" t="s">
        <v>1419</v>
      </c>
      <c r="G124" s="84" t="s">
        <v>1420</v>
      </c>
      <c r="H124" s="84" t="s">
        <v>1421</v>
      </c>
      <c r="I124" s="108"/>
      <c r="J124" s="80"/>
      <c r="K124" s="85" t="s">
        <v>1422</v>
      </c>
      <c r="L124" s="237"/>
      <c r="M124" s="87" t="s">
        <v>159</v>
      </c>
      <c r="N124" s="93" t="s">
        <v>1340</v>
      </c>
      <c r="O124" s="88" t="s">
        <v>1341</v>
      </c>
      <c r="P124" s="89"/>
      <c r="Q124" s="237" t="s">
        <v>1342</v>
      </c>
      <c r="R124" s="237" t="s">
        <v>1423</v>
      </c>
      <c r="S124" s="84" t="s">
        <v>1424</v>
      </c>
      <c r="T124" s="83" t="s">
        <v>1425</v>
      </c>
      <c r="U124" s="83" t="s">
        <v>1426</v>
      </c>
      <c r="V124" s="125" t="s">
        <v>219</v>
      </c>
      <c r="AA124" s="103">
        <f>IF(OR(J124="Fail",ISBLANK(J124)),INDEX('Issue Code Table'!C:C,MATCH(N:N,'Issue Code Table'!A:A,0)),IF(M124="Critical",6,IF(M124="Significant",5,IF(M124="Moderate",3,2))))</f>
        <v>5</v>
      </c>
    </row>
    <row r="125" spans="1:27" s="73" customFormat="1" ht="141.6" customHeight="1" x14ac:dyDescent="0.2">
      <c r="A125" s="82" t="s">
        <v>1427</v>
      </c>
      <c r="B125" s="83" t="s">
        <v>1126</v>
      </c>
      <c r="C125" s="83" t="s">
        <v>1127</v>
      </c>
      <c r="D125" s="108" t="s">
        <v>193</v>
      </c>
      <c r="E125" s="84" t="s">
        <v>1428</v>
      </c>
      <c r="F125" s="84" t="s">
        <v>1429</v>
      </c>
      <c r="G125" s="84" t="s">
        <v>1430</v>
      </c>
      <c r="H125" s="84" t="s">
        <v>1431</v>
      </c>
      <c r="I125" s="108"/>
      <c r="J125" s="80"/>
      <c r="K125" s="85" t="s">
        <v>1432</v>
      </c>
      <c r="L125" s="237"/>
      <c r="M125" s="87" t="s">
        <v>159</v>
      </c>
      <c r="N125" s="93" t="s">
        <v>1340</v>
      </c>
      <c r="O125" s="88" t="s">
        <v>1341</v>
      </c>
      <c r="P125" s="89"/>
      <c r="Q125" s="237" t="s">
        <v>1342</v>
      </c>
      <c r="R125" s="237" t="s">
        <v>1433</v>
      </c>
      <c r="S125" s="84" t="s">
        <v>1434</v>
      </c>
      <c r="T125" s="83" t="s">
        <v>1435</v>
      </c>
      <c r="U125" s="83" t="s">
        <v>1436</v>
      </c>
      <c r="V125" s="125" t="s">
        <v>219</v>
      </c>
      <c r="AA125" s="103">
        <f>IF(OR(J125="Fail",ISBLANK(J125)),INDEX('Issue Code Table'!C:C,MATCH(N:N,'Issue Code Table'!A:A,0)),IF(M125="Critical",6,IF(M125="Significant",5,IF(M125="Moderate",3,2))))</f>
        <v>5</v>
      </c>
    </row>
    <row r="126" spans="1:27" s="73" customFormat="1" ht="141.6" customHeight="1" x14ac:dyDescent="0.2">
      <c r="A126" s="82" t="s">
        <v>1437</v>
      </c>
      <c r="B126" s="83" t="s">
        <v>1126</v>
      </c>
      <c r="C126" s="83" t="s">
        <v>1127</v>
      </c>
      <c r="D126" s="108" t="s">
        <v>193</v>
      </c>
      <c r="E126" s="84" t="s">
        <v>1438</v>
      </c>
      <c r="F126" s="84" t="s">
        <v>1439</v>
      </c>
      <c r="G126" s="84" t="s">
        <v>1440</v>
      </c>
      <c r="H126" s="84" t="s">
        <v>1441</v>
      </c>
      <c r="I126" s="235"/>
      <c r="J126" s="80"/>
      <c r="K126" s="241" t="s">
        <v>1442</v>
      </c>
      <c r="L126" s="237"/>
      <c r="M126" s="87" t="s">
        <v>159</v>
      </c>
      <c r="N126" s="93" t="s">
        <v>1340</v>
      </c>
      <c r="O126" s="88" t="s">
        <v>1341</v>
      </c>
      <c r="P126" s="89"/>
      <c r="Q126" s="237" t="s">
        <v>1342</v>
      </c>
      <c r="R126" s="237" t="s">
        <v>1443</v>
      </c>
      <c r="S126" s="245" t="s">
        <v>1444</v>
      </c>
      <c r="T126" s="257" t="s">
        <v>1445</v>
      </c>
      <c r="U126" s="257" t="s">
        <v>1446</v>
      </c>
      <c r="V126" s="125" t="s">
        <v>219</v>
      </c>
      <c r="AA126" s="103">
        <f>IF(OR(J126="Fail",ISBLANK(J126)),INDEX('Issue Code Table'!C:C,MATCH(N:N,'Issue Code Table'!A:A,0)),IF(M126="Critical",6,IF(M126="Significant",5,IF(M126="Moderate",3,2))))</f>
        <v>5</v>
      </c>
    </row>
    <row r="127" spans="1:27" s="73" customFormat="1" ht="141.6" customHeight="1" x14ac:dyDescent="0.2">
      <c r="A127" s="82" t="s">
        <v>1447</v>
      </c>
      <c r="B127" s="83" t="s">
        <v>1126</v>
      </c>
      <c r="C127" s="83" t="s">
        <v>1127</v>
      </c>
      <c r="D127" s="108" t="s">
        <v>193</v>
      </c>
      <c r="E127" s="84" t="s">
        <v>1448</v>
      </c>
      <c r="F127" s="84" t="s">
        <v>1449</v>
      </c>
      <c r="G127" s="84" t="s">
        <v>1450</v>
      </c>
      <c r="H127" s="84" t="s">
        <v>1451</v>
      </c>
      <c r="I127" s="108"/>
      <c r="J127" s="80"/>
      <c r="K127" s="85" t="s">
        <v>1452</v>
      </c>
      <c r="L127" s="237"/>
      <c r="M127" s="87" t="s">
        <v>159</v>
      </c>
      <c r="N127" s="93" t="s">
        <v>1340</v>
      </c>
      <c r="O127" s="88" t="s">
        <v>1341</v>
      </c>
      <c r="P127" s="89"/>
      <c r="Q127" s="237" t="s">
        <v>1342</v>
      </c>
      <c r="R127" s="237" t="s">
        <v>1453</v>
      </c>
      <c r="S127" s="84" t="s">
        <v>1454</v>
      </c>
      <c r="T127" s="83" t="s">
        <v>1455</v>
      </c>
      <c r="U127" s="83" t="s">
        <v>1456</v>
      </c>
      <c r="V127" s="125" t="s">
        <v>219</v>
      </c>
      <c r="AA127" s="103">
        <f>IF(OR(J127="Fail",ISBLANK(J127)),INDEX('Issue Code Table'!C:C,MATCH(N:N,'Issue Code Table'!A:A,0)),IF(M127="Critical",6,IF(M127="Significant",5,IF(M127="Moderate",3,2))))</f>
        <v>5</v>
      </c>
    </row>
    <row r="128" spans="1:27" s="73" customFormat="1" ht="141.6" customHeight="1" x14ac:dyDescent="0.2">
      <c r="A128" s="82" t="s">
        <v>1457</v>
      </c>
      <c r="B128" s="83" t="s">
        <v>1126</v>
      </c>
      <c r="C128" s="83" t="s">
        <v>1127</v>
      </c>
      <c r="D128" s="108" t="s">
        <v>193</v>
      </c>
      <c r="E128" s="84" t="s">
        <v>1458</v>
      </c>
      <c r="F128" s="84" t="s">
        <v>1459</v>
      </c>
      <c r="G128" s="84" t="s">
        <v>1460</v>
      </c>
      <c r="H128" s="84" t="s">
        <v>1461</v>
      </c>
      <c r="I128" s="108"/>
      <c r="J128" s="80"/>
      <c r="K128" s="85" t="s">
        <v>1462</v>
      </c>
      <c r="L128" s="237"/>
      <c r="M128" s="87" t="s">
        <v>159</v>
      </c>
      <c r="N128" s="93" t="s">
        <v>1340</v>
      </c>
      <c r="O128" s="88" t="s">
        <v>1341</v>
      </c>
      <c r="P128" s="89"/>
      <c r="Q128" s="237" t="s">
        <v>1342</v>
      </c>
      <c r="R128" s="237" t="s">
        <v>1463</v>
      </c>
      <c r="S128" s="84" t="s">
        <v>1464</v>
      </c>
      <c r="T128" s="83" t="s">
        <v>1465</v>
      </c>
      <c r="U128" s="83" t="s">
        <v>1466</v>
      </c>
      <c r="V128" s="125" t="s">
        <v>219</v>
      </c>
      <c r="AA128" s="103">
        <f>IF(OR(J128="Fail",ISBLANK(J128)),INDEX('Issue Code Table'!C:C,MATCH(N:N,'Issue Code Table'!A:A,0)),IF(M128="Critical",6,IF(M128="Significant",5,IF(M128="Moderate",3,2))))</f>
        <v>5</v>
      </c>
    </row>
    <row r="129" spans="1:27" s="73" customFormat="1" ht="141.6" customHeight="1" x14ac:dyDescent="0.2">
      <c r="A129" s="82" t="s">
        <v>1467</v>
      </c>
      <c r="B129" s="83" t="s">
        <v>1126</v>
      </c>
      <c r="C129" s="83" t="s">
        <v>1127</v>
      </c>
      <c r="D129" s="108" t="s">
        <v>193</v>
      </c>
      <c r="E129" s="84" t="s">
        <v>1468</v>
      </c>
      <c r="F129" s="84" t="s">
        <v>1469</v>
      </c>
      <c r="G129" s="84" t="s">
        <v>1470</v>
      </c>
      <c r="H129" s="84" t="s">
        <v>1471</v>
      </c>
      <c r="I129" s="108"/>
      <c r="J129" s="80"/>
      <c r="K129" s="85" t="s">
        <v>1472</v>
      </c>
      <c r="L129" s="237"/>
      <c r="M129" s="87" t="s">
        <v>159</v>
      </c>
      <c r="N129" s="93" t="s">
        <v>1340</v>
      </c>
      <c r="O129" s="88" t="s">
        <v>1341</v>
      </c>
      <c r="P129" s="89"/>
      <c r="Q129" s="237" t="s">
        <v>1342</v>
      </c>
      <c r="R129" s="237" t="s">
        <v>1473</v>
      </c>
      <c r="S129" s="84" t="s">
        <v>1474</v>
      </c>
      <c r="T129" s="83" t="s">
        <v>1475</v>
      </c>
      <c r="U129" s="83" t="s">
        <v>1476</v>
      </c>
      <c r="V129" s="125" t="s">
        <v>219</v>
      </c>
      <c r="AA129" s="103">
        <f>IF(OR(J129="Fail",ISBLANK(J129)),INDEX('Issue Code Table'!C:C,MATCH(N:N,'Issue Code Table'!A:A,0)),IF(M129="Critical",6,IF(M129="Significant",5,IF(M129="Moderate",3,2))))</f>
        <v>5</v>
      </c>
    </row>
    <row r="130" spans="1:27" s="73" customFormat="1" ht="141.6" customHeight="1" x14ac:dyDescent="0.2">
      <c r="A130" s="82" t="s">
        <v>1477</v>
      </c>
      <c r="B130" s="83" t="s">
        <v>1126</v>
      </c>
      <c r="C130" s="83" t="s">
        <v>1127</v>
      </c>
      <c r="D130" s="108" t="s">
        <v>193</v>
      </c>
      <c r="E130" s="84" t="s">
        <v>1478</v>
      </c>
      <c r="F130" s="84" t="s">
        <v>1479</v>
      </c>
      <c r="G130" s="84" t="s">
        <v>1480</v>
      </c>
      <c r="H130" s="84" t="s">
        <v>1481</v>
      </c>
      <c r="I130" s="108"/>
      <c r="J130" s="80"/>
      <c r="K130" s="85" t="s">
        <v>1482</v>
      </c>
      <c r="L130" s="237"/>
      <c r="M130" s="87" t="s">
        <v>159</v>
      </c>
      <c r="N130" s="93" t="s">
        <v>1340</v>
      </c>
      <c r="O130" s="88" t="s">
        <v>1341</v>
      </c>
      <c r="P130" s="89"/>
      <c r="Q130" s="237" t="s">
        <v>1342</v>
      </c>
      <c r="R130" s="237" t="s">
        <v>1483</v>
      </c>
      <c r="S130" s="84" t="s">
        <v>1484</v>
      </c>
      <c r="T130" s="83" t="s">
        <v>1485</v>
      </c>
      <c r="U130" s="83" t="s">
        <v>1486</v>
      </c>
      <c r="V130" s="125" t="s">
        <v>219</v>
      </c>
      <c r="AA130" s="103">
        <f>IF(OR(J130="Fail",ISBLANK(J130)),INDEX('Issue Code Table'!C:C,MATCH(N:N,'Issue Code Table'!A:A,0)),IF(M130="Critical",6,IF(M130="Significant",5,IF(M130="Moderate",3,2))))</f>
        <v>5</v>
      </c>
    </row>
    <row r="131" spans="1:27" s="73" customFormat="1" ht="141.6" customHeight="1" x14ac:dyDescent="0.2">
      <c r="A131" s="82" t="s">
        <v>1487</v>
      </c>
      <c r="B131" s="83" t="s">
        <v>1126</v>
      </c>
      <c r="C131" s="83" t="s">
        <v>1127</v>
      </c>
      <c r="D131" s="108" t="s">
        <v>193</v>
      </c>
      <c r="E131" s="84" t="s">
        <v>1488</v>
      </c>
      <c r="F131" s="84" t="s">
        <v>1489</v>
      </c>
      <c r="G131" s="84" t="s">
        <v>1490</v>
      </c>
      <c r="H131" s="84" t="s">
        <v>1491</v>
      </c>
      <c r="I131" s="108"/>
      <c r="J131" s="80"/>
      <c r="K131" s="85" t="s">
        <v>1492</v>
      </c>
      <c r="L131" s="237"/>
      <c r="M131" s="87" t="s">
        <v>159</v>
      </c>
      <c r="N131" s="93" t="s">
        <v>1340</v>
      </c>
      <c r="O131" s="88" t="s">
        <v>1341</v>
      </c>
      <c r="P131" s="89"/>
      <c r="Q131" s="237" t="s">
        <v>1342</v>
      </c>
      <c r="R131" s="237" t="s">
        <v>1493</v>
      </c>
      <c r="S131" s="84" t="s">
        <v>1494</v>
      </c>
      <c r="T131" s="83" t="s">
        <v>1495</v>
      </c>
      <c r="U131" s="83" t="s">
        <v>1496</v>
      </c>
      <c r="V131" s="125" t="s">
        <v>219</v>
      </c>
      <c r="AA131" s="103">
        <f>IF(OR(J131="Fail",ISBLANK(J131)),INDEX('Issue Code Table'!C:C,MATCH(N:N,'Issue Code Table'!A:A,0)),IF(M131="Critical",6,IF(M131="Significant",5,IF(M131="Moderate",3,2))))</f>
        <v>5</v>
      </c>
    </row>
    <row r="132" spans="1:27" s="73" customFormat="1" ht="141.6" customHeight="1" x14ac:dyDescent="0.2">
      <c r="A132" s="82" t="s">
        <v>1497</v>
      </c>
      <c r="B132" s="83" t="s">
        <v>1126</v>
      </c>
      <c r="C132" s="83" t="s">
        <v>1127</v>
      </c>
      <c r="D132" s="108" t="s">
        <v>193</v>
      </c>
      <c r="E132" s="84" t="s">
        <v>1498</v>
      </c>
      <c r="F132" s="84" t="s">
        <v>1499</v>
      </c>
      <c r="G132" s="84" t="s">
        <v>1500</v>
      </c>
      <c r="H132" s="84" t="s">
        <v>1501</v>
      </c>
      <c r="I132" s="108"/>
      <c r="J132" s="80"/>
      <c r="K132" s="85" t="s">
        <v>1502</v>
      </c>
      <c r="L132" s="237"/>
      <c r="M132" s="87" t="s">
        <v>159</v>
      </c>
      <c r="N132" s="93" t="s">
        <v>1340</v>
      </c>
      <c r="O132" s="88" t="s">
        <v>1341</v>
      </c>
      <c r="P132" s="89"/>
      <c r="Q132" s="237" t="s">
        <v>1342</v>
      </c>
      <c r="R132" s="237" t="s">
        <v>1503</v>
      </c>
      <c r="S132" s="84" t="s">
        <v>1354</v>
      </c>
      <c r="T132" s="83" t="s">
        <v>1504</v>
      </c>
      <c r="U132" s="83" t="s">
        <v>1505</v>
      </c>
      <c r="V132" s="125" t="s">
        <v>219</v>
      </c>
      <c r="AA132" s="103">
        <f>IF(OR(J132="Fail",ISBLANK(J132)),INDEX('Issue Code Table'!C:C,MATCH(N:N,'Issue Code Table'!A:A,0)),IF(M132="Critical",6,IF(M132="Significant",5,IF(M132="Moderate",3,2))))</f>
        <v>5</v>
      </c>
    </row>
    <row r="133" spans="1:27" s="73" customFormat="1" ht="141.6" customHeight="1" x14ac:dyDescent="0.2">
      <c r="A133" s="82" t="s">
        <v>1506</v>
      </c>
      <c r="B133" s="83" t="s">
        <v>1126</v>
      </c>
      <c r="C133" s="83" t="s">
        <v>1127</v>
      </c>
      <c r="D133" s="108" t="s">
        <v>193</v>
      </c>
      <c r="E133" s="84" t="s">
        <v>1507</v>
      </c>
      <c r="F133" s="84" t="s">
        <v>1508</v>
      </c>
      <c r="G133" s="84" t="s">
        <v>1509</v>
      </c>
      <c r="H133" s="84" t="s">
        <v>1510</v>
      </c>
      <c r="I133" s="108"/>
      <c r="J133" s="80"/>
      <c r="K133" s="85" t="s">
        <v>1511</v>
      </c>
      <c r="L133" s="237"/>
      <c r="M133" s="87" t="s">
        <v>159</v>
      </c>
      <c r="N133" s="93" t="s">
        <v>1340</v>
      </c>
      <c r="O133" s="88" t="s">
        <v>1341</v>
      </c>
      <c r="P133" s="89"/>
      <c r="Q133" s="237" t="s">
        <v>1342</v>
      </c>
      <c r="R133" s="237" t="s">
        <v>1512</v>
      </c>
      <c r="S133" s="84" t="s">
        <v>1513</v>
      </c>
      <c r="T133" s="83" t="s">
        <v>1514</v>
      </c>
      <c r="U133" s="83" t="s">
        <v>1515</v>
      </c>
      <c r="V133" s="125" t="s">
        <v>219</v>
      </c>
      <c r="AA133" s="103">
        <f>IF(OR(J133="Fail",ISBLANK(J133)),INDEX('Issue Code Table'!C:C,MATCH(N:N,'Issue Code Table'!A:A,0)),IF(M133="Critical",6,IF(M133="Significant",5,IF(M133="Moderate",3,2))))</f>
        <v>5</v>
      </c>
    </row>
    <row r="134" spans="1:27" s="73" customFormat="1" ht="141.6" customHeight="1" x14ac:dyDescent="0.2">
      <c r="A134" s="82" t="s">
        <v>1516</v>
      </c>
      <c r="B134" s="83" t="s">
        <v>1126</v>
      </c>
      <c r="C134" s="83" t="s">
        <v>1127</v>
      </c>
      <c r="D134" s="108" t="s">
        <v>193</v>
      </c>
      <c r="E134" s="84" t="s">
        <v>1517</v>
      </c>
      <c r="F134" s="84" t="s">
        <v>1518</v>
      </c>
      <c r="G134" s="84" t="s">
        <v>1519</v>
      </c>
      <c r="H134" s="84" t="s">
        <v>1520</v>
      </c>
      <c r="I134" s="108"/>
      <c r="J134" s="80"/>
      <c r="K134" s="85" t="s">
        <v>1521</v>
      </c>
      <c r="L134" s="237"/>
      <c r="M134" s="87" t="s">
        <v>159</v>
      </c>
      <c r="N134" s="93" t="s">
        <v>1340</v>
      </c>
      <c r="O134" s="88" t="s">
        <v>1341</v>
      </c>
      <c r="P134" s="89"/>
      <c r="Q134" s="237" t="s">
        <v>1342</v>
      </c>
      <c r="R134" s="237" t="s">
        <v>1522</v>
      </c>
      <c r="S134" s="84" t="s">
        <v>1513</v>
      </c>
      <c r="T134" s="83" t="s">
        <v>1523</v>
      </c>
      <c r="U134" s="83" t="s">
        <v>1524</v>
      </c>
      <c r="V134" s="125" t="s">
        <v>219</v>
      </c>
      <c r="AA134" s="103">
        <f>IF(OR(J134="Fail",ISBLANK(J134)),INDEX('Issue Code Table'!C:C,MATCH(N:N,'Issue Code Table'!A:A,0)),IF(M134="Critical",6,IF(M134="Significant",5,IF(M134="Moderate",3,2))))</f>
        <v>5</v>
      </c>
    </row>
    <row r="135" spans="1:27" s="73" customFormat="1" ht="141.6" customHeight="1" x14ac:dyDescent="0.2">
      <c r="A135" s="82" t="s">
        <v>1525</v>
      </c>
      <c r="B135" s="83" t="s">
        <v>1126</v>
      </c>
      <c r="C135" s="83" t="s">
        <v>1127</v>
      </c>
      <c r="D135" s="108" t="s">
        <v>193</v>
      </c>
      <c r="E135" s="84" t="s">
        <v>1526</v>
      </c>
      <c r="F135" s="84" t="s">
        <v>1527</v>
      </c>
      <c r="G135" s="84" t="s">
        <v>1528</v>
      </c>
      <c r="H135" s="84" t="s">
        <v>1529</v>
      </c>
      <c r="I135" s="108"/>
      <c r="J135" s="80"/>
      <c r="K135" s="85" t="s">
        <v>1530</v>
      </c>
      <c r="L135" s="237"/>
      <c r="M135" s="87" t="s">
        <v>159</v>
      </c>
      <c r="N135" s="93" t="s">
        <v>1340</v>
      </c>
      <c r="O135" s="88" t="s">
        <v>1341</v>
      </c>
      <c r="P135" s="89"/>
      <c r="Q135" s="237" t="s">
        <v>1342</v>
      </c>
      <c r="R135" s="237" t="s">
        <v>1531</v>
      </c>
      <c r="S135" s="84" t="s">
        <v>1513</v>
      </c>
      <c r="T135" s="83" t="s">
        <v>1532</v>
      </c>
      <c r="U135" s="83" t="s">
        <v>1533</v>
      </c>
      <c r="V135" s="125" t="s">
        <v>219</v>
      </c>
      <c r="AA135" s="103">
        <f>IF(OR(J135="Fail",ISBLANK(J135)),INDEX('Issue Code Table'!C:C,MATCH(N:N,'Issue Code Table'!A:A,0)),IF(M135="Critical",6,IF(M135="Significant",5,IF(M135="Moderate",3,2))))</f>
        <v>5</v>
      </c>
    </row>
    <row r="136" spans="1:27" s="73" customFormat="1" ht="141.6" customHeight="1" x14ac:dyDescent="0.2">
      <c r="A136" s="82" t="s">
        <v>1534</v>
      </c>
      <c r="B136" s="83" t="s">
        <v>1126</v>
      </c>
      <c r="C136" s="83" t="s">
        <v>1127</v>
      </c>
      <c r="D136" s="108" t="s">
        <v>193</v>
      </c>
      <c r="E136" s="84" t="s">
        <v>1535</v>
      </c>
      <c r="F136" s="84" t="s">
        <v>1536</v>
      </c>
      <c r="G136" s="84" t="s">
        <v>1537</v>
      </c>
      <c r="H136" s="84" t="s">
        <v>1538</v>
      </c>
      <c r="I136" s="108"/>
      <c r="J136" s="80"/>
      <c r="K136" s="85" t="s">
        <v>1539</v>
      </c>
      <c r="L136" s="237"/>
      <c r="M136" s="87" t="s">
        <v>159</v>
      </c>
      <c r="N136" s="93" t="s">
        <v>1340</v>
      </c>
      <c r="O136" s="88" t="s">
        <v>1341</v>
      </c>
      <c r="P136" s="89"/>
      <c r="Q136" s="237" t="s">
        <v>1342</v>
      </c>
      <c r="R136" s="237" t="s">
        <v>1540</v>
      </c>
      <c r="S136" s="84" t="s">
        <v>1513</v>
      </c>
      <c r="T136" s="83" t="s">
        <v>1541</v>
      </c>
      <c r="U136" s="83" t="s">
        <v>1542</v>
      </c>
      <c r="V136" s="125" t="s">
        <v>219</v>
      </c>
      <c r="AA136" s="103">
        <f>IF(OR(J136="Fail",ISBLANK(J136)),INDEX('Issue Code Table'!C:C,MATCH(N:N,'Issue Code Table'!A:A,0)),IF(M136="Critical",6,IF(M136="Significant",5,IF(M136="Moderate",3,2))))</f>
        <v>5</v>
      </c>
    </row>
    <row r="137" spans="1:27" s="73" customFormat="1" ht="141.6" customHeight="1" x14ac:dyDescent="0.2">
      <c r="A137" s="82" t="s">
        <v>1543</v>
      </c>
      <c r="B137" s="83" t="s">
        <v>1544</v>
      </c>
      <c r="C137" s="83" t="s">
        <v>1545</v>
      </c>
      <c r="D137" s="108" t="s">
        <v>193</v>
      </c>
      <c r="E137" s="84" t="s">
        <v>1546</v>
      </c>
      <c r="F137" s="84" t="s">
        <v>1547</v>
      </c>
      <c r="G137" s="84" t="s">
        <v>1548</v>
      </c>
      <c r="H137" s="84" t="s">
        <v>1549</v>
      </c>
      <c r="I137" s="108"/>
      <c r="J137" s="80"/>
      <c r="K137" s="85" t="s">
        <v>1550</v>
      </c>
      <c r="L137" s="237"/>
      <c r="M137" s="87" t="s">
        <v>199</v>
      </c>
      <c r="N137" s="93" t="s">
        <v>1551</v>
      </c>
      <c r="O137" s="88" t="s">
        <v>1552</v>
      </c>
      <c r="P137" s="89"/>
      <c r="Q137" s="237" t="s">
        <v>1553</v>
      </c>
      <c r="R137" s="237" t="s">
        <v>1554</v>
      </c>
      <c r="S137" s="84" t="s">
        <v>1555</v>
      </c>
      <c r="T137" s="83" t="s">
        <v>1556</v>
      </c>
      <c r="U137" s="83" t="s">
        <v>1557</v>
      </c>
      <c r="V137" s="125"/>
      <c r="AA137" s="103">
        <f>IF(OR(J137="Fail",ISBLANK(J137)),INDEX('Issue Code Table'!C:C,MATCH(N:N,'Issue Code Table'!A:A,0)),IF(M137="Critical",6,IF(M137="Significant",5,IF(M137="Moderate",3,2))))</f>
        <v>3</v>
      </c>
    </row>
    <row r="138" spans="1:27" s="73" customFormat="1" ht="141.6" customHeight="1" x14ac:dyDescent="0.2">
      <c r="A138" s="82" t="s">
        <v>1558</v>
      </c>
      <c r="B138" s="83" t="s">
        <v>1559</v>
      </c>
      <c r="C138" s="83" t="s">
        <v>1560</v>
      </c>
      <c r="D138" s="108" t="s">
        <v>193</v>
      </c>
      <c r="E138" s="84" t="s">
        <v>1561</v>
      </c>
      <c r="F138" s="84" t="s">
        <v>1562</v>
      </c>
      <c r="G138" s="84" t="s">
        <v>1563</v>
      </c>
      <c r="H138" s="84" t="s">
        <v>1564</v>
      </c>
      <c r="I138" s="108"/>
      <c r="J138" s="80"/>
      <c r="K138" s="85" t="s">
        <v>1565</v>
      </c>
      <c r="L138" s="237"/>
      <c r="M138" s="87" t="s">
        <v>199</v>
      </c>
      <c r="N138" s="93" t="s">
        <v>1551</v>
      </c>
      <c r="O138" s="88" t="s">
        <v>1552</v>
      </c>
      <c r="P138" s="89"/>
      <c r="Q138" s="237" t="s">
        <v>1553</v>
      </c>
      <c r="R138" s="237" t="s">
        <v>1566</v>
      </c>
      <c r="S138" s="84" t="s">
        <v>1567</v>
      </c>
      <c r="T138" s="83" t="s">
        <v>1568</v>
      </c>
      <c r="U138" s="83" t="s">
        <v>1569</v>
      </c>
      <c r="V138" s="125"/>
      <c r="AA138" s="103">
        <f>IF(OR(J138="Fail",ISBLANK(J138)),INDEX('Issue Code Table'!C:C,MATCH(N:N,'Issue Code Table'!A:A,0)),IF(M138="Critical",6,IF(M138="Significant",5,IF(M138="Moderate",3,2))))</f>
        <v>3</v>
      </c>
    </row>
    <row r="139" spans="1:27" s="73" customFormat="1" ht="141.6" customHeight="1" x14ac:dyDescent="0.2">
      <c r="A139" s="82" t="s">
        <v>1570</v>
      </c>
      <c r="B139" s="83" t="s">
        <v>1559</v>
      </c>
      <c r="C139" s="83" t="s">
        <v>1560</v>
      </c>
      <c r="D139" s="108" t="s">
        <v>193</v>
      </c>
      <c r="E139" s="84" t="s">
        <v>1571</v>
      </c>
      <c r="F139" s="84" t="s">
        <v>1572</v>
      </c>
      <c r="G139" s="84" t="s">
        <v>1573</v>
      </c>
      <c r="H139" s="84" t="s">
        <v>1574</v>
      </c>
      <c r="I139" s="108"/>
      <c r="J139" s="80"/>
      <c r="K139" s="85" t="s">
        <v>1575</v>
      </c>
      <c r="L139" s="237"/>
      <c r="M139" s="87" t="s">
        <v>199</v>
      </c>
      <c r="N139" s="93" t="s">
        <v>1551</v>
      </c>
      <c r="O139" s="88" t="s">
        <v>1552</v>
      </c>
      <c r="P139" s="89"/>
      <c r="Q139" s="237" t="s">
        <v>1553</v>
      </c>
      <c r="R139" s="252" t="s">
        <v>1576</v>
      </c>
      <c r="S139" s="84" t="s">
        <v>1577</v>
      </c>
      <c r="T139" s="83" t="s">
        <v>1578</v>
      </c>
      <c r="U139" s="83" t="s">
        <v>1579</v>
      </c>
      <c r="V139" s="125"/>
      <c r="AA139" s="103">
        <f>IF(OR(J139="Fail",ISBLANK(J139)),INDEX('Issue Code Table'!C:C,MATCH(N:N,'Issue Code Table'!A:A,0)),IF(M139="Critical",6,IF(M139="Significant",5,IF(M139="Moderate",3,2))))</f>
        <v>3</v>
      </c>
    </row>
    <row r="140" spans="1:27" s="73" customFormat="1" ht="141.6" customHeight="1" x14ac:dyDescent="0.2">
      <c r="A140" s="82" t="s">
        <v>1580</v>
      </c>
      <c r="B140" s="83" t="s">
        <v>1581</v>
      </c>
      <c r="C140" s="83" t="s">
        <v>1582</v>
      </c>
      <c r="D140" s="108" t="s">
        <v>193</v>
      </c>
      <c r="E140" s="84" t="s">
        <v>1583</v>
      </c>
      <c r="F140" s="84" t="s">
        <v>1584</v>
      </c>
      <c r="G140" s="84" t="s">
        <v>1585</v>
      </c>
      <c r="H140" s="84" t="s">
        <v>1586</v>
      </c>
      <c r="I140" s="108"/>
      <c r="J140" s="80"/>
      <c r="K140" s="85" t="s">
        <v>1587</v>
      </c>
      <c r="L140" s="237"/>
      <c r="M140" s="87" t="s">
        <v>199</v>
      </c>
      <c r="N140" s="93" t="s">
        <v>1551</v>
      </c>
      <c r="O140" s="88" t="s">
        <v>1552</v>
      </c>
      <c r="P140" s="89"/>
      <c r="Q140" s="237" t="s">
        <v>1553</v>
      </c>
      <c r="R140" s="237" t="s">
        <v>1588</v>
      </c>
      <c r="S140" s="84" t="s">
        <v>1589</v>
      </c>
      <c r="T140" s="83" t="s">
        <v>1590</v>
      </c>
      <c r="U140" s="83" t="s">
        <v>1591</v>
      </c>
      <c r="V140" s="125"/>
      <c r="AA140" s="103">
        <f>IF(OR(J140="Fail",ISBLANK(J140)),INDEX('Issue Code Table'!C:C,MATCH(N:N,'Issue Code Table'!A:A,0)),IF(M140="Critical",6,IF(M140="Significant",5,IF(M140="Moderate",3,2))))</f>
        <v>3</v>
      </c>
    </row>
    <row r="141" spans="1:27" s="73" customFormat="1" ht="141.6" customHeight="1" x14ac:dyDescent="0.2">
      <c r="A141" s="82" t="s">
        <v>1592</v>
      </c>
      <c r="B141" s="83" t="s">
        <v>732</v>
      </c>
      <c r="C141" s="83" t="s">
        <v>733</v>
      </c>
      <c r="D141" s="108" t="s">
        <v>193</v>
      </c>
      <c r="E141" s="84" t="s">
        <v>1593</v>
      </c>
      <c r="F141" s="84" t="s">
        <v>1594</v>
      </c>
      <c r="G141" s="84" t="s">
        <v>1595</v>
      </c>
      <c r="H141" s="84" t="s">
        <v>1596</v>
      </c>
      <c r="I141" s="108"/>
      <c r="J141" s="80"/>
      <c r="K141" s="85" t="s">
        <v>1597</v>
      </c>
      <c r="L141" s="258"/>
      <c r="M141" s="87" t="s">
        <v>199</v>
      </c>
      <c r="N141" s="93" t="s">
        <v>1551</v>
      </c>
      <c r="O141" s="88" t="s">
        <v>1552</v>
      </c>
      <c r="P141" s="89"/>
      <c r="Q141" s="237" t="s">
        <v>1553</v>
      </c>
      <c r="R141" s="237" t="s">
        <v>1598</v>
      </c>
      <c r="S141" s="84" t="s">
        <v>1599</v>
      </c>
      <c r="T141" s="83" t="s">
        <v>1600</v>
      </c>
      <c r="U141" s="83" t="s">
        <v>1601</v>
      </c>
      <c r="V141" s="125"/>
      <c r="AA141" s="103">
        <f>IF(OR(J141="Fail",ISBLANK(J141)),INDEX('Issue Code Table'!C:C,MATCH(N:N,'Issue Code Table'!A:A,0)),IF(M141="Critical",6,IF(M141="Significant",5,IF(M141="Moderate",3,2))))</f>
        <v>3</v>
      </c>
    </row>
    <row r="142" spans="1:27" s="73" customFormat="1" ht="141.6" customHeight="1" x14ac:dyDescent="0.2">
      <c r="A142" s="82" t="s">
        <v>1602</v>
      </c>
      <c r="B142" s="84" t="s">
        <v>1603</v>
      </c>
      <c r="C142" s="249" t="s">
        <v>1604</v>
      </c>
      <c r="D142" s="108" t="s">
        <v>193</v>
      </c>
      <c r="E142" s="84" t="s">
        <v>1605</v>
      </c>
      <c r="F142" s="84" t="s">
        <v>1606</v>
      </c>
      <c r="G142" s="84" t="s">
        <v>1607</v>
      </c>
      <c r="H142" s="84" t="s">
        <v>1608</v>
      </c>
      <c r="I142" s="108"/>
      <c r="J142" s="80"/>
      <c r="K142" s="85" t="s">
        <v>1609</v>
      </c>
      <c r="L142" s="258"/>
      <c r="M142" s="87" t="s">
        <v>421</v>
      </c>
      <c r="N142" s="93" t="s">
        <v>1610</v>
      </c>
      <c r="O142" s="88" t="s">
        <v>1611</v>
      </c>
      <c r="P142" s="89"/>
      <c r="Q142" s="237" t="s">
        <v>1553</v>
      </c>
      <c r="R142" s="237" t="s">
        <v>1612</v>
      </c>
      <c r="S142" s="84" t="s">
        <v>1613</v>
      </c>
      <c r="T142" s="83" t="s">
        <v>1614</v>
      </c>
      <c r="U142" s="83" t="s">
        <v>1615</v>
      </c>
      <c r="V142" s="125"/>
      <c r="AA142" s="103">
        <f>IF(OR(J142="Fail",ISBLANK(J142)),INDEX('Issue Code Table'!C:C,MATCH(N:N,'Issue Code Table'!A:A,0)),IF(M142="Critical",6,IF(M142="Significant",5,IF(M142="Moderate",3,2))))</f>
        <v>2</v>
      </c>
    </row>
    <row r="143" spans="1:27" s="73" customFormat="1" ht="141.6" customHeight="1" x14ac:dyDescent="0.2">
      <c r="A143" s="82" t="s">
        <v>1616</v>
      </c>
      <c r="B143" s="83" t="s">
        <v>732</v>
      </c>
      <c r="C143" s="83" t="s">
        <v>733</v>
      </c>
      <c r="D143" s="108" t="s">
        <v>193</v>
      </c>
      <c r="E143" s="84" t="s">
        <v>1617</v>
      </c>
      <c r="F143" s="84" t="s">
        <v>1618</v>
      </c>
      <c r="G143" s="84" t="s">
        <v>1619</v>
      </c>
      <c r="H143" s="84" t="s">
        <v>1620</v>
      </c>
      <c r="I143" s="108"/>
      <c r="J143" s="80"/>
      <c r="K143" s="85" t="s">
        <v>1621</v>
      </c>
      <c r="L143" s="258"/>
      <c r="M143" s="87" t="s">
        <v>199</v>
      </c>
      <c r="N143" s="93" t="s">
        <v>739</v>
      </c>
      <c r="O143" s="88" t="s">
        <v>740</v>
      </c>
      <c r="P143" s="89"/>
      <c r="Q143" s="237" t="s">
        <v>1553</v>
      </c>
      <c r="R143" s="237" t="s">
        <v>1622</v>
      </c>
      <c r="S143" s="84" t="s">
        <v>1613</v>
      </c>
      <c r="T143" s="83" t="s">
        <v>1623</v>
      </c>
      <c r="U143" s="83" t="s">
        <v>1624</v>
      </c>
      <c r="V143" s="125"/>
      <c r="AA143" s="103">
        <f>IF(OR(J143="Fail",ISBLANK(J143)),INDEX('Issue Code Table'!C:C,MATCH(N:N,'Issue Code Table'!A:A,0)),IF(M143="Critical",6,IF(M143="Significant",5,IF(M143="Moderate",3,2))))</f>
        <v>5</v>
      </c>
    </row>
    <row r="144" spans="1:27" s="73" customFormat="1" ht="141.6" customHeight="1" x14ac:dyDescent="0.2">
      <c r="A144" s="82" t="s">
        <v>1625</v>
      </c>
      <c r="B144" s="83" t="s">
        <v>732</v>
      </c>
      <c r="C144" s="83" t="s">
        <v>733</v>
      </c>
      <c r="D144" s="108" t="s">
        <v>193</v>
      </c>
      <c r="E144" s="84" t="s">
        <v>1626</v>
      </c>
      <c r="F144" s="84" t="s">
        <v>1627</v>
      </c>
      <c r="G144" s="84" t="s">
        <v>1628</v>
      </c>
      <c r="H144" s="84" t="s">
        <v>1629</v>
      </c>
      <c r="I144" s="108"/>
      <c r="J144" s="80"/>
      <c r="K144" s="85" t="s">
        <v>1630</v>
      </c>
      <c r="L144" s="258"/>
      <c r="M144" s="87" t="s">
        <v>199</v>
      </c>
      <c r="N144" s="93" t="s">
        <v>1631</v>
      </c>
      <c r="O144" s="88" t="s">
        <v>1632</v>
      </c>
      <c r="P144" s="89"/>
      <c r="Q144" s="237" t="s">
        <v>1553</v>
      </c>
      <c r="R144" s="237" t="s">
        <v>1633</v>
      </c>
      <c r="S144" s="84" t="s">
        <v>1613</v>
      </c>
      <c r="T144" s="83" t="s">
        <v>1634</v>
      </c>
      <c r="U144" s="83" t="s">
        <v>1635</v>
      </c>
      <c r="V144" s="125"/>
      <c r="AA144" s="103">
        <f>IF(OR(J144="Fail",ISBLANK(J144)),INDEX('Issue Code Table'!C:C,MATCH(N:N,'Issue Code Table'!A:A,0)),IF(M144="Critical",6,IF(M144="Significant",5,IF(M144="Moderate",3,2))))</f>
        <v>5</v>
      </c>
    </row>
    <row r="145" spans="1:27" s="73" customFormat="1" ht="141.6" customHeight="1" x14ac:dyDescent="0.2">
      <c r="A145" s="82" t="s">
        <v>1636</v>
      </c>
      <c r="B145" s="83" t="s">
        <v>1544</v>
      </c>
      <c r="C145" s="83" t="s">
        <v>1545</v>
      </c>
      <c r="D145" s="108" t="s">
        <v>193</v>
      </c>
      <c r="E145" s="84" t="s">
        <v>1637</v>
      </c>
      <c r="F145" s="84" t="s">
        <v>1547</v>
      </c>
      <c r="G145" s="84" t="s">
        <v>1638</v>
      </c>
      <c r="H145" s="84" t="s">
        <v>1639</v>
      </c>
      <c r="I145" s="108"/>
      <c r="J145" s="80"/>
      <c r="K145" s="85" t="s">
        <v>1640</v>
      </c>
      <c r="L145" s="258"/>
      <c r="M145" s="87" t="s">
        <v>199</v>
      </c>
      <c r="N145" s="93" t="s">
        <v>1551</v>
      </c>
      <c r="O145" s="88" t="s">
        <v>1552</v>
      </c>
      <c r="P145" s="89"/>
      <c r="Q145" s="237" t="s">
        <v>1641</v>
      </c>
      <c r="R145" s="237" t="s">
        <v>1642</v>
      </c>
      <c r="S145" s="84" t="s">
        <v>1555</v>
      </c>
      <c r="T145" s="83" t="s">
        <v>1643</v>
      </c>
      <c r="U145" s="83" t="s">
        <v>1644</v>
      </c>
      <c r="V145" s="125"/>
      <c r="AA145" s="103">
        <f>IF(OR(J145="Fail",ISBLANK(J145)),INDEX('Issue Code Table'!C:C,MATCH(N:N,'Issue Code Table'!A:A,0)),IF(M145="Critical",6,IF(M145="Significant",5,IF(M145="Moderate",3,2))))</f>
        <v>3</v>
      </c>
    </row>
    <row r="146" spans="1:27" s="73" customFormat="1" ht="141.6" customHeight="1" x14ac:dyDescent="0.2">
      <c r="A146" s="82" t="s">
        <v>1645</v>
      </c>
      <c r="B146" s="83" t="s">
        <v>732</v>
      </c>
      <c r="C146" s="83" t="s">
        <v>733</v>
      </c>
      <c r="D146" s="108" t="s">
        <v>193</v>
      </c>
      <c r="E146" s="84" t="s">
        <v>1646</v>
      </c>
      <c r="F146" s="84" t="s">
        <v>1562</v>
      </c>
      <c r="G146" s="84" t="s">
        <v>1647</v>
      </c>
      <c r="H146" s="84" t="s">
        <v>1648</v>
      </c>
      <c r="I146" s="108"/>
      <c r="J146" s="80"/>
      <c r="K146" s="85" t="s">
        <v>1649</v>
      </c>
      <c r="L146" s="258"/>
      <c r="M146" s="87" t="s">
        <v>199</v>
      </c>
      <c r="N146" s="93" t="s">
        <v>1551</v>
      </c>
      <c r="O146" s="88" t="s">
        <v>1552</v>
      </c>
      <c r="P146" s="89"/>
      <c r="Q146" s="237" t="s">
        <v>1641</v>
      </c>
      <c r="R146" s="237" t="s">
        <v>1650</v>
      </c>
      <c r="S146" s="84" t="s">
        <v>1567</v>
      </c>
      <c r="T146" s="83" t="s">
        <v>1651</v>
      </c>
      <c r="U146" s="83" t="s">
        <v>1652</v>
      </c>
      <c r="V146" s="125"/>
      <c r="AA146" s="103">
        <f>IF(OR(J146="Fail",ISBLANK(J146)),INDEX('Issue Code Table'!C:C,MATCH(N:N,'Issue Code Table'!A:A,0)),IF(M146="Critical",6,IF(M146="Significant",5,IF(M146="Moderate",3,2))))</f>
        <v>3</v>
      </c>
    </row>
    <row r="147" spans="1:27" s="73" customFormat="1" ht="141.6" customHeight="1" x14ac:dyDescent="0.2">
      <c r="A147" s="82" t="s">
        <v>1653</v>
      </c>
      <c r="B147" s="83" t="s">
        <v>732</v>
      </c>
      <c r="C147" s="83" t="s">
        <v>733</v>
      </c>
      <c r="D147" s="108" t="s">
        <v>193</v>
      </c>
      <c r="E147" s="84" t="s">
        <v>1654</v>
      </c>
      <c r="F147" s="84" t="s">
        <v>1572</v>
      </c>
      <c r="G147" s="84" t="s">
        <v>1655</v>
      </c>
      <c r="H147" s="84" t="s">
        <v>1656</v>
      </c>
      <c r="I147" s="108"/>
      <c r="J147" s="80"/>
      <c r="K147" s="85" t="s">
        <v>1657</v>
      </c>
      <c r="L147" s="258"/>
      <c r="M147" s="87" t="s">
        <v>199</v>
      </c>
      <c r="N147" s="93" t="s">
        <v>1551</v>
      </c>
      <c r="O147" s="88" t="s">
        <v>1552</v>
      </c>
      <c r="P147" s="89"/>
      <c r="Q147" s="237" t="s">
        <v>1641</v>
      </c>
      <c r="R147" s="237" t="s">
        <v>1658</v>
      </c>
      <c r="S147" s="84" t="s">
        <v>1577</v>
      </c>
      <c r="T147" s="83" t="s">
        <v>1659</v>
      </c>
      <c r="U147" s="83" t="s">
        <v>1660</v>
      </c>
      <c r="V147" s="125"/>
      <c r="AA147" s="103">
        <f>IF(OR(J147="Fail",ISBLANK(J147)),INDEX('Issue Code Table'!C:C,MATCH(N:N,'Issue Code Table'!A:A,0)),IF(M147="Critical",6,IF(M147="Significant",5,IF(M147="Moderate",3,2))))</f>
        <v>3</v>
      </c>
    </row>
    <row r="148" spans="1:27" s="73" customFormat="1" ht="141.6" customHeight="1" x14ac:dyDescent="0.2">
      <c r="A148" s="82" t="s">
        <v>1661</v>
      </c>
      <c r="B148" s="83" t="s">
        <v>1581</v>
      </c>
      <c r="C148" s="83" t="s">
        <v>1582</v>
      </c>
      <c r="D148" s="108" t="s">
        <v>193</v>
      </c>
      <c r="E148" s="84" t="s">
        <v>1662</v>
      </c>
      <c r="F148" s="84" t="s">
        <v>1584</v>
      </c>
      <c r="G148" s="84" t="s">
        <v>1663</v>
      </c>
      <c r="H148" s="84" t="s">
        <v>1664</v>
      </c>
      <c r="I148" s="108"/>
      <c r="J148" s="80"/>
      <c r="K148" s="85" t="s">
        <v>1665</v>
      </c>
      <c r="L148" s="258"/>
      <c r="M148" s="87" t="s">
        <v>199</v>
      </c>
      <c r="N148" s="93" t="s">
        <v>1328</v>
      </c>
      <c r="O148" s="88" t="s">
        <v>1329</v>
      </c>
      <c r="P148" s="89"/>
      <c r="Q148" s="237" t="s">
        <v>1641</v>
      </c>
      <c r="R148" s="237" t="s">
        <v>1666</v>
      </c>
      <c r="S148" s="84" t="s">
        <v>1589</v>
      </c>
      <c r="T148" s="83" t="s">
        <v>1667</v>
      </c>
      <c r="U148" s="83" t="s">
        <v>1668</v>
      </c>
      <c r="V148" s="125"/>
      <c r="AA148" s="103">
        <f>IF(OR(J148="Fail",ISBLANK(J148)),INDEX('Issue Code Table'!C:C,MATCH(N:N,'Issue Code Table'!A:A,0)),IF(M148="Critical",6,IF(M148="Significant",5,IF(M148="Moderate",3,2))))</f>
        <v>3</v>
      </c>
    </row>
    <row r="149" spans="1:27" s="73" customFormat="1" ht="141.6" customHeight="1" x14ac:dyDescent="0.2">
      <c r="A149" s="82" t="s">
        <v>1669</v>
      </c>
      <c r="B149" s="83" t="s">
        <v>732</v>
      </c>
      <c r="C149" s="83" t="s">
        <v>733</v>
      </c>
      <c r="D149" s="108" t="s">
        <v>193</v>
      </c>
      <c r="E149" s="84" t="s">
        <v>1670</v>
      </c>
      <c r="F149" s="84" t="s">
        <v>1671</v>
      </c>
      <c r="G149" s="84" t="s">
        <v>1672</v>
      </c>
      <c r="H149" s="84" t="s">
        <v>1673</v>
      </c>
      <c r="I149" s="108"/>
      <c r="J149" s="80"/>
      <c r="K149" s="85" t="s">
        <v>1674</v>
      </c>
      <c r="L149" s="258"/>
      <c r="M149" s="87" t="s">
        <v>199</v>
      </c>
      <c r="N149" s="93" t="s">
        <v>1675</v>
      </c>
      <c r="O149" s="88" t="s">
        <v>1676</v>
      </c>
      <c r="P149" s="89"/>
      <c r="Q149" s="237" t="s">
        <v>1641</v>
      </c>
      <c r="R149" s="237" t="s">
        <v>1677</v>
      </c>
      <c r="S149" s="84" t="s">
        <v>1599</v>
      </c>
      <c r="T149" s="83" t="s">
        <v>1678</v>
      </c>
      <c r="U149" s="83" t="s">
        <v>1679</v>
      </c>
      <c r="V149" s="125"/>
      <c r="AA149" s="103">
        <f>IF(OR(J149="Fail",ISBLANK(J149)),INDEX('Issue Code Table'!C:C,MATCH(N:N,'Issue Code Table'!A:A,0)),IF(M149="Critical",6,IF(M149="Significant",5,IF(M149="Moderate",3,2))))</f>
        <v>3</v>
      </c>
    </row>
    <row r="150" spans="1:27" s="73" customFormat="1" ht="141.6" customHeight="1" x14ac:dyDescent="0.2">
      <c r="A150" s="82" t="s">
        <v>1680</v>
      </c>
      <c r="B150" s="83" t="s">
        <v>732</v>
      </c>
      <c r="C150" s="83" t="s">
        <v>733</v>
      </c>
      <c r="D150" s="108" t="s">
        <v>193</v>
      </c>
      <c r="E150" s="84" t="s">
        <v>1681</v>
      </c>
      <c r="F150" s="84" t="s">
        <v>1606</v>
      </c>
      <c r="G150" s="84" t="s">
        <v>1682</v>
      </c>
      <c r="H150" s="84" t="s">
        <v>1683</v>
      </c>
      <c r="I150" s="108"/>
      <c r="J150" s="80"/>
      <c r="K150" s="85" t="s">
        <v>1684</v>
      </c>
      <c r="L150" s="258"/>
      <c r="M150" s="87" t="s">
        <v>421</v>
      </c>
      <c r="N150" s="93" t="s">
        <v>1610</v>
      </c>
      <c r="O150" s="88" t="s">
        <v>1611</v>
      </c>
      <c r="P150" s="89"/>
      <c r="Q150" s="237" t="s">
        <v>1641</v>
      </c>
      <c r="R150" s="237" t="s">
        <v>1685</v>
      </c>
      <c r="S150" s="84" t="s">
        <v>1613</v>
      </c>
      <c r="T150" s="83" t="s">
        <v>1686</v>
      </c>
      <c r="U150" s="83" t="s">
        <v>1687</v>
      </c>
      <c r="V150" s="125"/>
      <c r="AA150" s="103">
        <f>IF(OR(J150="Fail",ISBLANK(J150)),INDEX('Issue Code Table'!C:C,MATCH(N:N,'Issue Code Table'!A:A,0)),IF(M150="Critical",6,IF(M150="Significant",5,IF(M150="Moderate",3,2))))</f>
        <v>2</v>
      </c>
    </row>
    <row r="151" spans="1:27" s="73" customFormat="1" ht="141.6" customHeight="1" x14ac:dyDescent="0.2">
      <c r="A151" s="82" t="s">
        <v>1688</v>
      </c>
      <c r="B151" s="83" t="s">
        <v>732</v>
      </c>
      <c r="C151" s="83" t="s">
        <v>733</v>
      </c>
      <c r="D151" s="108" t="s">
        <v>193</v>
      </c>
      <c r="E151" s="84" t="s">
        <v>1689</v>
      </c>
      <c r="F151" s="84" t="s">
        <v>1618</v>
      </c>
      <c r="G151" s="84" t="s">
        <v>1690</v>
      </c>
      <c r="H151" s="84" t="s">
        <v>1691</v>
      </c>
      <c r="I151" s="108"/>
      <c r="J151" s="80"/>
      <c r="K151" s="85" t="s">
        <v>1692</v>
      </c>
      <c r="L151" s="258"/>
      <c r="M151" s="87" t="s">
        <v>159</v>
      </c>
      <c r="N151" s="93" t="s">
        <v>739</v>
      </c>
      <c r="O151" s="88" t="s">
        <v>740</v>
      </c>
      <c r="P151" s="89"/>
      <c r="Q151" s="237" t="s">
        <v>1641</v>
      </c>
      <c r="R151" s="237" t="s">
        <v>1693</v>
      </c>
      <c r="S151" s="84" t="s">
        <v>1613</v>
      </c>
      <c r="T151" s="83" t="s">
        <v>1694</v>
      </c>
      <c r="U151" s="83" t="s">
        <v>1695</v>
      </c>
      <c r="V151" s="125" t="s">
        <v>219</v>
      </c>
      <c r="AA151" s="103">
        <f>IF(OR(J151="Fail",ISBLANK(J151)),INDEX('Issue Code Table'!C:C,MATCH(N:N,'Issue Code Table'!A:A,0)),IF(M151="Critical",6,IF(M151="Significant",5,IF(M151="Moderate",3,2))))</f>
        <v>5</v>
      </c>
    </row>
    <row r="152" spans="1:27" s="73" customFormat="1" ht="141.6" customHeight="1" x14ac:dyDescent="0.2">
      <c r="A152" s="82" t="s">
        <v>1696</v>
      </c>
      <c r="B152" s="83" t="s">
        <v>732</v>
      </c>
      <c r="C152" s="83" t="s">
        <v>733</v>
      </c>
      <c r="D152" s="108" t="s">
        <v>193</v>
      </c>
      <c r="E152" s="84" t="s">
        <v>1697</v>
      </c>
      <c r="F152" s="84" t="s">
        <v>1627</v>
      </c>
      <c r="G152" s="84" t="s">
        <v>1698</v>
      </c>
      <c r="H152" s="84" t="s">
        <v>1699</v>
      </c>
      <c r="I152" s="108"/>
      <c r="J152" s="80"/>
      <c r="K152" s="85" t="s">
        <v>1700</v>
      </c>
      <c r="L152" s="258"/>
      <c r="M152" s="87" t="s">
        <v>199</v>
      </c>
      <c r="N152" s="93" t="s">
        <v>1631</v>
      </c>
      <c r="O152" s="88" t="s">
        <v>1632</v>
      </c>
      <c r="P152" s="89"/>
      <c r="Q152" s="237" t="s">
        <v>1641</v>
      </c>
      <c r="R152" s="237" t="s">
        <v>1701</v>
      </c>
      <c r="S152" s="84" t="s">
        <v>1613</v>
      </c>
      <c r="T152" s="83" t="s">
        <v>1702</v>
      </c>
      <c r="U152" s="83" t="s">
        <v>1703</v>
      </c>
      <c r="V152" s="125"/>
      <c r="AA152" s="103">
        <f>IF(OR(J152="Fail",ISBLANK(J152)),INDEX('Issue Code Table'!C:C,MATCH(N:N,'Issue Code Table'!A:A,0)),IF(M152="Critical",6,IF(M152="Significant",5,IF(M152="Moderate",3,2))))</f>
        <v>5</v>
      </c>
    </row>
    <row r="153" spans="1:27" s="73" customFormat="1" ht="141.6" customHeight="1" x14ac:dyDescent="0.2">
      <c r="A153" s="82" t="s">
        <v>1704</v>
      </c>
      <c r="B153" s="83" t="s">
        <v>1544</v>
      </c>
      <c r="C153" s="83" t="s">
        <v>1545</v>
      </c>
      <c r="D153" s="108" t="s">
        <v>193</v>
      </c>
      <c r="E153" s="84" t="s">
        <v>1705</v>
      </c>
      <c r="F153" s="84" t="s">
        <v>1547</v>
      </c>
      <c r="G153" s="84" t="s">
        <v>1706</v>
      </c>
      <c r="H153" s="84" t="s">
        <v>1707</v>
      </c>
      <c r="I153" s="108"/>
      <c r="J153" s="80"/>
      <c r="K153" s="85" t="s">
        <v>1708</v>
      </c>
      <c r="L153" s="258"/>
      <c r="M153" s="87" t="s">
        <v>199</v>
      </c>
      <c r="N153" s="93" t="s">
        <v>1551</v>
      </c>
      <c r="O153" s="88" t="s">
        <v>1552</v>
      </c>
      <c r="P153" s="89"/>
      <c r="Q153" s="237" t="s">
        <v>1709</v>
      </c>
      <c r="R153" s="237" t="s">
        <v>1710</v>
      </c>
      <c r="S153" s="84" t="s">
        <v>1555</v>
      </c>
      <c r="T153" s="83" t="s">
        <v>1711</v>
      </c>
      <c r="U153" s="83" t="s">
        <v>1712</v>
      </c>
      <c r="V153" s="125"/>
      <c r="AA153" s="103">
        <f>IF(OR(J153="Fail",ISBLANK(J153)),INDEX('Issue Code Table'!C:C,MATCH(N:N,'Issue Code Table'!A:A,0)),IF(M153="Critical",6,IF(M153="Significant",5,IF(M153="Moderate",3,2))))</f>
        <v>3</v>
      </c>
    </row>
    <row r="154" spans="1:27" s="73" customFormat="1" ht="141.6" customHeight="1" x14ac:dyDescent="0.2">
      <c r="A154" s="82" t="s">
        <v>1713</v>
      </c>
      <c r="B154" s="83" t="s">
        <v>732</v>
      </c>
      <c r="C154" s="83" t="s">
        <v>733</v>
      </c>
      <c r="D154" s="108" t="s">
        <v>193</v>
      </c>
      <c r="E154" s="84" t="s">
        <v>1714</v>
      </c>
      <c r="F154" s="84" t="s">
        <v>1562</v>
      </c>
      <c r="G154" s="84" t="s">
        <v>1715</v>
      </c>
      <c r="H154" s="84" t="s">
        <v>1716</v>
      </c>
      <c r="I154" s="108"/>
      <c r="J154" s="80"/>
      <c r="K154" s="85" t="s">
        <v>1717</v>
      </c>
      <c r="L154" s="258"/>
      <c r="M154" s="87" t="s">
        <v>199</v>
      </c>
      <c r="N154" s="93" t="s">
        <v>1551</v>
      </c>
      <c r="O154" s="88" t="s">
        <v>1552</v>
      </c>
      <c r="P154" s="89"/>
      <c r="Q154" s="237" t="s">
        <v>1709</v>
      </c>
      <c r="R154" s="237" t="s">
        <v>1718</v>
      </c>
      <c r="S154" s="84" t="s">
        <v>1567</v>
      </c>
      <c r="T154" s="83" t="s">
        <v>1719</v>
      </c>
      <c r="U154" s="83" t="s">
        <v>1720</v>
      </c>
      <c r="V154" s="125"/>
      <c r="AA154" s="103">
        <f>IF(OR(J154="Fail",ISBLANK(J154)),INDEX('Issue Code Table'!C:C,MATCH(N:N,'Issue Code Table'!A:A,0)),IF(M154="Critical",6,IF(M154="Significant",5,IF(M154="Moderate",3,2))))</f>
        <v>3</v>
      </c>
    </row>
    <row r="155" spans="1:27" s="73" customFormat="1" ht="141.6" customHeight="1" x14ac:dyDescent="0.2">
      <c r="A155" s="82" t="s">
        <v>1721</v>
      </c>
      <c r="B155" s="83" t="s">
        <v>732</v>
      </c>
      <c r="C155" s="83" t="s">
        <v>733</v>
      </c>
      <c r="D155" s="108" t="s">
        <v>193</v>
      </c>
      <c r="E155" s="84" t="s">
        <v>1722</v>
      </c>
      <c r="F155" s="84" t="s">
        <v>1572</v>
      </c>
      <c r="G155" s="84" t="s">
        <v>1723</v>
      </c>
      <c r="H155" s="84" t="s">
        <v>1724</v>
      </c>
      <c r="I155" s="108"/>
      <c r="J155" s="80"/>
      <c r="K155" s="85" t="s">
        <v>1725</v>
      </c>
      <c r="L155" s="258"/>
      <c r="M155" s="87" t="s">
        <v>199</v>
      </c>
      <c r="N155" s="93" t="s">
        <v>1551</v>
      </c>
      <c r="O155" s="88" t="s">
        <v>1552</v>
      </c>
      <c r="P155" s="89"/>
      <c r="Q155" s="237" t="s">
        <v>1709</v>
      </c>
      <c r="R155" s="237" t="s">
        <v>1726</v>
      </c>
      <c r="S155" s="84" t="s">
        <v>1577</v>
      </c>
      <c r="T155" s="83" t="s">
        <v>1727</v>
      </c>
      <c r="U155" s="83" t="s">
        <v>1728</v>
      </c>
      <c r="V155" s="125"/>
      <c r="AA155" s="103">
        <f>IF(OR(J155="Fail",ISBLANK(J155)),INDEX('Issue Code Table'!C:C,MATCH(N:N,'Issue Code Table'!A:A,0)),IF(M155="Critical",6,IF(M155="Significant",5,IF(M155="Moderate",3,2))))</f>
        <v>3</v>
      </c>
    </row>
    <row r="156" spans="1:27" s="73" customFormat="1" ht="141.6" customHeight="1" x14ac:dyDescent="0.2">
      <c r="A156" s="82" t="s">
        <v>1729</v>
      </c>
      <c r="B156" s="83" t="s">
        <v>1581</v>
      </c>
      <c r="C156" s="83" t="s">
        <v>1582</v>
      </c>
      <c r="D156" s="108" t="s">
        <v>193</v>
      </c>
      <c r="E156" s="84" t="s">
        <v>1730</v>
      </c>
      <c r="F156" s="84" t="s">
        <v>1584</v>
      </c>
      <c r="G156" s="84" t="s">
        <v>1731</v>
      </c>
      <c r="H156" s="84" t="s">
        <v>1732</v>
      </c>
      <c r="I156" s="108"/>
      <c r="J156" s="80"/>
      <c r="K156" s="85" t="s">
        <v>1733</v>
      </c>
      <c r="L156" s="258"/>
      <c r="M156" s="87" t="s">
        <v>199</v>
      </c>
      <c r="N156" s="93" t="s">
        <v>1328</v>
      </c>
      <c r="O156" s="88" t="s">
        <v>1329</v>
      </c>
      <c r="P156" s="89"/>
      <c r="Q156" s="237" t="s">
        <v>1709</v>
      </c>
      <c r="R156" s="237" t="s">
        <v>1734</v>
      </c>
      <c r="S156" s="84" t="s">
        <v>1735</v>
      </c>
      <c r="T156" s="83" t="s">
        <v>1736</v>
      </c>
      <c r="U156" s="83" t="s">
        <v>1737</v>
      </c>
      <c r="V156" s="125"/>
      <c r="AA156" s="103">
        <f>IF(OR(J156="Fail",ISBLANK(J156)),INDEX('Issue Code Table'!C:C,MATCH(N:N,'Issue Code Table'!A:A,0)),IF(M156="Critical",6,IF(M156="Significant",5,IF(M156="Moderate",3,2))))</f>
        <v>3</v>
      </c>
    </row>
    <row r="157" spans="1:27" s="73" customFormat="1" ht="141.6" customHeight="1" x14ac:dyDescent="0.2">
      <c r="A157" s="82" t="s">
        <v>1738</v>
      </c>
      <c r="B157" s="83" t="s">
        <v>1559</v>
      </c>
      <c r="C157" s="83" t="s">
        <v>1560</v>
      </c>
      <c r="D157" s="108" t="s">
        <v>193</v>
      </c>
      <c r="E157" s="84" t="s">
        <v>1739</v>
      </c>
      <c r="F157" s="84" t="s">
        <v>1740</v>
      </c>
      <c r="G157" s="84" t="s">
        <v>1741</v>
      </c>
      <c r="H157" s="84" t="s">
        <v>1742</v>
      </c>
      <c r="I157" s="112"/>
      <c r="J157" s="80"/>
      <c r="K157" s="85" t="s">
        <v>1743</v>
      </c>
      <c r="L157" s="256"/>
      <c r="M157" s="87" t="s">
        <v>199</v>
      </c>
      <c r="N157" s="93" t="s">
        <v>1551</v>
      </c>
      <c r="O157" s="88" t="s">
        <v>1744</v>
      </c>
      <c r="P157" s="89"/>
      <c r="Q157" s="237" t="s">
        <v>1709</v>
      </c>
      <c r="R157" s="237" t="s">
        <v>1745</v>
      </c>
      <c r="S157" s="84" t="s">
        <v>1746</v>
      </c>
      <c r="T157" s="83" t="s">
        <v>1747</v>
      </c>
      <c r="U157" s="83" t="s">
        <v>1748</v>
      </c>
      <c r="V157" s="125"/>
      <c r="AA157" s="103">
        <f>IF(OR(J157="Fail",ISBLANK(J157)),INDEX('Issue Code Table'!C:C,MATCH(N:N,'Issue Code Table'!A:A,0)),IF(M157="Critical",6,IF(M157="Significant",5,IF(M157="Moderate",3,2))))</f>
        <v>3</v>
      </c>
    </row>
    <row r="158" spans="1:27" s="73" customFormat="1" ht="141.6" customHeight="1" x14ac:dyDescent="0.2">
      <c r="A158" s="82" t="s">
        <v>1749</v>
      </c>
      <c r="B158" s="83" t="s">
        <v>346</v>
      </c>
      <c r="C158" s="83" t="s">
        <v>347</v>
      </c>
      <c r="D158" s="108" t="s">
        <v>193</v>
      </c>
      <c r="E158" s="84" t="s">
        <v>1750</v>
      </c>
      <c r="F158" s="84" t="s">
        <v>1751</v>
      </c>
      <c r="G158" s="84" t="s">
        <v>1752</v>
      </c>
      <c r="H158" s="84" t="s">
        <v>1753</v>
      </c>
      <c r="I158" s="108"/>
      <c r="J158" s="80"/>
      <c r="K158" s="85" t="s">
        <v>1754</v>
      </c>
      <c r="L158" s="258"/>
      <c r="M158" s="87" t="s">
        <v>199</v>
      </c>
      <c r="N158" s="93" t="s">
        <v>1551</v>
      </c>
      <c r="O158" s="88" t="s">
        <v>1552</v>
      </c>
      <c r="P158" s="89"/>
      <c r="Q158" s="237" t="s">
        <v>1709</v>
      </c>
      <c r="R158" s="237" t="s">
        <v>1755</v>
      </c>
      <c r="S158" s="84" t="s">
        <v>1756</v>
      </c>
      <c r="T158" s="83" t="s">
        <v>1757</v>
      </c>
      <c r="U158" s="83" t="s">
        <v>1758</v>
      </c>
      <c r="V158" s="125"/>
      <c r="AA158" s="103">
        <f>IF(OR(J158="Fail",ISBLANK(J158)),INDEX('Issue Code Table'!C:C,MATCH(N:N,'Issue Code Table'!A:A,0)),IF(M158="Critical",6,IF(M158="Significant",5,IF(M158="Moderate",3,2))))</f>
        <v>3</v>
      </c>
    </row>
    <row r="159" spans="1:27" s="73" customFormat="1" ht="141.6" customHeight="1" x14ac:dyDescent="0.2">
      <c r="A159" s="82" t="s">
        <v>1759</v>
      </c>
      <c r="B159" s="83" t="s">
        <v>732</v>
      </c>
      <c r="C159" s="83" t="s">
        <v>733</v>
      </c>
      <c r="D159" s="108" t="s">
        <v>193</v>
      </c>
      <c r="E159" s="84" t="s">
        <v>1760</v>
      </c>
      <c r="F159" s="84" t="s">
        <v>1761</v>
      </c>
      <c r="G159" s="84" t="s">
        <v>1762</v>
      </c>
      <c r="H159" s="84" t="s">
        <v>1763</v>
      </c>
      <c r="I159" s="108"/>
      <c r="J159" s="80"/>
      <c r="K159" s="85" t="s">
        <v>1764</v>
      </c>
      <c r="L159" s="258"/>
      <c r="M159" s="87" t="s">
        <v>199</v>
      </c>
      <c r="N159" s="93" t="s">
        <v>1675</v>
      </c>
      <c r="O159" s="88" t="s">
        <v>1676</v>
      </c>
      <c r="P159" s="89"/>
      <c r="Q159" s="237" t="s">
        <v>1709</v>
      </c>
      <c r="R159" s="237" t="s">
        <v>1765</v>
      </c>
      <c r="S159" s="84" t="s">
        <v>1599</v>
      </c>
      <c r="T159" s="83" t="s">
        <v>1766</v>
      </c>
      <c r="U159" s="83" t="s">
        <v>1767</v>
      </c>
      <c r="V159" s="125"/>
      <c r="AA159" s="103">
        <f>IF(OR(J159="Fail",ISBLANK(J159)),INDEX('Issue Code Table'!C:C,MATCH(N:N,'Issue Code Table'!A:A,0)),IF(M159="Critical",6,IF(M159="Significant",5,IF(M159="Moderate",3,2))))</f>
        <v>3</v>
      </c>
    </row>
    <row r="160" spans="1:27" s="73" customFormat="1" ht="141.6" customHeight="1" x14ac:dyDescent="0.2">
      <c r="A160" s="82" t="s">
        <v>1768</v>
      </c>
      <c r="B160" s="83" t="s">
        <v>732</v>
      </c>
      <c r="C160" s="83" t="s">
        <v>733</v>
      </c>
      <c r="D160" s="108" t="s">
        <v>193</v>
      </c>
      <c r="E160" s="84" t="s">
        <v>1769</v>
      </c>
      <c r="F160" s="84" t="s">
        <v>1606</v>
      </c>
      <c r="G160" s="84" t="s">
        <v>1770</v>
      </c>
      <c r="H160" s="84" t="s">
        <v>1771</v>
      </c>
      <c r="I160" s="108"/>
      <c r="J160" s="80"/>
      <c r="K160" s="85" t="s">
        <v>1772</v>
      </c>
      <c r="L160" s="258"/>
      <c r="M160" s="87" t="s">
        <v>421</v>
      </c>
      <c r="N160" s="93" t="s">
        <v>1610</v>
      </c>
      <c r="O160" s="88" t="s">
        <v>1611</v>
      </c>
      <c r="P160" s="89"/>
      <c r="Q160" s="237" t="s">
        <v>1709</v>
      </c>
      <c r="R160" s="237" t="s">
        <v>1773</v>
      </c>
      <c r="S160" s="84" t="s">
        <v>1613</v>
      </c>
      <c r="T160" s="83" t="s">
        <v>1774</v>
      </c>
      <c r="U160" s="83" t="s">
        <v>1775</v>
      </c>
      <c r="V160" s="125"/>
      <c r="AA160" s="103">
        <f>IF(OR(J160="Fail",ISBLANK(J160)),INDEX('Issue Code Table'!C:C,MATCH(N:N,'Issue Code Table'!A:A,0)),IF(M160="Critical",6,IF(M160="Significant",5,IF(M160="Moderate",3,2))))</f>
        <v>2</v>
      </c>
    </row>
    <row r="161" spans="1:27" s="73" customFormat="1" ht="141.6" customHeight="1" x14ac:dyDescent="0.2">
      <c r="A161" s="82" t="s">
        <v>1776</v>
      </c>
      <c r="B161" s="83" t="s">
        <v>732</v>
      </c>
      <c r="C161" s="83" t="s">
        <v>733</v>
      </c>
      <c r="D161" s="108" t="s">
        <v>193</v>
      </c>
      <c r="E161" s="84" t="s">
        <v>1777</v>
      </c>
      <c r="F161" s="84" t="s">
        <v>1618</v>
      </c>
      <c r="G161" s="84" t="s">
        <v>1778</v>
      </c>
      <c r="H161" s="84" t="s">
        <v>1779</v>
      </c>
      <c r="I161" s="108"/>
      <c r="J161" s="80"/>
      <c r="K161" s="85" t="s">
        <v>1780</v>
      </c>
      <c r="L161" s="258"/>
      <c r="M161" s="87" t="s">
        <v>199</v>
      </c>
      <c r="N161" s="93" t="s">
        <v>739</v>
      </c>
      <c r="O161" s="88" t="s">
        <v>740</v>
      </c>
      <c r="P161" s="89"/>
      <c r="Q161" s="237" t="s">
        <v>1709</v>
      </c>
      <c r="R161" s="237" t="s">
        <v>1781</v>
      </c>
      <c r="S161" s="84" t="s">
        <v>1613</v>
      </c>
      <c r="T161" s="83" t="s">
        <v>1782</v>
      </c>
      <c r="U161" s="83" t="s">
        <v>1783</v>
      </c>
      <c r="V161" s="125"/>
      <c r="AA161" s="103">
        <f>IF(OR(J161="Fail",ISBLANK(J161)),INDEX('Issue Code Table'!C:C,MATCH(N:N,'Issue Code Table'!A:A,0)),IF(M161="Critical",6,IF(M161="Significant",5,IF(M161="Moderate",3,2))))</f>
        <v>5</v>
      </c>
    </row>
    <row r="162" spans="1:27" s="73" customFormat="1" ht="141.6" customHeight="1" x14ac:dyDescent="0.2">
      <c r="A162" s="82" t="s">
        <v>1784</v>
      </c>
      <c r="B162" s="83" t="s">
        <v>732</v>
      </c>
      <c r="C162" s="83" t="s">
        <v>733</v>
      </c>
      <c r="D162" s="108" t="s">
        <v>193</v>
      </c>
      <c r="E162" s="84" t="s">
        <v>1785</v>
      </c>
      <c r="F162" s="84" t="s">
        <v>1627</v>
      </c>
      <c r="G162" s="84" t="s">
        <v>1786</v>
      </c>
      <c r="H162" s="84" t="s">
        <v>1787</v>
      </c>
      <c r="I162" s="108"/>
      <c r="J162" s="80"/>
      <c r="K162" s="85" t="s">
        <v>1788</v>
      </c>
      <c r="L162" s="258"/>
      <c r="M162" s="87" t="s">
        <v>199</v>
      </c>
      <c r="N162" s="93" t="s">
        <v>1631</v>
      </c>
      <c r="O162" s="88" t="s">
        <v>1632</v>
      </c>
      <c r="P162" s="89"/>
      <c r="Q162" s="237" t="s">
        <v>1709</v>
      </c>
      <c r="R162" s="237" t="s">
        <v>1789</v>
      </c>
      <c r="S162" s="84" t="s">
        <v>1613</v>
      </c>
      <c r="T162" s="83" t="s">
        <v>1790</v>
      </c>
      <c r="U162" s="83" t="s">
        <v>1791</v>
      </c>
      <c r="V162" s="125"/>
      <c r="AA162" s="103">
        <f>IF(OR(J162="Fail",ISBLANK(J162)),INDEX('Issue Code Table'!C:C,MATCH(N:N,'Issue Code Table'!A:A,0)),IF(M162="Critical",6,IF(M162="Significant",5,IF(M162="Moderate",3,2))))</f>
        <v>5</v>
      </c>
    </row>
    <row r="163" spans="1:27" s="73" customFormat="1" ht="141.6" customHeight="1" x14ac:dyDescent="0.2">
      <c r="A163" s="82" t="s">
        <v>1792</v>
      </c>
      <c r="B163" s="83" t="s">
        <v>732</v>
      </c>
      <c r="C163" s="83" t="s">
        <v>733</v>
      </c>
      <c r="D163" s="108" t="s">
        <v>193</v>
      </c>
      <c r="E163" s="84" t="s">
        <v>1793</v>
      </c>
      <c r="F163" s="84" t="s">
        <v>1794</v>
      </c>
      <c r="G163" s="84" t="s">
        <v>1795</v>
      </c>
      <c r="H163" s="84" t="s">
        <v>1796</v>
      </c>
      <c r="I163" s="108"/>
      <c r="J163" s="80"/>
      <c r="K163" s="85" t="s">
        <v>1797</v>
      </c>
      <c r="L163" s="258"/>
      <c r="M163" s="87" t="s">
        <v>199</v>
      </c>
      <c r="N163" s="93" t="s">
        <v>1631</v>
      </c>
      <c r="O163" s="88" t="s">
        <v>1632</v>
      </c>
      <c r="P163" s="89"/>
      <c r="Q163" s="237" t="s">
        <v>1798</v>
      </c>
      <c r="R163" s="237" t="s">
        <v>1799</v>
      </c>
      <c r="S163" s="84" t="s">
        <v>1800</v>
      </c>
      <c r="T163" s="83" t="s">
        <v>1801</v>
      </c>
      <c r="U163" s="83" t="s">
        <v>1802</v>
      </c>
      <c r="V163" s="125"/>
      <c r="AA163" s="103">
        <f>IF(OR(J163="Fail",ISBLANK(J163)),INDEX('Issue Code Table'!C:C,MATCH(N:N,'Issue Code Table'!A:A,0)),IF(M163="Critical",6,IF(M163="Significant",5,IF(M163="Moderate",3,2))))</f>
        <v>5</v>
      </c>
    </row>
    <row r="164" spans="1:27" s="73" customFormat="1" ht="141.6" customHeight="1" x14ac:dyDescent="0.2">
      <c r="A164" s="82" t="s">
        <v>1803</v>
      </c>
      <c r="B164" s="83" t="s">
        <v>732</v>
      </c>
      <c r="C164" s="83" t="s">
        <v>733</v>
      </c>
      <c r="D164" s="108" t="s">
        <v>193</v>
      </c>
      <c r="E164" s="84" t="s">
        <v>1804</v>
      </c>
      <c r="F164" s="84" t="s">
        <v>1805</v>
      </c>
      <c r="G164" s="84" t="s">
        <v>1806</v>
      </c>
      <c r="H164" s="84" t="s">
        <v>1807</v>
      </c>
      <c r="I164" s="108"/>
      <c r="J164" s="80"/>
      <c r="K164" s="85" t="s">
        <v>1808</v>
      </c>
      <c r="L164" s="258"/>
      <c r="M164" s="87" t="s">
        <v>199</v>
      </c>
      <c r="N164" s="93" t="s">
        <v>1809</v>
      </c>
      <c r="O164" s="88" t="s">
        <v>1810</v>
      </c>
      <c r="P164" s="89"/>
      <c r="Q164" s="237" t="s">
        <v>1811</v>
      </c>
      <c r="R164" s="237" t="s">
        <v>1812</v>
      </c>
      <c r="S164" s="84" t="s">
        <v>1813</v>
      </c>
      <c r="T164" s="83" t="s">
        <v>1814</v>
      </c>
      <c r="U164" s="83" t="s">
        <v>1815</v>
      </c>
      <c r="V164" s="125"/>
      <c r="AA164" s="103">
        <f>IF(OR(J164="Fail",ISBLANK(J164)),INDEX('Issue Code Table'!C:C,MATCH(N:N,'Issue Code Table'!A:A,0)),IF(M164="Critical",6,IF(M164="Significant",5,IF(M164="Moderate",3,2))))</f>
        <v>4</v>
      </c>
    </row>
    <row r="165" spans="1:27" s="73" customFormat="1" ht="141.6" customHeight="1" x14ac:dyDescent="0.2">
      <c r="A165" s="82" t="s">
        <v>1816</v>
      </c>
      <c r="B165" s="83" t="s">
        <v>732</v>
      </c>
      <c r="C165" s="83" t="s">
        <v>733</v>
      </c>
      <c r="D165" s="108" t="s">
        <v>193</v>
      </c>
      <c r="E165" s="84" t="s">
        <v>1817</v>
      </c>
      <c r="F165" s="84" t="s">
        <v>1818</v>
      </c>
      <c r="G165" s="84" t="s">
        <v>1819</v>
      </c>
      <c r="H165" s="84" t="s">
        <v>1820</v>
      </c>
      <c r="I165" s="108"/>
      <c r="J165" s="80"/>
      <c r="K165" s="85" t="s">
        <v>1821</v>
      </c>
      <c r="L165" s="258"/>
      <c r="M165" s="87" t="s">
        <v>199</v>
      </c>
      <c r="N165" s="93" t="s">
        <v>1809</v>
      </c>
      <c r="O165" s="88" t="s">
        <v>1810</v>
      </c>
      <c r="P165" s="89"/>
      <c r="Q165" s="237" t="s">
        <v>1811</v>
      </c>
      <c r="R165" s="237" t="s">
        <v>1822</v>
      </c>
      <c r="S165" s="84" t="s">
        <v>1800</v>
      </c>
      <c r="T165" s="83" t="s">
        <v>1823</v>
      </c>
      <c r="U165" s="83" t="s">
        <v>1824</v>
      </c>
      <c r="V165" s="125"/>
      <c r="AA165" s="103">
        <f>IF(OR(J165="Fail",ISBLANK(J165)),INDEX('Issue Code Table'!C:C,MATCH(N:N,'Issue Code Table'!A:A,0)),IF(M165="Critical",6,IF(M165="Significant",5,IF(M165="Moderate",3,2))))</f>
        <v>4</v>
      </c>
    </row>
    <row r="166" spans="1:27" s="73" customFormat="1" ht="141.6" customHeight="1" x14ac:dyDescent="0.2">
      <c r="A166" s="82" t="s">
        <v>1825</v>
      </c>
      <c r="B166" s="83" t="s">
        <v>732</v>
      </c>
      <c r="C166" s="83" t="s">
        <v>733</v>
      </c>
      <c r="D166" s="108" t="s">
        <v>193</v>
      </c>
      <c r="E166" s="84" t="s">
        <v>1826</v>
      </c>
      <c r="F166" s="84" t="s">
        <v>1827</v>
      </c>
      <c r="G166" s="84" t="s">
        <v>1828</v>
      </c>
      <c r="H166" s="84" t="s">
        <v>1829</v>
      </c>
      <c r="I166" s="108"/>
      <c r="J166" s="80"/>
      <c r="K166" s="85" t="s">
        <v>1830</v>
      </c>
      <c r="L166" s="258"/>
      <c r="M166" s="87" t="s">
        <v>199</v>
      </c>
      <c r="N166" s="93" t="s">
        <v>1809</v>
      </c>
      <c r="O166" s="88" t="s">
        <v>1810</v>
      </c>
      <c r="P166" s="89"/>
      <c r="Q166" s="237" t="s">
        <v>1811</v>
      </c>
      <c r="R166" s="237" t="s">
        <v>1831</v>
      </c>
      <c r="S166" s="84" t="s">
        <v>1800</v>
      </c>
      <c r="T166" s="83" t="s">
        <v>1832</v>
      </c>
      <c r="U166" s="83" t="s">
        <v>1833</v>
      </c>
      <c r="V166" s="125"/>
      <c r="AA166" s="103">
        <f>IF(OR(J166="Fail",ISBLANK(J166)),INDEX('Issue Code Table'!C:C,MATCH(N:N,'Issue Code Table'!A:A,0)),IF(M166="Critical",6,IF(M166="Significant",5,IF(M166="Moderate",3,2))))</f>
        <v>4</v>
      </c>
    </row>
    <row r="167" spans="1:27" s="73" customFormat="1" ht="141.6" customHeight="1" x14ac:dyDescent="0.2">
      <c r="A167" s="82" t="s">
        <v>1834</v>
      </c>
      <c r="B167" s="83" t="s">
        <v>732</v>
      </c>
      <c r="C167" s="83" t="s">
        <v>733</v>
      </c>
      <c r="D167" s="108" t="s">
        <v>193</v>
      </c>
      <c r="E167" s="84" t="s">
        <v>1835</v>
      </c>
      <c r="F167" s="84" t="s">
        <v>1836</v>
      </c>
      <c r="G167" s="84" t="s">
        <v>1837</v>
      </c>
      <c r="H167" s="84" t="s">
        <v>1838</v>
      </c>
      <c r="I167" s="108"/>
      <c r="J167" s="80"/>
      <c r="K167" s="85" t="s">
        <v>1839</v>
      </c>
      <c r="L167" s="258"/>
      <c r="M167" s="87" t="s">
        <v>199</v>
      </c>
      <c r="N167" s="93" t="s">
        <v>739</v>
      </c>
      <c r="O167" s="88" t="s">
        <v>740</v>
      </c>
      <c r="P167" s="89"/>
      <c r="Q167" s="237" t="s">
        <v>1840</v>
      </c>
      <c r="R167" s="237" t="s">
        <v>1841</v>
      </c>
      <c r="S167" s="84" t="s">
        <v>1842</v>
      </c>
      <c r="T167" s="83" t="s">
        <v>1843</v>
      </c>
      <c r="U167" s="83" t="s">
        <v>1844</v>
      </c>
      <c r="V167" s="125"/>
      <c r="AA167" s="103">
        <f>IF(OR(J167="Fail",ISBLANK(J167)),INDEX('Issue Code Table'!C:C,MATCH(N:N,'Issue Code Table'!A:A,0)),IF(M167="Critical",6,IF(M167="Significant",5,IF(M167="Moderate",3,2))))</f>
        <v>5</v>
      </c>
    </row>
    <row r="168" spans="1:27" s="73" customFormat="1" ht="141.6" customHeight="1" x14ac:dyDescent="0.2">
      <c r="A168" s="82" t="s">
        <v>1845</v>
      </c>
      <c r="B168" s="83" t="s">
        <v>732</v>
      </c>
      <c r="C168" s="83" t="s">
        <v>733</v>
      </c>
      <c r="D168" s="108" t="s">
        <v>193</v>
      </c>
      <c r="E168" s="84" t="s">
        <v>1846</v>
      </c>
      <c r="F168" s="84" t="s">
        <v>1847</v>
      </c>
      <c r="G168" s="84" t="s">
        <v>1848</v>
      </c>
      <c r="H168" s="84" t="s">
        <v>1849</v>
      </c>
      <c r="I168" s="108"/>
      <c r="J168" s="80"/>
      <c r="K168" s="85" t="s">
        <v>1850</v>
      </c>
      <c r="L168" s="258"/>
      <c r="M168" s="87" t="s">
        <v>199</v>
      </c>
      <c r="N168" s="93" t="s">
        <v>739</v>
      </c>
      <c r="O168" s="88" t="s">
        <v>740</v>
      </c>
      <c r="P168" s="89"/>
      <c r="Q168" s="237" t="s">
        <v>1840</v>
      </c>
      <c r="R168" s="237" t="s">
        <v>1851</v>
      </c>
      <c r="S168" s="84" t="s">
        <v>1800</v>
      </c>
      <c r="T168" s="83" t="s">
        <v>1852</v>
      </c>
      <c r="U168" s="83" t="s">
        <v>1853</v>
      </c>
      <c r="V168" s="125"/>
      <c r="AA168" s="103">
        <f>IF(OR(J168="Fail",ISBLANK(J168)),INDEX('Issue Code Table'!C:C,MATCH(N:N,'Issue Code Table'!A:A,0)),IF(M168="Critical",6,IF(M168="Significant",5,IF(M168="Moderate",3,2))))</f>
        <v>5</v>
      </c>
    </row>
    <row r="169" spans="1:27" s="73" customFormat="1" ht="141.6" customHeight="1" x14ac:dyDescent="0.2">
      <c r="A169" s="82" t="s">
        <v>1854</v>
      </c>
      <c r="B169" s="83" t="s">
        <v>732</v>
      </c>
      <c r="C169" s="83" t="s">
        <v>733</v>
      </c>
      <c r="D169" s="108" t="s">
        <v>193</v>
      </c>
      <c r="E169" s="84" t="s">
        <v>1855</v>
      </c>
      <c r="F169" s="84" t="s">
        <v>1856</v>
      </c>
      <c r="G169" s="84" t="s">
        <v>1857</v>
      </c>
      <c r="H169" s="84" t="s">
        <v>1858</v>
      </c>
      <c r="I169" s="108"/>
      <c r="J169" s="80"/>
      <c r="K169" s="85" t="s">
        <v>1859</v>
      </c>
      <c r="L169" s="258"/>
      <c r="M169" s="87" t="s">
        <v>199</v>
      </c>
      <c r="N169" s="93" t="s">
        <v>739</v>
      </c>
      <c r="O169" s="88" t="s">
        <v>740</v>
      </c>
      <c r="P169" s="89"/>
      <c r="Q169" s="237" t="s">
        <v>1860</v>
      </c>
      <c r="R169" s="237" t="s">
        <v>1861</v>
      </c>
      <c r="S169" s="84" t="s">
        <v>1800</v>
      </c>
      <c r="T169" s="83" t="s">
        <v>1862</v>
      </c>
      <c r="U169" s="83" t="s">
        <v>1863</v>
      </c>
      <c r="V169" s="125"/>
      <c r="AA169" s="103">
        <f>IF(OR(J169="Fail",ISBLANK(J169)),INDEX('Issue Code Table'!C:C,MATCH(N:N,'Issue Code Table'!A:A,0)),IF(M169="Critical",6,IF(M169="Significant",5,IF(M169="Moderate",3,2))))</f>
        <v>5</v>
      </c>
    </row>
    <row r="170" spans="1:27" s="73" customFormat="1" ht="141.6" customHeight="1" x14ac:dyDescent="0.2">
      <c r="A170" s="82" t="s">
        <v>1864</v>
      </c>
      <c r="B170" s="83" t="s">
        <v>732</v>
      </c>
      <c r="C170" s="83" t="s">
        <v>733</v>
      </c>
      <c r="D170" s="108" t="s">
        <v>193</v>
      </c>
      <c r="E170" s="84" t="s">
        <v>1865</v>
      </c>
      <c r="F170" s="84" t="s">
        <v>1866</v>
      </c>
      <c r="G170" s="84" t="s">
        <v>1867</v>
      </c>
      <c r="H170" s="84" t="s">
        <v>1868</v>
      </c>
      <c r="I170" s="108"/>
      <c r="J170" s="80"/>
      <c r="K170" s="85" t="s">
        <v>1869</v>
      </c>
      <c r="L170" s="258"/>
      <c r="M170" s="87" t="s">
        <v>199</v>
      </c>
      <c r="N170" s="93" t="s">
        <v>1809</v>
      </c>
      <c r="O170" s="88" t="s">
        <v>1810</v>
      </c>
      <c r="P170" s="89"/>
      <c r="Q170" s="237" t="s">
        <v>1860</v>
      </c>
      <c r="R170" s="237" t="s">
        <v>1870</v>
      </c>
      <c r="S170" s="84" t="s">
        <v>1800</v>
      </c>
      <c r="T170" s="83" t="s">
        <v>1871</v>
      </c>
      <c r="U170" s="83" t="s">
        <v>1872</v>
      </c>
      <c r="V170" s="125"/>
      <c r="AA170" s="103">
        <f>IF(OR(J170="Fail",ISBLANK(J170)),INDEX('Issue Code Table'!C:C,MATCH(N:N,'Issue Code Table'!A:A,0)),IF(M170="Critical",6,IF(M170="Significant",5,IF(M170="Moderate",3,2))))</f>
        <v>4</v>
      </c>
    </row>
    <row r="171" spans="1:27" s="73" customFormat="1" ht="141.6" customHeight="1" x14ac:dyDescent="0.2">
      <c r="A171" s="82" t="s">
        <v>1873</v>
      </c>
      <c r="B171" s="83" t="s">
        <v>732</v>
      </c>
      <c r="C171" s="83" t="s">
        <v>733</v>
      </c>
      <c r="D171" s="108" t="s">
        <v>193</v>
      </c>
      <c r="E171" s="84" t="s">
        <v>1874</v>
      </c>
      <c r="F171" s="84" t="s">
        <v>1875</v>
      </c>
      <c r="G171" s="84" t="s">
        <v>1876</v>
      </c>
      <c r="H171" s="84" t="s">
        <v>1877</v>
      </c>
      <c r="I171" s="108"/>
      <c r="J171" s="80"/>
      <c r="K171" s="85" t="s">
        <v>1878</v>
      </c>
      <c r="L171" s="258"/>
      <c r="M171" s="87" t="s">
        <v>199</v>
      </c>
      <c r="N171" s="93" t="s">
        <v>739</v>
      </c>
      <c r="O171" s="88" t="s">
        <v>740</v>
      </c>
      <c r="P171" s="89"/>
      <c r="Q171" s="237" t="s">
        <v>1860</v>
      </c>
      <c r="R171" s="237" t="s">
        <v>1879</v>
      </c>
      <c r="S171" s="84" t="s">
        <v>1800</v>
      </c>
      <c r="T171" s="83" t="s">
        <v>1880</v>
      </c>
      <c r="U171" s="83" t="s">
        <v>1881</v>
      </c>
      <c r="V171" s="125"/>
      <c r="AA171" s="103">
        <f>IF(OR(J171="Fail",ISBLANK(J171)),INDEX('Issue Code Table'!C:C,MATCH(N:N,'Issue Code Table'!A:A,0)),IF(M171="Critical",6,IF(M171="Significant",5,IF(M171="Moderate",3,2))))</f>
        <v>5</v>
      </c>
    </row>
    <row r="172" spans="1:27" s="73" customFormat="1" ht="141.6" customHeight="1" x14ac:dyDescent="0.2">
      <c r="A172" s="82" t="s">
        <v>1882</v>
      </c>
      <c r="B172" s="83" t="s">
        <v>732</v>
      </c>
      <c r="C172" s="83" t="s">
        <v>733</v>
      </c>
      <c r="D172" s="108" t="s">
        <v>193</v>
      </c>
      <c r="E172" s="84" t="s">
        <v>1883</v>
      </c>
      <c r="F172" s="84" t="s">
        <v>1884</v>
      </c>
      <c r="G172" s="84" t="s">
        <v>1885</v>
      </c>
      <c r="H172" s="84" t="s">
        <v>1886</v>
      </c>
      <c r="I172" s="108"/>
      <c r="J172" s="80"/>
      <c r="K172" s="85" t="s">
        <v>1887</v>
      </c>
      <c r="L172" s="258"/>
      <c r="M172" s="87" t="s">
        <v>159</v>
      </c>
      <c r="N172" s="93" t="s">
        <v>1631</v>
      </c>
      <c r="O172" s="88" t="s">
        <v>1632</v>
      </c>
      <c r="P172" s="89"/>
      <c r="Q172" s="237" t="s">
        <v>1860</v>
      </c>
      <c r="R172" s="237" t="s">
        <v>1888</v>
      </c>
      <c r="S172" s="84" t="s">
        <v>1800</v>
      </c>
      <c r="T172" s="83" t="s">
        <v>1889</v>
      </c>
      <c r="U172" s="83" t="s">
        <v>1890</v>
      </c>
      <c r="V172" s="125" t="s">
        <v>219</v>
      </c>
      <c r="AA172" s="103">
        <f>IF(OR(J172="Fail",ISBLANK(J172)),INDEX('Issue Code Table'!C:C,MATCH(N:N,'Issue Code Table'!A:A,0)),IF(M172="Critical",6,IF(M172="Significant",5,IF(M172="Moderate",3,2))))</f>
        <v>5</v>
      </c>
    </row>
    <row r="173" spans="1:27" s="73" customFormat="1" ht="141.6" customHeight="1" x14ac:dyDescent="0.2">
      <c r="A173" s="82" t="s">
        <v>1891</v>
      </c>
      <c r="B173" s="83" t="s">
        <v>732</v>
      </c>
      <c r="C173" s="83" t="s">
        <v>733</v>
      </c>
      <c r="D173" s="108" t="s">
        <v>193</v>
      </c>
      <c r="E173" s="84" t="s">
        <v>1892</v>
      </c>
      <c r="F173" s="84" t="s">
        <v>1893</v>
      </c>
      <c r="G173" s="84" t="s">
        <v>1894</v>
      </c>
      <c r="H173" s="84" t="s">
        <v>1895</v>
      </c>
      <c r="I173" s="108"/>
      <c r="J173" s="80"/>
      <c r="K173" s="85" t="s">
        <v>1896</v>
      </c>
      <c r="L173" s="258"/>
      <c r="M173" s="87" t="s">
        <v>159</v>
      </c>
      <c r="N173" s="93" t="s">
        <v>1631</v>
      </c>
      <c r="O173" s="88" t="s">
        <v>1632</v>
      </c>
      <c r="P173" s="89"/>
      <c r="Q173" s="237" t="s">
        <v>1860</v>
      </c>
      <c r="R173" s="237" t="s">
        <v>1897</v>
      </c>
      <c r="S173" s="84" t="s">
        <v>1800</v>
      </c>
      <c r="T173" s="83" t="s">
        <v>1898</v>
      </c>
      <c r="U173" s="83" t="s">
        <v>1899</v>
      </c>
      <c r="V173" s="125" t="s">
        <v>219</v>
      </c>
      <c r="AA173" s="103">
        <f>IF(OR(J173="Fail",ISBLANK(J173)),INDEX('Issue Code Table'!C:C,MATCH(N:N,'Issue Code Table'!A:A,0)),IF(M173="Critical",6,IF(M173="Significant",5,IF(M173="Moderate",3,2))))</f>
        <v>5</v>
      </c>
    </row>
    <row r="174" spans="1:27" s="73" customFormat="1" ht="141.6" customHeight="1" x14ac:dyDescent="0.2">
      <c r="A174" s="82" t="s">
        <v>1900</v>
      </c>
      <c r="B174" s="83" t="s">
        <v>732</v>
      </c>
      <c r="C174" s="83" t="s">
        <v>733</v>
      </c>
      <c r="D174" s="108" t="s">
        <v>193</v>
      </c>
      <c r="E174" s="84" t="s">
        <v>1901</v>
      </c>
      <c r="F174" s="84" t="s">
        <v>1902</v>
      </c>
      <c r="G174" s="84" t="s">
        <v>1903</v>
      </c>
      <c r="H174" s="84" t="s">
        <v>1904</v>
      </c>
      <c r="I174" s="108"/>
      <c r="J174" s="80"/>
      <c r="K174" s="85" t="s">
        <v>1905</v>
      </c>
      <c r="L174" s="258"/>
      <c r="M174" s="87" t="s">
        <v>159</v>
      </c>
      <c r="N174" s="93" t="s">
        <v>1631</v>
      </c>
      <c r="O174" s="88" t="s">
        <v>1632</v>
      </c>
      <c r="P174" s="89"/>
      <c r="Q174" s="237" t="s">
        <v>1860</v>
      </c>
      <c r="R174" s="237" t="s">
        <v>1906</v>
      </c>
      <c r="S174" s="84" t="s">
        <v>1800</v>
      </c>
      <c r="T174" s="83" t="s">
        <v>1907</v>
      </c>
      <c r="U174" s="83" t="s">
        <v>1908</v>
      </c>
      <c r="V174" s="125" t="s">
        <v>219</v>
      </c>
      <c r="AA174" s="103">
        <f>IF(OR(J174="Fail",ISBLANK(J174)),INDEX('Issue Code Table'!C:C,MATCH(N:N,'Issue Code Table'!A:A,0)),IF(M174="Critical",6,IF(M174="Significant",5,IF(M174="Moderate",3,2))))</f>
        <v>5</v>
      </c>
    </row>
    <row r="175" spans="1:27" s="73" customFormat="1" ht="141.6" customHeight="1" x14ac:dyDescent="0.2">
      <c r="A175" s="82" t="s">
        <v>1909</v>
      </c>
      <c r="B175" s="83" t="s">
        <v>1910</v>
      </c>
      <c r="C175" s="83" t="s">
        <v>1911</v>
      </c>
      <c r="D175" s="108" t="s">
        <v>193</v>
      </c>
      <c r="E175" s="84" t="s">
        <v>1912</v>
      </c>
      <c r="F175" s="84" t="s">
        <v>1913</v>
      </c>
      <c r="G175" s="84" t="s">
        <v>1914</v>
      </c>
      <c r="H175" s="84" t="s">
        <v>1915</v>
      </c>
      <c r="I175" s="108"/>
      <c r="J175" s="80"/>
      <c r="K175" s="85" t="s">
        <v>1916</v>
      </c>
      <c r="L175" s="258"/>
      <c r="M175" s="87" t="s">
        <v>199</v>
      </c>
      <c r="N175" s="93" t="s">
        <v>739</v>
      </c>
      <c r="O175" s="88" t="s">
        <v>740</v>
      </c>
      <c r="P175" s="89"/>
      <c r="Q175" s="237" t="s">
        <v>1917</v>
      </c>
      <c r="R175" s="237" t="s">
        <v>1918</v>
      </c>
      <c r="S175" s="84" t="s">
        <v>1919</v>
      </c>
      <c r="T175" s="83" t="s">
        <v>1920</v>
      </c>
      <c r="U175" s="83" t="s">
        <v>1921</v>
      </c>
      <c r="V175" s="125"/>
      <c r="AA175" s="103">
        <f>IF(OR(J175="Fail",ISBLANK(J175)),INDEX('Issue Code Table'!C:C,MATCH(N:N,'Issue Code Table'!A:A,0)),IF(M175="Critical",6,IF(M175="Significant",5,IF(M175="Moderate",3,2))))</f>
        <v>5</v>
      </c>
    </row>
    <row r="176" spans="1:27" s="73" customFormat="1" ht="141.6" customHeight="1" x14ac:dyDescent="0.2">
      <c r="A176" s="82" t="s">
        <v>1922</v>
      </c>
      <c r="B176" s="83" t="s">
        <v>1910</v>
      </c>
      <c r="C176" s="83" t="s">
        <v>1911</v>
      </c>
      <c r="D176" s="108" t="s">
        <v>193</v>
      </c>
      <c r="E176" s="84" t="s">
        <v>1923</v>
      </c>
      <c r="F176" s="84" t="s">
        <v>1924</v>
      </c>
      <c r="G176" s="84" t="s">
        <v>1925</v>
      </c>
      <c r="H176" s="84" t="s">
        <v>1926</v>
      </c>
      <c r="I176" s="108"/>
      <c r="J176" s="80"/>
      <c r="K176" s="85" t="s">
        <v>1927</v>
      </c>
      <c r="L176" s="258"/>
      <c r="M176" s="87" t="s">
        <v>199</v>
      </c>
      <c r="N176" s="93" t="s">
        <v>739</v>
      </c>
      <c r="O176" s="88" t="s">
        <v>740</v>
      </c>
      <c r="P176" s="89"/>
      <c r="Q176" s="237" t="s">
        <v>1917</v>
      </c>
      <c r="R176" s="237" t="s">
        <v>1928</v>
      </c>
      <c r="S176" s="84" t="s">
        <v>1929</v>
      </c>
      <c r="T176" s="83" t="s">
        <v>1930</v>
      </c>
      <c r="U176" s="83" t="s">
        <v>1931</v>
      </c>
      <c r="V176" s="125"/>
      <c r="AA176" s="103">
        <f>IF(OR(J176="Fail",ISBLANK(J176)),INDEX('Issue Code Table'!C:C,MATCH(N:N,'Issue Code Table'!A:A,0)),IF(M176="Critical",6,IF(M176="Significant",5,IF(M176="Moderate",3,2))))</f>
        <v>5</v>
      </c>
    </row>
    <row r="177" spans="1:27" s="73" customFormat="1" ht="141.6" customHeight="1" x14ac:dyDescent="0.2">
      <c r="A177" s="82" t="s">
        <v>1932</v>
      </c>
      <c r="B177" s="83" t="s">
        <v>1910</v>
      </c>
      <c r="C177" s="83" t="s">
        <v>1911</v>
      </c>
      <c r="D177" s="108" t="s">
        <v>193</v>
      </c>
      <c r="E177" s="84" t="s">
        <v>1933</v>
      </c>
      <c r="F177" s="84" t="s">
        <v>1934</v>
      </c>
      <c r="G177" s="84" t="s">
        <v>1935</v>
      </c>
      <c r="H177" s="84" t="s">
        <v>1936</v>
      </c>
      <c r="I177" s="108"/>
      <c r="J177" s="80"/>
      <c r="K177" s="85" t="s">
        <v>1937</v>
      </c>
      <c r="L177" s="258"/>
      <c r="M177" s="87" t="s">
        <v>199</v>
      </c>
      <c r="N177" s="93" t="s">
        <v>739</v>
      </c>
      <c r="O177" s="88" t="s">
        <v>740</v>
      </c>
      <c r="P177" s="89"/>
      <c r="Q177" s="237" t="s">
        <v>1917</v>
      </c>
      <c r="R177" s="237" t="s">
        <v>1938</v>
      </c>
      <c r="S177" s="84" t="s">
        <v>1939</v>
      </c>
      <c r="T177" s="83" t="s">
        <v>1940</v>
      </c>
      <c r="U177" s="83" t="s">
        <v>1941</v>
      </c>
      <c r="V177" s="125"/>
      <c r="AA177" s="103">
        <f>IF(OR(J177="Fail",ISBLANK(J177)),INDEX('Issue Code Table'!C:C,MATCH(N:N,'Issue Code Table'!A:A,0)),IF(M177="Critical",6,IF(M177="Significant",5,IF(M177="Moderate",3,2))))</f>
        <v>5</v>
      </c>
    </row>
    <row r="178" spans="1:27" s="73" customFormat="1" ht="141.6" customHeight="1" x14ac:dyDescent="0.2">
      <c r="A178" s="82" t="s">
        <v>1942</v>
      </c>
      <c r="B178" s="83" t="s">
        <v>732</v>
      </c>
      <c r="C178" s="83" t="s">
        <v>733</v>
      </c>
      <c r="D178" s="108" t="s">
        <v>193</v>
      </c>
      <c r="E178" s="84" t="s">
        <v>1943</v>
      </c>
      <c r="F178" s="84" t="s">
        <v>1944</v>
      </c>
      <c r="G178" s="84" t="s">
        <v>1945</v>
      </c>
      <c r="H178" s="84" t="s">
        <v>1946</v>
      </c>
      <c r="I178" s="108"/>
      <c r="J178" s="80"/>
      <c r="K178" s="85" t="s">
        <v>1947</v>
      </c>
      <c r="L178" s="258"/>
      <c r="M178" s="87" t="s">
        <v>199</v>
      </c>
      <c r="N178" s="93" t="s">
        <v>739</v>
      </c>
      <c r="O178" s="88" t="s">
        <v>740</v>
      </c>
      <c r="P178" s="89"/>
      <c r="Q178" s="237" t="s">
        <v>1917</v>
      </c>
      <c r="R178" s="237" t="s">
        <v>1948</v>
      </c>
      <c r="S178" s="84" t="s">
        <v>1949</v>
      </c>
      <c r="T178" s="83" t="s">
        <v>1950</v>
      </c>
      <c r="U178" s="83" t="s">
        <v>1951</v>
      </c>
      <c r="V178" s="125"/>
      <c r="AA178" s="103">
        <f>IF(OR(J178="Fail",ISBLANK(J178)),INDEX('Issue Code Table'!C:C,MATCH(N:N,'Issue Code Table'!A:A,0)),IF(M178="Critical",6,IF(M178="Significant",5,IF(M178="Moderate",3,2))))</f>
        <v>5</v>
      </c>
    </row>
    <row r="179" spans="1:27" s="73" customFormat="1" ht="141.6" customHeight="1" x14ac:dyDescent="0.2">
      <c r="A179" s="82" t="s">
        <v>1952</v>
      </c>
      <c r="B179" s="83" t="s">
        <v>732</v>
      </c>
      <c r="C179" s="83" t="s">
        <v>733</v>
      </c>
      <c r="D179" s="108" t="s">
        <v>193</v>
      </c>
      <c r="E179" s="84" t="s">
        <v>1953</v>
      </c>
      <c r="F179" s="84" t="s">
        <v>1954</v>
      </c>
      <c r="G179" s="84" t="s">
        <v>1955</v>
      </c>
      <c r="H179" s="84" t="s">
        <v>1956</v>
      </c>
      <c r="I179" s="108"/>
      <c r="J179" s="80"/>
      <c r="K179" s="85" t="s">
        <v>1957</v>
      </c>
      <c r="L179" s="258"/>
      <c r="M179" s="87" t="s">
        <v>199</v>
      </c>
      <c r="N179" s="93" t="s">
        <v>739</v>
      </c>
      <c r="O179" s="88" t="s">
        <v>740</v>
      </c>
      <c r="P179" s="89"/>
      <c r="Q179" s="237" t="s">
        <v>1958</v>
      </c>
      <c r="R179" s="237" t="s">
        <v>1959</v>
      </c>
      <c r="S179" s="84" t="s">
        <v>1800</v>
      </c>
      <c r="T179" s="83" t="s">
        <v>1960</v>
      </c>
      <c r="U179" s="83" t="s">
        <v>1961</v>
      </c>
      <c r="V179" s="125"/>
      <c r="AA179" s="103">
        <f>IF(OR(J179="Fail",ISBLANK(J179)),INDEX('Issue Code Table'!C:C,MATCH(N:N,'Issue Code Table'!A:A,0)),IF(M179="Critical",6,IF(M179="Significant",5,IF(M179="Moderate",3,2))))</f>
        <v>5</v>
      </c>
    </row>
    <row r="180" spans="1:27" s="73" customFormat="1" ht="141.6" customHeight="1" x14ac:dyDescent="0.2">
      <c r="A180" s="82" t="s">
        <v>1962</v>
      </c>
      <c r="B180" s="83" t="s">
        <v>732</v>
      </c>
      <c r="C180" s="83" t="s">
        <v>733</v>
      </c>
      <c r="D180" s="108" t="s">
        <v>193</v>
      </c>
      <c r="E180" s="84" t="s">
        <v>1963</v>
      </c>
      <c r="F180" s="84" t="s">
        <v>1964</v>
      </c>
      <c r="G180" s="84" t="s">
        <v>1965</v>
      </c>
      <c r="H180" s="84" t="s">
        <v>1966</v>
      </c>
      <c r="I180" s="108"/>
      <c r="J180" s="80"/>
      <c r="K180" s="85" t="s">
        <v>1967</v>
      </c>
      <c r="L180" s="258"/>
      <c r="M180" s="87" t="s">
        <v>199</v>
      </c>
      <c r="N180" s="93" t="s">
        <v>739</v>
      </c>
      <c r="O180" s="88" t="s">
        <v>740</v>
      </c>
      <c r="P180" s="89"/>
      <c r="Q180" s="237" t="s">
        <v>1958</v>
      </c>
      <c r="R180" s="237" t="s">
        <v>1968</v>
      </c>
      <c r="S180" s="84" t="s">
        <v>1800</v>
      </c>
      <c r="T180" s="83" t="s">
        <v>1969</v>
      </c>
      <c r="U180" s="83" t="s">
        <v>1970</v>
      </c>
      <c r="V180" s="125"/>
      <c r="AA180" s="103">
        <f>IF(OR(J180="Fail",ISBLANK(J180)),INDEX('Issue Code Table'!C:C,MATCH(N:N,'Issue Code Table'!A:A,0)),IF(M180="Critical",6,IF(M180="Significant",5,IF(M180="Moderate",3,2))))</f>
        <v>5</v>
      </c>
    </row>
    <row r="181" spans="1:27" s="73" customFormat="1" ht="141.6" customHeight="1" x14ac:dyDescent="0.2">
      <c r="A181" s="82" t="s">
        <v>1971</v>
      </c>
      <c r="B181" s="83" t="s">
        <v>1910</v>
      </c>
      <c r="C181" s="83" t="s">
        <v>1911</v>
      </c>
      <c r="D181" s="108" t="s">
        <v>193</v>
      </c>
      <c r="E181" s="84" t="s">
        <v>1972</v>
      </c>
      <c r="F181" s="84" t="s">
        <v>1973</v>
      </c>
      <c r="G181" s="84" t="s">
        <v>1974</v>
      </c>
      <c r="H181" s="84" t="s">
        <v>1975</v>
      </c>
      <c r="I181" s="108"/>
      <c r="J181" s="80"/>
      <c r="K181" s="85" t="s">
        <v>1976</v>
      </c>
      <c r="L181" s="258"/>
      <c r="M181" s="87" t="s">
        <v>199</v>
      </c>
      <c r="N181" s="93" t="s">
        <v>739</v>
      </c>
      <c r="O181" s="88" t="s">
        <v>740</v>
      </c>
      <c r="P181" s="89"/>
      <c r="Q181" s="237" t="s">
        <v>1958</v>
      </c>
      <c r="R181" s="237" t="s">
        <v>1977</v>
      </c>
      <c r="S181" s="84" t="s">
        <v>1800</v>
      </c>
      <c r="T181" s="83" t="s">
        <v>1978</v>
      </c>
      <c r="U181" s="83" t="s">
        <v>1979</v>
      </c>
      <c r="V181" s="125"/>
      <c r="AA181" s="103">
        <f>IF(OR(J181="Fail",ISBLANK(J181)),INDEX('Issue Code Table'!C:C,MATCH(N:N,'Issue Code Table'!A:A,0)),IF(M181="Critical",6,IF(M181="Significant",5,IF(M181="Moderate",3,2))))</f>
        <v>5</v>
      </c>
    </row>
    <row r="182" spans="1:27" s="73" customFormat="1" ht="141.6" customHeight="1" x14ac:dyDescent="0.2">
      <c r="A182" s="82" t="s">
        <v>1980</v>
      </c>
      <c r="B182" s="83" t="s">
        <v>1910</v>
      </c>
      <c r="C182" s="83" t="s">
        <v>1911</v>
      </c>
      <c r="D182" s="108" t="s">
        <v>193</v>
      </c>
      <c r="E182" s="84" t="s">
        <v>1981</v>
      </c>
      <c r="F182" s="84" t="s">
        <v>1982</v>
      </c>
      <c r="G182" s="84" t="s">
        <v>1983</v>
      </c>
      <c r="H182" s="84" t="s">
        <v>1984</v>
      </c>
      <c r="I182" s="108"/>
      <c r="J182" s="80"/>
      <c r="K182" s="85" t="s">
        <v>1985</v>
      </c>
      <c r="L182" s="258"/>
      <c r="M182" s="87" t="s">
        <v>199</v>
      </c>
      <c r="N182" s="93" t="s">
        <v>739</v>
      </c>
      <c r="O182" s="88" t="s">
        <v>740</v>
      </c>
      <c r="P182" s="89"/>
      <c r="Q182" s="237" t="s">
        <v>1958</v>
      </c>
      <c r="R182" s="237" t="s">
        <v>1986</v>
      </c>
      <c r="S182" s="84" t="s">
        <v>1987</v>
      </c>
      <c r="T182" s="83" t="s">
        <v>1988</v>
      </c>
      <c r="U182" s="83" t="s">
        <v>1989</v>
      </c>
      <c r="V182" s="125"/>
      <c r="AA182" s="103">
        <f>IF(OR(J182="Fail",ISBLANK(J182)),INDEX('Issue Code Table'!C:C,MATCH(N:N,'Issue Code Table'!A:A,0)),IF(M182="Critical",6,IF(M182="Significant",5,IF(M182="Moderate",3,2))))</f>
        <v>5</v>
      </c>
    </row>
    <row r="183" spans="1:27" s="73" customFormat="1" ht="141.6" customHeight="1" x14ac:dyDescent="0.2">
      <c r="A183" s="82" t="s">
        <v>1990</v>
      </c>
      <c r="B183" s="83" t="s">
        <v>1910</v>
      </c>
      <c r="C183" s="83" t="s">
        <v>1911</v>
      </c>
      <c r="D183" s="108" t="s">
        <v>193</v>
      </c>
      <c r="E183" s="84" t="s">
        <v>1991</v>
      </c>
      <c r="F183" s="84" t="s">
        <v>1992</v>
      </c>
      <c r="G183" s="84" t="s">
        <v>1993</v>
      </c>
      <c r="H183" s="84" t="s">
        <v>1994</v>
      </c>
      <c r="I183" s="108"/>
      <c r="J183" s="80"/>
      <c r="K183" s="85" t="s">
        <v>1995</v>
      </c>
      <c r="L183" s="258"/>
      <c r="M183" s="87" t="s">
        <v>199</v>
      </c>
      <c r="N183" s="93" t="s">
        <v>739</v>
      </c>
      <c r="O183" s="88" t="s">
        <v>740</v>
      </c>
      <c r="P183" s="89"/>
      <c r="Q183" s="237" t="s">
        <v>1958</v>
      </c>
      <c r="R183" s="237" t="s">
        <v>1996</v>
      </c>
      <c r="S183" s="84" t="s">
        <v>1997</v>
      </c>
      <c r="T183" s="83" t="s">
        <v>1998</v>
      </c>
      <c r="U183" s="83" t="s">
        <v>1999</v>
      </c>
      <c r="V183" s="125"/>
      <c r="AA183" s="103">
        <f>IF(OR(J183="Fail",ISBLANK(J183)),INDEX('Issue Code Table'!C:C,MATCH(N:N,'Issue Code Table'!A:A,0)),IF(M183="Critical",6,IF(M183="Significant",5,IF(M183="Moderate",3,2))))</f>
        <v>5</v>
      </c>
    </row>
    <row r="184" spans="1:27" s="73" customFormat="1" ht="141.6" customHeight="1" x14ac:dyDescent="0.2">
      <c r="A184" s="82" t="s">
        <v>2000</v>
      </c>
      <c r="B184" s="83" t="s">
        <v>732</v>
      </c>
      <c r="C184" s="83" t="s">
        <v>733</v>
      </c>
      <c r="D184" s="108" t="s">
        <v>193</v>
      </c>
      <c r="E184" s="84" t="s">
        <v>2001</v>
      </c>
      <c r="F184" s="84" t="s">
        <v>2002</v>
      </c>
      <c r="G184" s="84" t="s">
        <v>2003</v>
      </c>
      <c r="H184" s="84" t="s">
        <v>2004</v>
      </c>
      <c r="I184" s="108"/>
      <c r="J184" s="80"/>
      <c r="K184" s="85" t="s">
        <v>2005</v>
      </c>
      <c r="L184" s="258"/>
      <c r="M184" s="87" t="s">
        <v>159</v>
      </c>
      <c r="N184" s="93" t="s">
        <v>1631</v>
      </c>
      <c r="O184" s="88" t="s">
        <v>1632</v>
      </c>
      <c r="P184" s="89"/>
      <c r="Q184" s="237" t="s">
        <v>2006</v>
      </c>
      <c r="R184" s="237" t="s">
        <v>2007</v>
      </c>
      <c r="S184" s="84" t="s">
        <v>1800</v>
      </c>
      <c r="T184" s="83" t="s">
        <v>2008</v>
      </c>
      <c r="U184" s="83" t="s">
        <v>2009</v>
      </c>
      <c r="V184" s="125" t="s">
        <v>219</v>
      </c>
      <c r="AA184" s="103">
        <f>IF(OR(J184="Fail",ISBLANK(J184)),INDEX('Issue Code Table'!C:C,MATCH(N:N,'Issue Code Table'!A:A,0)),IF(M184="Critical",6,IF(M184="Significant",5,IF(M184="Moderate",3,2))))</f>
        <v>5</v>
      </c>
    </row>
    <row r="185" spans="1:27" s="73" customFormat="1" ht="141.6" customHeight="1" x14ac:dyDescent="0.2">
      <c r="A185" s="82" t="s">
        <v>2010</v>
      </c>
      <c r="B185" s="83" t="s">
        <v>732</v>
      </c>
      <c r="C185" s="83" t="s">
        <v>733</v>
      </c>
      <c r="D185" s="108" t="s">
        <v>193</v>
      </c>
      <c r="E185" s="84" t="s">
        <v>2011</v>
      </c>
      <c r="F185" s="84" t="s">
        <v>2012</v>
      </c>
      <c r="G185" s="84" t="s">
        <v>2013</v>
      </c>
      <c r="H185" s="84" t="s">
        <v>2014</v>
      </c>
      <c r="I185" s="108"/>
      <c r="J185" s="80"/>
      <c r="K185" s="85" t="s">
        <v>2015</v>
      </c>
      <c r="L185" s="258"/>
      <c r="M185" s="87" t="s">
        <v>199</v>
      </c>
      <c r="N185" s="93" t="s">
        <v>739</v>
      </c>
      <c r="O185" s="88" t="s">
        <v>740</v>
      </c>
      <c r="P185" s="89"/>
      <c r="Q185" s="237" t="s">
        <v>2016</v>
      </c>
      <c r="R185" s="237" t="s">
        <v>2017</v>
      </c>
      <c r="S185" s="84" t="s">
        <v>1800</v>
      </c>
      <c r="T185" s="83" t="s">
        <v>2018</v>
      </c>
      <c r="U185" s="83" t="s">
        <v>2019</v>
      </c>
      <c r="V185" s="125"/>
      <c r="AA185" s="103">
        <f>IF(OR(J185="Fail",ISBLANK(J185)),INDEX('Issue Code Table'!C:C,MATCH(N:N,'Issue Code Table'!A:A,0)),IF(M185="Critical",6,IF(M185="Significant",5,IF(M185="Moderate",3,2))))</f>
        <v>5</v>
      </c>
    </row>
    <row r="186" spans="1:27" s="73" customFormat="1" ht="141.6" customHeight="1" x14ac:dyDescent="0.2">
      <c r="A186" s="82" t="s">
        <v>2020</v>
      </c>
      <c r="B186" s="83" t="s">
        <v>732</v>
      </c>
      <c r="C186" s="83" t="s">
        <v>733</v>
      </c>
      <c r="D186" s="108" t="s">
        <v>193</v>
      </c>
      <c r="E186" s="84" t="s">
        <v>2021</v>
      </c>
      <c r="F186" s="84" t="s">
        <v>2022</v>
      </c>
      <c r="G186" s="84" t="s">
        <v>2023</v>
      </c>
      <c r="H186" s="84" t="s">
        <v>2024</v>
      </c>
      <c r="I186" s="108"/>
      <c r="J186" s="80"/>
      <c r="K186" s="85" t="s">
        <v>2025</v>
      </c>
      <c r="L186" s="258"/>
      <c r="M186" s="87" t="s">
        <v>159</v>
      </c>
      <c r="N186" s="93" t="s">
        <v>739</v>
      </c>
      <c r="O186" s="88" t="s">
        <v>740</v>
      </c>
      <c r="P186" s="89"/>
      <c r="Q186" s="237" t="s">
        <v>2016</v>
      </c>
      <c r="R186" s="237" t="s">
        <v>2026</v>
      </c>
      <c r="S186" s="84" t="s">
        <v>2027</v>
      </c>
      <c r="T186" s="83" t="s">
        <v>2028</v>
      </c>
      <c r="U186" s="83" t="s">
        <v>2029</v>
      </c>
      <c r="V186" s="125" t="s">
        <v>219</v>
      </c>
      <c r="AA186" s="103">
        <f>IF(OR(J186="Fail",ISBLANK(J186)),INDEX('Issue Code Table'!C:C,MATCH(N:N,'Issue Code Table'!A:A,0)),IF(M186="Critical",6,IF(M186="Significant",5,IF(M186="Moderate",3,2))))</f>
        <v>5</v>
      </c>
    </row>
    <row r="187" spans="1:27" s="73" customFormat="1" ht="141.6" customHeight="1" x14ac:dyDescent="0.2">
      <c r="A187" s="82" t="s">
        <v>2030</v>
      </c>
      <c r="B187" s="83" t="s">
        <v>732</v>
      </c>
      <c r="C187" s="83" t="s">
        <v>733</v>
      </c>
      <c r="D187" s="108" t="s">
        <v>193</v>
      </c>
      <c r="E187" s="84" t="s">
        <v>2031</v>
      </c>
      <c r="F187" s="84" t="s">
        <v>2032</v>
      </c>
      <c r="G187" s="84" t="s">
        <v>2033</v>
      </c>
      <c r="H187" s="84" t="s">
        <v>2034</v>
      </c>
      <c r="I187" s="108"/>
      <c r="J187" s="80"/>
      <c r="K187" s="85" t="s">
        <v>2035</v>
      </c>
      <c r="L187" s="259" t="s">
        <v>2036</v>
      </c>
      <c r="M187" s="87" t="s">
        <v>159</v>
      </c>
      <c r="N187" s="93" t="s">
        <v>739</v>
      </c>
      <c r="O187" s="88" t="s">
        <v>740</v>
      </c>
      <c r="P187" s="89"/>
      <c r="Q187" s="237" t="s">
        <v>2016</v>
      </c>
      <c r="R187" s="237" t="s">
        <v>2037</v>
      </c>
      <c r="S187" s="84" t="s">
        <v>1800</v>
      </c>
      <c r="T187" s="83" t="s">
        <v>2038</v>
      </c>
      <c r="U187" s="83" t="s">
        <v>2039</v>
      </c>
      <c r="V187" s="125" t="s">
        <v>219</v>
      </c>
      <c r="AA187" s="103">
        <f>IF(OR(J187="Fail",ISBLANK(J187)),INDEX('Issue Code Table'!C:C,MATCH(N:N,'Issue Code Table'!A:A,0)),IF(M187="Critical",6,IF(M187="Significant",5,IF(M187="Moderate",3,2))))</f>
        <v>5</v>
      </c>
    </row>
    <row r="188" spans="1:27" s="73" customFormat="1" ht="141.6" customHeight="1" x14ac:dyDescent="0.2">
      <c r="A188" s="82" t="s">
        <v>2040</v>
      </c>
      <c r="B188" s="83" t="s">
        <v>732</v>
      </c>
      <c r="C188" s="83" t="s">
        <v>733</v>
      </c>
      <c r="D188" s="108" t="s">
        <v>193</v>
      </c>
      <c r="E188" s="84" t="s">
        <v>2041</v>
      </c>
      <c r="F188" s="84" t="s">
        <v>2042</v>
      </c>
      <c r="G188" s="84" t="s">
        <v>2043</v>
      </c>
      <c r="H188" s="84" t="s">
        <v>2044</v>
      </c>
      <c r="I188" s="108"/>
      <c r="J188" s="80"/>
      <c r="K188" s="85" t="s">
        <v>2045</v>
      </c>
      <c r="L188" s="258"/>
      <c r="M188" s="87" t="s">
        <v>199</v>
      </c>
      <c r="N188" s="93" t="s">
        <v>1809</v>
      </c>
      <c r="O188" s="88" t="s">
        <v>1810</v>
      </c>
      <c r="P188" s="89"/>
      <c r="Q188" s="237" t="s">
        <v>2016</v>
      </c>
      <c r="R188" s="237" t="s">
        <v>2046</v>
      </c>
      <c r="S188" s="84" t="s">
        <v>1800</v>
      </c>
      <c r="T188" s="83" t="s">
        <v>2047</v>
      </c>
      <c r="U188" s="83" t="s">
        <v>2048</v>
      </c>
      <c r="V188" s="125"/>
      <c r="AA188" s="103">
        <f>IF(OR(J188="Fail",ISBLANK(J188)),INDEX('Issue Code Table'!C:C,MATCH(N:N,'Issue Code Table'!A:A,0)),IF(M188="Critical",6,IF(M188="Significant",5,IF(M188="Moderate",3,2))))</f>
        <v>4</v>
      </c>
    </row>
    <row r="189" spans="1:27" s="73" customFormat="1" ht="141.6" customHeight="1" x14ac:dyDescent="0.2">
      <c r="A189" s="82" t="s">
        <v>2049</v>
      </c>
      <c r="B189" s="83" t="s">
        <v>732</v>
      </c>
      <c r="C189" s="83" t="s">
        <v>733</v>
      </c>
      <c r="D189" s="108" t="s">
        <v>193</v>
      </c>
      <c r="E189" s="84" t="s">
        <v>2050</v>
      </c>
      <c r="F189" s="84" t="s">
        <v>2051</v>
      </c>
      <c r="G189" s="84" t="s">
        <v>2052</v>
      </c>
      <c r="H189" s="84" t="s">
        <v>2053</v>
      </c>
      <c r="I189" s="108"/>
      <c r="J189" s="80"/>
      <c r="K189" s="85" t="s">
        <v>2054</v>
      </c>
      <c r="L189" s="258"/>
      <c r="M189" s="87" t="s">
        <v>199</v>
      </c>
      <c r="N189" s="93" t="s">
        <v>739</v>
      </c>
      <c r="O189" s="88" t="s">
        <v>740</v>
      </c>
      <c r="P189" s="89"/>
      <c r="Q189" s="237" t="s">
        <v>2016</v>
      </c>
      <c r="R189" s="237" t="s">
        <v>2055</v>
      </c>
      <c r="S189" s="84" t="s">
        <v>1800</v>
      </c>
      <c r="T189" s="83" t="s">
        <v>2056</v>
      </c>
      <c r="U189" s="83" t="s">
        <v>2057</v>
      </c>
      <c r="V189" s="125"/>
      <c r="AA189" s="103">
        <f>IF(OR(J189="Fail",ISBLANK(J189)),INDEX('Issue Code Table'!C:C,MATCH(N:N,'Issue Code Table'!A:A,0)),IF(M189="Critical",6,IF(M189="Significant",5,IF(M189="Moderate",3,2))))</f>
        <v>5</v>
      </c>
    </row>
    <row r="190" spans="1:27" s="73" customFormat="1" ht="141.6" customHeight="1" x14ac:dyDescent="0.2">
      <c r="A190" s="82" t="s">
        <v>2058</v>
      </c>
      <c r="B190" s="83" t="s">
        <v>346</v>
      </c>
      <c r="C190" s="83" t="s">
        <v>347</v>
      </c>
      <c r="D190" s="108" t="s">
        <v>193</v>
      </c>
      <c r="E190" s="84" t="s">
        <v>2059</v>
      </c>
      <c r="F190" s="84" t="s">
        <v>2060</v>
      </c>
      <c r="G190" s="84" t="s">
        <v>2061</v>
      </c>
      <c r="H190" s="84" t="s">
        <v>2062</v>
      </c>
      <c r="I190" s="108"/>
      <c r="J190" s="80"/>
      <c r="K190" s="85" t="s">
        <v>2063</v>
      </c>
      <c r="L190" s="258"/>
      <c r="M190" s="87" t="s">
        <v>199</v>
      </c>
      <c r="N190" s="93" t="s">
        <v>1328</v>
      </c>
      <c r="O190" s="88" t="s">
        <v>1329</v>
      </c>
      <c r="P190" s="89"/>
      <c r="Q190" s="237" t="s">
        <v>2064</v>
      </c>
      <c r="R190" s="237" t="s">
        <v>2065</v>
      </c>
      <c r="S190" s="84" t="s">
        <v>2066</v>
      </c>
      <c r="T190" s="83" t="s">
        <v>2067</v>
      </c>
      <c r="U190" s="83" t="s">
        <v>2068</v>
      </c>
      <c r="V190" s="125"/>
      <c r="AA190" s="103">
        <f>IF(OR(J190="Fail",ISBLANK(J190)),INDEX('Issue Code Table'!C:C,MATCH(N:N,'Issue Code Table'!A:A,0)),IF(M190="Critical",6,IF(M190="Significant",5,IF(M190="Moderate",3,2))))</f>
        <v>3</v>
      </c>
    </row>
    <row r="191" spans="1:27" s="73" customFormat="1" ht="141.6" customHeight="1" x14ac:dyDescent="0.2">
      <c r="A191" s="82" t="s">
        <v>2069</v>
      </c>
      <c r="B191" s="83" t="s">
        <v>346</v>
      </c>
      <c r="C191" s="83" t="s">
        <v>347</v>
      </c>
      <c r="D191" s="108" t="s">
        <v>193</v>
      </c>
      <c r="E191" s="84" t="s">
        <v>2070</v>
      </c>
      <c r="F191" s="84" t="s">
        <v>2071</v>
      </c>
      <c r="G191" s="84" t="s">
        <v>2072</v>
      </c>
      <c r="H191" s="84" t="s">
        <v>2073</v>
      </c>
      <c r="I191" s="108"/>
      <c r="J191" s="80"/>
      <c r="K191" s="85" t="s">
        <v>2074</v>
      </c>
      <c r="L191" s="258"/>
      <c r="M191" s="87" t="s">
        <v>199</v>
      </c>
      <c r="N191" s="93" t="s">
        <v>683</v>
      </c>
      <c r="O191" s="88" t="s">
        <v>684</v>
      </c>
      <c r="P191" s="89"/>
      <c r="Q191" s="237" t="s">
        <v>2064</v>
      </c>
      <c r="R191" s="237" t="s">
        <v>2075</v>
      </c>
      <c r="S191" s="84" t="s">
        <v>2076</v>
      </c>
      <c r="T191" s="83" t="s">
        <v>2077</v>
      </c>
      <c r="U191" s="83" t="s">
        <v>2078</v>
      </c>
      <c r="V191" s="125"/>
      <c r="AA191" s="103">
        <f>IF(OR(J191="Fail",ISBLANK(J191)),INDEX('Issue Code Table'!C:C,MATCH(N:N,'Issue Code Table'!A:A,0)),IF(M191="Critical",6,IF(M191="Significant",5,IF(M191="Moderate",3,2))))</f>
        <v>4</v>
      </c>
    </row>
    <row r="192" spans="1:27" s="73" customFormat="1" ht="141.6" customHeight="1" x14ac:dyDescent="0.2">
      <c r="A192" s="82" t="s">
        <v>2079</v>
      </c>
      <c r="B192" s="84" t="s">
        <v>323</v>
      </c>
      <c r="C192" s="249" t="s">
        <v>324</v>
      </c>
      <c r="D192" s="108" t="s">
        <v>193</v>
      </c>
      <c r="E192" s="84" t="s">
        <v>2080</v>
      </c>
      <c r="F192" s="84" t="s">
        <v>2081</v>
      </c>
      <c r="G192" s="84" t="s">
        <v>2082</v>
      </c>
      <c r="H192" s="84" t="s">
        <v>2083</v>
      </c>
      <c r="I192" s="108"/>
      <c r="J192" s="80"/>
      <c r="K192" s="85" t="s">
        <v>2084</v>
      </c>
      <c r="L192" s="258"/>
      <c r="M192" s="87" t="s">
        <v>159</v>
      </c>
      <c r="N192" s="93" t="s">
        <v>705</v>
      </c>
      <c r="O192" s="88" t="s">
        <v>706</v>
      </c>
      <c r="P192" s="89"/>
      <c r="Q192" s="237" t="s">
        <v>2085</v>
      </c>
      <c r="R192" s="237" t="s">
        <v>2086</v>
      </c>
      <c r="S192" s="84" t="s">
        <v>2087</v>
      </c>
      <c r="T192" s="83" t="s">
        <v>2088</v>
      </c>
      <c r="U192" s="83" t="s">
        <v>2089</v>
      </c>
      <c r="V192" s="125" t="s">
        <v>219</v>
      </c>
      <c r="AA192" s="103">
        <f>IF(OR(J192="Fail",ISBLANK(J192)),INDEX('Issue Code Table'!C:C,MATCH(N:N,'Issue Code Table'!A:A,0)),IF(M192="Critical",6,IF(M192="Significant",5,IF(M192="Moderate",3,2))))</f>
        <v>5</v>
      </c>
    </row>
    <row r="193" spans="1:27" s="73" customFormat="1" ht="141.6" customHeight="1" x14ac:dyDescent="0.2">
      <c r="A193" s="82" t="s">
        <v>2090</v>
      </c>
      <c r="B193" s="83" t="s">
        <v>191</v>
      </c>
      <c r="C193" s="83" t="s">
        <v>192</v>
      </c>
      <c r="D193" s="108" t="s">
        <v>193</v>
      </c>
      <c r="E193" s="84" t="s">
        <v>2091</v>
      </c>
      <c r="F193" s="84" t="s">
        <v>2092</v>
      </c>
      <c r="G193" s="84" t="s">
        <v>2093</v>
      </c>
      <c r="H193" s="84" t="s">
        <v>2094</v>
      </c>
      <c r="I193" s="112"/>
      <c r="J193" s="80"/>
      <c r="K193" s="85" t="s">
        <v>2095</v>
      </c>
      <c r="L193" s="256"/>
      <c r="M193" s="87" t="s">
        <v>199</v>
      </c>
      <c r="N193" s="93" t="s">
        <v>683</v>
      </c>
      <c r="O193" s="88" t="s">
        <v>684</v>
      </c>
      <c r="P193" s="89"/>
      <c r="Q193" s="237" t="s">
        <v>2096</v>
      </c>
      <c r="R193" s="237" t="s">
        <v>2097</v>
      </c>
      <c r="S193" s="84" t="s">
        <v>2098</v>
      </c>
      <c r="T193" s="83" t="s">
        <v>2099</v>
      </c>
      <c r="U193" s="83" t="s">
        <v>2100</v>
      </c>
      <c r="V193" s="125"/>
      <c r="AA193" s="103">
        <f>IF(OR(J193="Fail",ISBLANK(J193)),INDEX('Issue Code Table'!C:C,MATCH(N:N,'Issue Code Table'!A:A,0)),IF(M193="Critical",6,IF(M193="Significant",5,IF(M193="Moderate",3,2))))</f>
        <v>4</v>
      </c>
    </row>
    <row r="194" spans="1:27" s="73" customFormat="1" ht="141.6" customHeight="1" x14ac:dyDescent="0.2">
      <c r="A194" s="82" t="s">
        <v>2101</v>
      </c>
      <c r="B194" s="83" t="s">
        <v>191</v>
      </c>
      <c r="C194" s="83" t="s">
        <v>192</v>
      </c>
      <c r="D194" s="108" t="s">
        <v>193</v>
      </c>
      <c r="E194" s="84" t="s">
        <v>2102</v>
      </c>
      <c r="F194" s="84" t="s">
        <v>2103</v>
      </c>
      <c r="G194" s="84" t="s">
        <v>2104</v>
      </c>
      <c r="H194" s="84" t="s">
        <v>2105</v>
      </c>
      <c r="I194" s="112"/>
      <c r="J194" s="80"/>
      <c r="K194" s="85" t="s">
        <v>2106</v>
      </c>
      <c r="L194" s="256"/>
      <c r="M194" s="87" t="s">
        <v>159</v>
      </c>
      <c r="N194" s="93" t="s">
        <v>213</v>
      </c>
      <c r="O194" s="88" t="s">
        <v>214</v>
      </c>
      <c r="P194" s="89"/>
      <c r="Q194" s="237" t="s">
        <v>2096</v>
      </c>
      <c r="R194" s="237" t="s">
        <v>2107</v>
      </c>
      <c r="S194" s="84" t="s">
        <v>2098</v>
      </c>
      <c r="T194" s="83" t="s">
        <v>2108</v>
      </c>
      <c r="U194" s="83" t="s">
        <v>2109</v>
      </c>
      <c r="V194" s="125" t="s">
        <v>219</v>
      </c>
      <c r="AA194" s="103">
        <f>IF(OR(J194="Fail",ISBLANK(J194)),INDEX('Issue Code Table'!C:C,MATCH(N:N,'Issue Code Table'!A:A,0)),IF(M194="Critical",6,IF(M194="Significant",5,IF(M194="Moderate",3,2))))</f>
        <v>5</v>
      </c>
    </row>
    <row r="195" spans="1:27" s="73" customFormat="1" ht="141.6" customHeight="1" x14ac:dyDescent="0.2">
      <c r="A195" s="82" t="s">
        <v>2110</v>
      </c>
      <c r="B195" s="84" t="s">
        <v>323</v>
      </c>
      <c r="C195" s="249" t="s">
        <v>324</v>
      </c>
      <c r="D195" s="108" t="s">
        <v>193</v>
      </c>
      <c r="E195" s="84" t="s">
        <v>2111</v>
      </c>
      <c r="F195" s="84" t="s">
        <v>2103</v>
      </c>
      <c r="G195" s="84" t="s">
        <v>2112</v>
      </c>
      <c r="H195" s="84" t="s">
        <v>2113</v>
      </c>
      <c r="I195" s="112"/>
      <c r="J195" s="80"/>
      <c r="K195" s="85" t="s">
        <v>2114</v>
      </c>
      <c r="L195" s="256"/>
      <c r="M195" s="87" t="s">
        <v>159</v>
      </c>
      <c r="N195" s="93" t="s">
        <v>329</v>
      </c>
      <c r="O195" s="88" t="s">
        <v>330</v>
      </c>
      <c r="P195" s="89"/>
      <c r="Q195" s="237" t="s">
        <v>2096</v>
      </c>
      <c r="R195" s="237" t="s">
        <v>2115</v>
      </c>
      <c r="S195" s="84" t="s">
        <v>2098</v>
      </c>
      <c r="T195" s="83" t="s">
        <v>2116</v>
      </c>
      <c r="U195" s="83" t="s">
        <v>2117</v>
      </c>
      <c r="V195" s="125" t="s">
        <v>219</v>
      </c>
      <c r="AA195" s="103">
        <f>IF(OR(J195="Fail",ISBLANK(J195)),INDEX('Issue Code Table'!C:C,MATCH(N:N,'Issue Code Table'!A:A,0)),IF(M195="Critical",6,IF(M195="Significant",5,IF(M195="Moderate",3,2))))</f>
        <v>5</v>
      </c>
    </row>
    <row r="196" spans="1:27" s="73" customFormat="1" ht="141.6" customHeight="1" x14ac:dyDescent="0.2">
      <c r="A196" s="82" t="s">
        <v>2118</v>
      </c>
      <c r="B196" s="83" t="s">
        <v>191</v>
      </c>
      <c r="C196" s="83" t="s">
        <v>192</v>
      </c>
      <c r="D196" s="108" t="s">
        <v>193</v>
      </c>
      <c r="E196" s="84" t="s">
        <v>2119</v>
      </c>
      <c r="F196" s="84" t="s">
        <v>2120</v>
      </c>
      <c r="G196" s="84" t="s">
        <v>2121</v>
      </c>
      <c r="H196" s="84" t="s">
        <v>2122</v>
      </c>
      <c r="I196" s="112"/>
      <c r="J196" s="80"/>
      <c r="K196" s="85" t="s">
        <v>2123</v>
      </c>
      <c r="L196" s="256"/>
      <c r="M196" s="87" t="s">
        <v>159</v>
      </c>
      <c r="N196" s="93" t="s">
        <v>247</v>
      </c>
      <c r="O196" s="88" t="s">
        <v>248</v>
      </c>
      <c r="P196" s="89"/>
      <c r="Q196" s="237" t="s">
        <v>2096</v>
      </c>
      <c r="R196" s="237" t="s">
        <v>2124</v>
      </c>
      <c r="S196" s="84" t="s">
        <v>2098</v>
      </c>
      <c r="T196" s="83" t="s">
        <v>2125</v>
      </c>
      <c r="U196" s="83" t="s">
        <v>2126</v>
      </c>
      <c r="V196" s="125" t="s">
        <v>219</v>
      </c>
      <c r="AA196" s="103">
        <f>IF(OR(J196="Fail",ISBLANK(J196)),INDEX('Issue Code Table'!C:C,MATCH(N:N,'Issue Code Table'!A:A,0)),IF(M196="Critical",6,IF(M196="Significant",5,IF(M196="Moderate",3,2))))</f>
        <v>4</v>
      </c>
    </row>
    <row r="197" spans="1:27" s="73" customFormat="1" ht="141.6" customHeight="1" x14ac:dyDescent="0.2">
      <c r="A197" s="82" t="s">
        <v>2127</v>
      </c>
      <c r="B197" s="83" t="s">
        <v>191</v>
      </c>
      <c r="C197" s="83" t="s">
        <v>192</v>
      </c>
      <c r="D197" s="108" t="s">
        <v>193</v>
      </c>
      <c r="E197" s="84" t="s">
        <v>2128</v>
      </c>
      <c r="F197" s="84" t="s">
        <v>2129</v>
      </c>
      <c r="G197" s="84" t="s">
        <v>2130</v>
      </c>
      <c r="H197" s="84" t="s">
        <v>2131</v>
      </c>
      <c r="I197" s="112"/>
      <c r="J197" s="80"/>
      <c r="K197" s="85" t="s">
        <v>2132</v>
      </c>
      <c r="L197" s="260" t="s">
        <v>2133</v>
      </c>
      <c r="M197" s="87" t="s">
        <v>159</v>
      </c>
      <c r="N197" s="93" t="s">
        <v>236</v>
      </c>
      <c r="O197" s="88" t="s">
        <v>237</v>
      </c>
      <c r="P197" s="89"/>
      <c r="Q197" s="237" t="s">
        <v>2096</v>
      </c>
      <c r="R197" s="237" t="s">
        <v>2134</v>
      </c>
      <c r="S197" s="84" t="s">
        <v>2098</v>
      </c>
      <c r="T197" s="83" t="s">
        <v>2135</v>
      </c>
      <c r="U197" s="83" t="s">
        <v>2136</v>
      </c>
      <c r="V197" s="125" t="s">
        <v>219</v>
      </c>
      <c r="AA197" s="103">
        <f>IF(OR(J197="Fail",ISBLANK(J197)),INDEX('Issue Code Table'!C:C,MATCH(N:N,'Issue Code Table'!A:A,0)),IF(M197="Critical",6,IF(M197="Significant",5,IF(M197="Moderate",3,2))))</f>
        <v>6</v>
      </c>
    </row>
    <row r="198" spans="1:27" s="73" customFormat="1" ht="141.6" customHeight="1" x14ac:dyDescent="0.2">
      <c r="A198" s="82" t="s">
        <v>2137</v>
      </c>
      <c r="B198" s="83" t="s">
        <v>191</v>
      </c>
      <c r="C198" s="83" t="s">
        <v>192</v>
      </c>
      <c r="D198" s="108" t="s">
        <v>193</v>
      </c>
      <c r="E198" s="84" t="s">
        <v>2138</v>
      </c>
      <c r="F198" s="84" t="s">
        <v>2139</v>
      </c>
      <c r="G198" s="84" t="s">
        <v>2140</v>
      </c>
      <c r="H198" s="84" t="s">
        <v>2141</v>
      </c>
      <c r="I198" s="108"/>
      <c r="J198" s="80"/>
      <c r="K198" s="85" t="s">
        <v>2142</v>
      </c>
      <c r="L198" s="258"/>
      <c r="M198" s="87" t="s">
        <v>159</v>
      </c>
      <c r="N198" s="93" t="s">
        <v>213</v>
      </c>
      <c r="O198" s="88" t="s">
        <v>214</v>
      </c>
      <c r="P198" s="89"/>
      <c r="Q198" s="237" t="s">
        <v>2096</v>
      </c>
      <c r="R198" s="237" t="s">
        <v>2143</v>
      </c>
      <c r="S198" s="84" t="s">
        <v>2098</v>
      </c>
      <c r="T198" s="83" t="s">
        <v>2144</v>
      </c>
      <c r="U198" s="83" t="s">
        <v>2145</v>
      </c>
      <c r="V198" s="125" t="s">
        <v>219</v>
      </c>
      <c r="AA198" s="103">
        <f>IF(OR(J198="Fail",ISBLANK(J198)),INDEX('Issue Code Table'!C:C,MATCH(N:N,'Issue Code Table'!A:A,0)),IF(M198="Critical",6,IF(M198="Significant",5,IF(M198="Moderate",3,2))))</f>
        <v>5</v>
      </c>
    </row>
    <row r="199" spans="1:27" s="73" customFormat="1" ht="141.6" customHeight="1" x14ac:dyDescent="0.2">
      <c r="A199" s="82" t="s">
        <v>2146</v>
      </c>
      <c r="B199" s="84" t="s">
        <v>323</v>
      </c>
      <c r="C199" s="249" t="s">
        <v>324</v>
      </c>
      <c r="D199" s="108" t="s">
        <v>193</v>
      </c>
      <c r="E199" s="84" t="s">
        <v>2147</v>
      </c>
      <c r="F199" s="84" t="s">
        <v>2148</v>
      </c>
      <c r="G199" s="84" t="s">
        <v>2149</v>
      </c>
      <c r="H199" s="84" t="s">
        <v>2150</v>
      </c>
      <c r="I199" s="112"/>
      <c r="J199" s="80"/>
      <c r="K199" s="85" t="s">
        <v>2151</v>
      </c>
      <c r="L199" s="256"/>
      <c r="M199" s="87" t="s">
        <v>159</v>
      </c>
      <c r="N199" s="93" t="s">
        <v>329</v>
      </c>
      <c r="O199" s="88" t="s">
        <v>330</v>
      </c>
      <c r="P199" s="89"/>
      <c r="Q199" s="237" t="s">
        <v>2152</v>
      </c>
      <c r="R199" s="237" t="s">
        <v>2153</v>
      </c>
      <c r="S199" s="84" t="s">
        <v>2154</v>
      </c>
      <c r="T199" s="83" t="s">
        <v>2155</v>
      </c>
      <c r="U199" s="83" t="s">
        <v>2156</v>
      </c>
      <c r="V199" s="125" t="s">
        <v>219</v>
      </c>
      <c r="AA199" s="103">
        <f>IF(OR(J199="Fail",ISBLANK(J199)),INDEX('Issue Code Table'!C:C,MATCH(N:N,'Issue Code Table'!A:A,0)),IF(M199="Critical",6,IF(M199="Significant",5,IF(M199="Moderate",3,2))))</f>
        <v>5</v>
      </c>
    </row>
    <row r="200" spans="1:27" s="73" customFormat="1" ht="141.6" customHeight="1" x14ac:dyDescent="0.2">
      <c r="A200" s="82" t="s">
        <v>2157</v>
      </c>
      <c r="B200" s="83" t="s">
        <v>346</v>
      </c>
      <c r="C200" s="83" t="s">
        <v>347</v>
      </c>
      <c r="D200" s="108" t="s">
        <v>193</v>
      </c>
      <c r="E200" s="84" t="s">
        <v>2158</v>
      </c>
      <c r="F200" s="84" t="s">
        <v>2159</v>
      </c>
      <c r="G200" s="84" t="s">
        <v>2160</v>
      </c>
      <c r="H200" s="84" t="s">
        <v>2161</v>
      </c>
      <c r="I200" s="230"/>
      <c r="J200" s="80"/>
      <c r="K200" s="241" t="s">
        <v>2162</v>
      </c>
      <c r="L200" s="256"/>
      <c r="M200" s="87" t="s">
        <v>159</v>
      </c>
      <c r="N200" s="93" t="s">
        <v>705</v>
      </c>
      <c r="O200" s="88" t="s">
        <v>706</v>
      </c>
      <c r="P200" s="89"/>
      <c r="Q200" s="237" t="s">
        <v>2152</v>
      </c>
      <c r="R200" s="237" t="s">
        <v>2163</v>
      </c>
      <c r="S200" s="245" t="s">
        <v>2164</v>
      </c>
      <c r="T200" s="257" t="s">
        <v>2165</v>
      </c>
      <c r="U200" s="257" t="s">
        <v>2166</v>
      </c>
      <c r="V200" s="125" t="s">
        <v>219</v>
      </c>
      <c r="AA200" s="103">
        <f>IF(OR(J200="Fail",ISBLANK(J200)),INDEX('Issue Code Table'!C:C,MATCH(N:N,'Issue Code Table'!A:A,0)),IF(M200="Critical",6,IF(M200="Significant",5,IF(M200="Moderate",3,2))))</f>
        <v>5</v>
      </c>
    </row>
    <row r="201" spans="1:27" s="73" customFormat="1" ht="141.6" customHeight="1" x14ac:dyDescent="0.2">
      <c r="A201" s="82" t="s">
        <v>2167</v>
      </c>
      <c r="B201" s="83" t="s">
        <v>346</v>
      </c>
      <c r="C201" s="83" t="s">
        <v>347</v>
      </c>
      <c r="D201" s="108" t="s">
        <v>193</v>
      </c>
      <c r="E201" s="84" t="s">
        <v>2168</v>
      </c>
      <c r="F201" s="84" t="s">
        <v>2169</v>
      </c>
      <c r="G201" s="84" t="s">
        <v>2170</v>
      </c>
      <c r="H201" s="84" t="s">
        <v>2171</v>
      </c>
      <c r="I201" s="112"/>
      <c r="J201" s="80"/>
      <c r="K201" s="85" t="s">
        <v>2172</v>
      </c>
      <c r="L201" s="256"/>
      <c r="M201" s="87" t="s">
        <v>159</v>
      </c>
      <c r="N201" s="93" t="s">
        <v>705</v>
      </c>
      <c r="O201" s="88" t="s">
        <v>706</v>
      </c>
      <c r="P201" s="89"/>
      <c r="Q201" s="237" t="s">
        <v>2152</v>
      </c>
      <c r="R201" s="237" t="s">
        <v>2173</v>
      </c>
      <c r="S201" s="84" t="s">
        <v>2174</v>
      </c>
      <c r="T201" s="83" t="s">
        <v>2175</v>
      </c>
      <c r="U201" s="83" t="s">
        <v>2176</v>
      </c>
      <c r="V201" s="125" t="s">
        <v>219</v>
      </c>
      <c r="AA201" s="103">
        <f>IF(OR(J201="Fail",ISBLANK(J201)),INDEX('Issue Code Table'!C:C,MATCH(N:N,'Issue Code Table'!A:A,0)),IF(M201="Critical",6,IF(M201="Significant",5,IF(M201="Moderate",3,2))))</f>
        <v>5</v>
      </c>
    </row>
    <row r="202" spans="1:27" s="73" customFormat="1" ht="141.6" customHeight="1" x14ac:dyDescent="0.2">
      <c r="A202" s="82" t="s">
        <v>2177</v>
      </c>
      <c r="B202" s="83" t="s">
        <v>346</v>
      </c>
      <c r="C202" s="83" t="s">
        <v>347</v>
      </c>
      <c r="D202" s="108" t="s">
        <v>193</v>
      </c>
      <c r="E202" s="84" t="s">
        <v>2178</v>
      </c>
      <c r="F202" s="84" t="s">
        <v>2179</v>
      </c>
      <c r="G202" s="84" t="s">
        <v>2180</v>
      </c>
      <c r="H202" s="84" t="s">
        <v>2181</v>
      </c>
      <c r="I202" s="112"/>
      <c r="J202" s="80"/>
      <c r="K202" s="85" t="s">
        <v>2182</v>
      </c>
      <c r="L202" s="256"/>
      <c r="M202" s="87" t="s">
        <v>199</v>
      </c>
      <c r="N202" s="93" t="s">
        <v>1340</v>
      </c>
      <c r="O202" s="88" t="s">
        <v>2183</v>
      </c>
      <c r="P202" s="89"/>
      <c r="Q202" s="237" t="s">
        <v>2152</v>
      </c>
      <c r="R202" s="237" t="s">
        <v>2184</v>
      </c>
      <c r="S202" s="84" t="s">
        <v>2174</v>
      </c>
      <c r="T202" s="83" t="s">
        <v>2185</v>
      </c>
      <c r="U202" s="83" t="s">
        <v>2186</v>
      </c>
      <c r="V202" s="125"/>
      <c r="AA202" s="103">
        <f>IF(OR(J202="Fail",ISBLANK(J202)),INDEX('Issue Code Table'!C:C,MATCH(N:N,'Issue Code Table'!A:A,0)),IF(M202="Critical",6,IF(M202="Significant",5,IF(M202="Moderate",3,2))))</f>
        <v>5</v>
      </c>
    </row>
    <row r="203" spans="1:27" s="73" customFormat="1" ht="141.6" customHeight="1" x14ac:dyDescent="0.2">
      <c r="A203" s="82" t="s">
        <v>2187</v>
      </c>
      <c r="B203" s="83" t="s">
        <v>346</v>
      </c>
      <c r="C203" s="83" t="s">
        <v>347</v>
      </c>
      <c r="D203" s="108" t="s">
        <v>193</v>
      </c>
      <c r="E203" s="84" t="s">
        <v>2188</v>
      </c>
      <c r="F203" s="84" t="s">
        <v>2189</v>
      </c>
      <c r="G203" s="84" t="s">
        <v>2190</v>
      </c>
      <c r="H203" s="84" t="s">
        <v>2191</v>
      </c>
      <c r="I203" s="112"/>
      <c r="J203" s="80"/>
      <c r="K203" s="85" t="s">
        <v>2192</v>
      </c>
      <c r="L203" s="256"/>
      <c r="M203" s="87" t="s">
        <v>159</v>
      </c>
      <c r="N203" s="93" t="s">
        <v>705</v>
      </c>
      <c r="O203" s="88" t="s">
        <v>706</v>
      </c>
      <c r="P203" s="89"/>
      <c r="Q203" s="237" t="s">
        <v>2152</v>
      </c>
      <c r="R203" s="237" t="s">
        <v>2193</v>
      </c>
      <c r="S203" s="84" t="s">
        <v>2194</v>
      </c>
      <c r="T203" s="83" t="s">
        <v>2195</v>
      </c>
      <c r="U203" s="83" t="s">
        <v>2196</v>
      </c>
      <c r="V203" s="125" t="s">
        <v>219</v>
      </c>
      <c r="AA203" s="103">
        <f>IF(OR(J203="Fail",ISBLANK(J203)),INDEX('Issue Code Table'!C:C,MATCH(N:N,'Issue Code Table'!A:A,0)),IF(M203="Critical",6,IF(M203="Significant",5,IF(M203="Moderate",3,2))))</f>
        <v>5</v>
      </c>
    </row>
    <row r="204" spans="1:27" s="73" customFormat="1" ht="141.6" customHeight="1" x14ac:dyDescent="0.2">
      <c r="A204" s="82" t="s">
        <v>2197</v>
      </c>
      <c r="B204" s="83" t="s">
        <v>346</v>
      </c>
      <c r="C204" s="83" t="s">
        <v>347</v>
      </c>
      <c r="D204" s="108" t="s">
        <v>193</v>
      </c>
      <c r="E204" s="84" t="s">
        <v>2198</v>
      </c>
      <c r="F204" s="84" t="s">
        <v>2199</v>
      </c>
      <c r="G204" s="84" t="s">
        <v>2200</v>
      </c>
      <c r="H204" s="84" t="s">
        <v>2201</v>
      </c>
      <c r="I204" s="230"/>
      <c r="J204" s="80"/>
      <c r="K204" s="241" t="s">
        <v>2202</v>
      </c>
      <c r="L204" s="256"/>
      <c r="M204" s="87" t="s">
        <v>159</v>
      </c>
      <c r="N204" s="93" t="s">
        <v>705</v>
      </c>
      <c r="O204" s="88" t="s">
        <v>706</v>
      </c>
      <c r="P204" s="89"/>
      <c r="Q204" s="237" t="s">
        <v>2152</v>
      </c>
      <c r="R204" s="237" t="s">
        <v>2203</v>
      </c>
      <c r="S204" s="245" t="s">
        <v>2204</v>
      </c>
      <c r="T204" s="257" t="s">
        <v>2205</v>
      </c>
      <c r="U204" s="257" t="s">
        <v>2206</v>
      </c>
      <c r="V204" s="125" t="s">
        <v>219</v>
      </c>
      <c r="AA204" s="103">
        <f>IF(OR(J204="Fail",ISBLANK(J204)),INDEX('Issue Code Table'!C:C,MATCH(N:N,'Issue Code Table'!A:A,0)),IF(M204="Critical",6,IF(M204="Significant",5,IF(M204="Moderate",3,2))))</f>
        <v>5</v>
      </c>
    </row>
    <row r="205" spans="1:27" s="73" customFormat="1" ht="141.6" customHeight="1" x14ac:dyDescent="0.2">
      <c r="A205" s="82" t="s">
        <v>2207</v>
      </c>
      <c r="B205" s="83" t="s">
        <v>2208</v>
      </c>
      <c r="C205" s="83" t="s">
        <v>2209</v>
      </c>
      <c r="D205" s="108" t="s">
        <v>193</v>
      </c>
      <c r="E205" s="84" t="s">
        <v>2210</v>
      </c>
      <c r="F205" s="84" t="s">
        <v>2211</v>
      </c>
      <c r="G205" s="84" t="s">
        <v>2212</v>
      </c>
      <c r="H205" s="84" t="s">
        <v>2213</v>
      </c>
      <c r="I205" s="108"/>
      <c r="J205" s="80"/>
      <c r="K205" s="85" t="s">
        <v>2214</v>
      </c>
      <c r="L205" s="258"/>
      <c r="M205" s="87" t="s">
        <v>159</v>
      </c>
      <c r="N205" s="93" t="s">
        <v>705</v>
      </c>
      <c r="O205" s="88" t="s">
        <v>706</v>
      </c>
      <c r="P205" s="89"/>
      <c r="Q205" s="237" t="s">
        <v>2152</v>
      </c>
      <c r="R205" s="237" t="s">
        <v>2215</v>
      </c>
      <c r="S205" s="84" t="s">
        <v>2216</v>
      </c>
      <c r="T205" s="83" t="s">
        <v>2217</v>
      </c>
      <c r="U205" s="83" t="s">
        <v>2218</v>
      </c>
      <c r="V205" s="125" t="s">
        <v>219</v>
      </c>
      <c r="AA205" s="103">
        <f>IF(OR(J205="Fail",ISBLANK(J205)),INDEX('Issue Code Table'!C:C,MATCH(N:N,'Issue Code Table'!A:A,0)),IF(M205="Critical",6,IF(M205="Significant",5,IF(M205="Moderate",3,2))))</f>
        <v>5</v>
      </c>
    </row>
    <row r="206" spans="1:27" s="73" customFormat="1" ht="141.6" customHeight="1" x14ac:dyDescent="0.2">
      <c r="A206" s="82" t="s">
        <v>2219</v>
      </c>
      <c r="B206" s="83" t="s">
        <v>2220</v>
      </c>
      <c r="C206" s="83" t="s">
        <v>2221</v>
      </c>
      <c r="D206" s="108" t="s">
        <v>193</v>
      </c>
      <c r="E206" s="84" t="s">
        <v>2222</v>
      </c>
      <c r="F206" s="84" t="s">
        <v>2223</v>
      </c>
      <c r="G206" s="84" t="s">
        <v>2224</v>
      </c>
      <c r="H206" s="84" t="s">
        <v>2225</v>
      </c>
      <c r="I206" s="108"/>
      <c r="J206" s="80"/>
      <c r="K206" s="85" t="s">
        <v>2226</v>
      </c>
      <c r="L206" s="258"/>
      <c r="M206" s="87" t="s">
        <v>159</v>
      </c>
      <c r="N206" s="93" t="s">
        <v>2227</v>
      </c>
      <c r="O206" s="88" t="s">
        <v>2228</v>
      </c>
      <c r="P206" s="89"/>
      <c r="Q206" s="237" t="s">
        <v>2152</v>
      </c>
      <c r="R206" s="237" t="s">
        <v>2229</v>
      </c>
      <c r="S206" s="84" t="s">
        <v>2230</v>
      </c>
      <c r="T206" s="83" t="s">
        <v>2231</v>
      </c>
      <c r="U206" s="83" t="s">
        <v>2232</v>
      </c>
      <c r="V206" s="125" t="s">
        <v>219</v>
      </c>
      <c r="AA206" s="103">
        <f>IF(OR(J206="Fail",ISBLANK(J206)),INDEX('Issue Code Table'!C:C,MATCH(N:N,'Issue Code Table'!A:A,0)),IF(M206="Critical",6,IF(M206="Significant",5,IF(M206="Moderate",3,2))))</f>
        <v>6</v>
      </c>
    </row>
    <row r="207" spans="1:27" s="73" customFormat="1" ht="141.6" customHeight="1" x14ac:dyDescent="0.2">
      <c r="A207" s="82" t="s">
        <v>2233</v>
      </c>
      <c r="B207" s="84" t="s">
        <v>323</v>
      </c>
      <c r="C207" s="249" t="s">
        <v>324</v>
      </c>
      <c r="D207" s="108" t="s">
        <v>193</v>
      </c>
      <c r="E207" s="84" t="s">
        <v>2234</v>
      </c>
      <c r="F207" s="84" t="s">
        <v>2235</v>
      </c>
      <c r="G207" s="84" t="s">
        <v>2236</v>
      </c>
      <c r="H207" s="84" t="s">
        <v>2237</v>
      </c>
      <c r="I207" s="108"/>
      <c r="J207" s="80"/>
      <c r="K207" s="85" t="s">
        <v>2238</v>
      </c>
      <c r="L207" s="258"/>
      <c r="M207" s="87" t="s">
        <v>159</v>
      </c>
      <c r="N207" s="93" t="s">
        <v>705</v>
      </c>
      <c r="O207" s="88" t="s">
        <v>2239</v>
      </c>
      <c r="P207" s="89"/>
      <c r="Q207" s="237" t="s">
        <v>2240</v>
      </c>
      <c r="R207" s="237" t="s">
        <v>2241</v>
      </c>
      <c r="S207" s="84" t="s">
        <v>2242</v>
      </c>
      <c r="T207" s="83" t="s">
        <v>2243</v>
      </c>
      <c r="U207" s="83" t="s">
        <v>2244</v>
      </c>
      <c r="V207" s="125" t="s">
        <v>219</v>
      </c>
      <c r="AA207" s="103">
        <f>IF(OR(J207="Fail",ISBLANK(J207)),INDEX('Issue Code Table'!C:C,MATCH(N:N,'Issue Code Table'!A:A,0)),IF(M207="Critical",6,IF(M207="Significant",5,IF(M207="Moderate",3,2))))</f>
        <v>5</v>
      </c>
    </row>
    <row r="208" spans="1:27" s="73" customFormat="1" ht="141.6" customHeight="1" x14ac:dyDescent="0.2">
      <c r="A208" s="82" t="s">
        <v>2245</v>
      </c>
      <c r="B208" s="83" t="s">
        <v>1559</v>
      </c>
      <c r="C208" s="83" t="s">
        <v>1560</v>
      </c>
      <c r="D208" s="108" t="s">
        <v>193</v>
      </c>
      <c r="E208" s="84" t="s">
        <v>2246</v>
      </c>
      <c r="F208" s="84" t="s">
        <v>2247</v>
      </c>
      <c r="G208" s="84" t="s">
        <v>2248</v>
      </c>
      <c r="H208" s="84" t="s">
        <v>2249</v>
      </c>
      <c r="I208" s="108"/>
      <c r="J208" s="80"/>
      <c r="K208" s="85" t="s">
        <v>2250</v>
      </c>
      <c r="L208" s="258"/>
      <c r="M208" s="87" t="s">
        <v>159</v>
      </c>
      <c r="N208" s="93" t="s">
        <v>705</v>
      </c>
      <c r="O208" s="88" t="s">
        <v>706</v>
      </c>
      <c r="P208" s="89"/>
      <c r="Q208" s="237" t="s">
        <v>2240</v>
      </c>
      <c r="R208" s="237" t="s">
        <v>2251</v>
      </c>
      <c r="S208" s="84" t="s">
        <v>2252</v>
      </c>
      <c r="T208" s="83" t="s">
        <v>2253</v>
      </c>
      <c r="U208" s="83" t="s">
        <v>2254</v>
      </c>
      <c r="V208" s="125" t="s">
        <v>219</v>
      </c>
      <c r="AA208" s="103">
        <f>IF(OR(J208="Fail",ISBLANK(J208)),INDEX('Issue Code Table'!C:C,MATCH(N:N,'Issue Code Table'!A:A,0)),IF(M208="Critical",6,IF(M208="Significant",5,IF(M208="Moderate",3,2))))</f>
        <v>5</v>
      </c>
    </row>
    <row r="209" spans="1:27" s="73" customFormat="1" ht="141.6" customHeight="1" x14ac:dyDescent="0.2">
      <c r="A209" s="82" t="s">
        <v>2255</v>
      </c>
      <c r="B209" s="83" t="s">
        <v>1559</v>
      </c>
      <c r="C209" s="83" t="s">
        <v>1560</v>
      </c>
      <c r="D209" s="108" t="s">
        <v>193</v>
      </c>
      <c r="E209" s="84" t="s">
        <v>2256</v>
      </c>
      <c r="F209" s="84" t="s">
        <v>2257</v>
      </c>
      <c r="G209" s="84" t="s">
        <v>2258</v>
      </c>
      <c r="H209" s="84" t="s">
        <v>2259</v>
      </c>
      <c r="I209" s="108"/>
      <c r="J209" s="80"/>
      <c r="K209" s="85" t="s">
        <v>2260</v>
      </c>
      <c r="L209" s="258"/>
      <c r="M209" s="87" t="s">
        <v>159</v>
      </c>
      <c r="N209" s="93" t="s">
        <v>705</v>
      </c>
      <c r="O209" s="88" t="s">
        <v>706</v>
      </c>
      <c r="P209" s="89"/>
      <c r="Q209" s="237" t="s">
        <v>2240</v>
      </c>
      <c r="R209" s="237" t="s">
        <v>2261</v>
      </c>
      <c r="S209" s="84" t="s">
        <v>2252</v>
      </c>
      <c r="T209" s="83" t="s">
        <v>2262</v>
      </c>
      <c r="U209" s="83" t="s">
        <v>2263</v>
      </c>
      <c r="V209" s="125" t="s">
        <v>219</v>
      </c>
      <c r="AA209" s="103">
        <f>IF(OR(J209="Fail",ISBLANK(J209)),INDEX('Issue Code Table'!C:C,MATCH(N:N,'Issue Code Table'!A:A,0)),IF(M209="Critical",6,IF(M209="Significant",5,IF(M209="Moderate",3,2))))</f>
        <v>5</v>
      </c>
    </row>
    <row r="210" spans="1:27" s="73" customFormat="1" ht="141.6" customHeight="1" x14ac:dyDescent="0.2">
      <c r="A210" s="82" t="s">
        <v>2264</v>
      </c>
      <c r="B210" s="83" t="s">
        <v>1559</v>
      </c>
      <c r="C210" s="83" t="s">
        <v>1560</v>
      </c>
      <c r="D210" s="108" t="s">
        <v>193</v>
      </c>
      <c r="E210" s="84" t="s">
        <v>2265</v>
      </c>
      <c r="F210" s="84" t="s">
        <v>2266</v>
      </c>
      <c r="G210" s="84" t="s">
        <v>2267</v>
      </c>
      <c r="H210" s="84" t="s">
        <v>2268</v>
      </c>
      <c r="I210" s="108"/>
      <c r="J210" s="80"/>
      <c r="K210" s="85" t="s">
        <v>2269</v>
      </c>
      <c r="L210" s="258"/>
      <c r="M210" s="87" t="s">
        <v>159</v>
      </c>
      <c r="N210" s="93" t="s">
        <v>1340</v>
      </c>
      <c r="O210" s="88" t="s">
        <v>2183</v>
      </c>
      <c r="P210" s="89"/>
      <c r="Q210" s="237" t="s">
        <v>2240</v>
      </c>
      <c r="R210" s="237" t="s">
        <v>2270</v>
      </c>
      <c r="S210" s="84" t="s">
        <v>2271</v>
      </c>
      <c r="T210" s="83" t="s">
        <v>2272</v>
      </c>
      <c r="U210" s="83" t="s">
        <v>2273</v>
      </c>
      <c r="V210" s="125" t="s">
        <v>219</v>
      </c>
      <c r="AA210" s="103">
        <f>IF(OR(J210="Fail",ISBLANK(J210)),INDEX('Issue Code Table'!C:C,MATCH(N:N,'Issue Code Table'!A:A,0)),IF(M210="Critical",6,IF(M210="Significant",5,IF(M210="Moderate",3,2))))</f>
        <v>5</v>
      </c>
    </row>
    <row r="211" spans="1:27" s="73" customFormat="1" ht="141.6" customHeight="1" x14ac:dyDescent="0.2">
      <c r="A211" s="82" t="s">
        <v>2274</v>
      </c>
      <c r="B211" s="83" t="s">
        <v>1544</v>
      </c>
      <c r="C211" s="83" t="s">
        <v>1545</v>
      </c>
      <c r="D211" s="108" t="s">
        <v>193</v>
      </c>
      <c r="E211" s="84" t="s">
        <v>2275</v>
      </c>
      <c r="F211" s="84" t="s">
        <v>2276</v>
      </c>
      <c r="G211" s="84" t="s">
        <v>2277</v>
      </c>
      <c r="H211" s="84" t="s">
        <v>2278</v>
      </c>
      <c r="I211" s="108"/>
      <c r="J211" s="80"/>
      <c r="K211" s="85" t="s">
        <v>2279</v>
      </c>
      <c r="L211" s="258"/>
      <c r="M211" s="87" t="s">
        <v>159</v>
      </c>
      <c r="N211" s="93" t="s">
        <v>2280</v>
      </c>
      <c r="O211" s="88" t="s">
        <v>2281</v>
      </c>
      <c r="P211" s="89"/>
      <c r="Q211" s="237" t="s">
        <v>2240</v>
      </c>
      <c r="R211" s="237" t="s">
        <v>2282</v>
      </c>
      <c r="S211" s="84" t="s">
        <v>2283</v>
      </c>
      <c r="T211" s="83" t="s">
        <v>2284</v>
      </c>
      <c r="U211" s="83" t="s">
        <v>2285</v>
      </c>
      <c r="V211" s="125" t="s">
        <v>219</v>
      </c>
      <c r="AA211" s="103">
        <f>IF(OR(J211="Fail",ISBLANK(J211)),INDEX('Issue Code Table'!C:C,MATCH(N:N,'Issue Code Table'!A:A,0)),IF(M211="Critical",6,IF(M211="Significant",5,IF(M211="Moderate",3,2))))</f>
        <v>5</v>
      </c>
    </row>
    <row r="212" spans="1:27" s="73" customFormat="1" ht="141.6" customHeight="1" x14ac:dyDescent="0.2">
      <c r="A212" s="82" t="s">
        <v>2286</v>
      </c>
      <c r="B212" s="83" t="s">
        <v>1544</v>
      </c>
      <c r="C212" s="83" t="s">
        <v>1545</v>
      </c>
      <c r="D212" s="108" t="s">
        <v>193</v>
      </c>
      <c r="E212" s="84" t="s">
        <v>2287</v>
      </c>
      <c r="F212" s="84" t="s">
        <v>2288</v>
      </c>
      <c r="G212" s="84" t="s">
        <v>2289</v>
      </c>
      <c r="H212" s="84" t="s">
        <v>2290</v>
      </c>
      <c r="I212" s="108"/>
      <c r="J212" s="80"/>
      <c r="K212" s="85" t="s">
        <v>2291</v>
      </c>
      <c r="L212" s="258"/>
      <c r="M212" s="87" t="s">
        <v>159</v>
      </c>
      <c r="N212" s="93" t="s">
        <v>1340</v>
      </c>
      <c r="O212" s="88" t="s">
        <v>2183</v>
      </c>
      <c r="P212" s="89"/>
      <c r="Q212" s="237" t="s">
        <v>2240</v>
      </c>
      <c r="R212" s="237" t="s">
        <v>2292</v>
      </c>
      <c r="S212" s="84" t="s">
        <v>2293</v>
      </c>
      <c r="T212" s="83" t="s">
        <v>2294</v>
      </c>
      <c r="U212" s="83" t="s">
        <v>2295</v>
      </c>
      <c r="V212" s="125" t="s">
        <v>219</v>
      </c>
      <c r="AA212" s="103">
        <f>IF(OR(J212="Fail",ISBLANK(J212)),INDEX('Issue Code Table'!C:C,MATCH(N:N,'Issue Code Table'!A:A,0)),IF(M212="Critical",6,IF(M212="Significant",5,IF(M212="Moderate",3,2))))</f>
        <v>5</v>
      </c>
    </row>
    <row r="213" spans="1:27" s="73" customFormat="1" ht="141.6" customHeight="1" x14ac:dyDescent="0.2">
      <c r="A213" s="82" t="s">
        <v>2296</v>
      </c>
      <c r="B213" s="83" t="s">
        <v>860</v>
      </c>
      <c r="C213" s="83" t="s">
        <v>861</v>
      </c>
      <c r="D213" s="108" t="s">
        <v>193</v>
      </c>
      <c r="E213" s="84" t="s">
        <v>2297</v>
      </c>
      <c r="F213" s="84" t="s">
        <v>2298</v>
      </c>
      <c r="G213" s="84" t="s">
        <v>2299</v>
      </c>
      <c r="H213" s="84" t="s">
        <v>2300</v>
      </c>
      <c r="I213" s="108"/>
      <c r="J213" s="80"/>
      <c r="K213" s="85" t="s">
        <v>2301</v>
      </c>
      <c r="L213" s="258"/>
      <c r="M213" s="87" t="s">
        <v>199</v>
      </c>
      <c r="N213" s="93" t="s">
        <v>705</v>
      </c>
      <c r="O213" s="88" t="s">
        <v>706</v>
      </c>
      <c r="P213" s="89"/>
      <c r="Q213" s="237" t="s">
        <v>2240</v>
      </c>
      <c r="R213" s="237" t="s">
        <v>2302</v>
      </c>
      <c r="S213" s="84" t="s">
        <v>2303</v>
      </c>
      <c r="T213" s="83" t="s">
        <v>2304</v>
      </c>
      <c r="U213" s="83" t="s">
        <v>2305</v>
      </c>
      <c r="V213" s="125"/>
      <c r="AA213" s="103">
        <f>IF(OR(J213="Fail",ISBLANK(J213)),INDEX('Issue Code Table'!C:C,MATCH(N:N,'Issue Code Table'!A:A,0)),IF(M213="Critical",6,IF(M213="Significant",5,IF(M213="Moderate",3,2))))</f>
        <v>5</v>
      </c>
    </row>
    <row r="214" spans="1:27" s="73" customFormat="1" ht="141.6" customHeight="1" x14ac:dyDescent="0.2">
      <c r="A214" s="82" t="s">
        <v>2306</v>
      </c>
      <c r="B214" s="83" t="s">
        <v>2307</v>
      </c>
      <c r="C214" s="83" t="s">
        <v>2308</v>
      </c>
      <c r="D214" s="108" t="s">
        <v>193</v>
      </c>
      <c r="E214" s="84" t="s">
        <v>2309</v>
      </c>
      <c r="F214" s="84" t="s">
        <v>2310</v>
      </c>
      <c r="G214" s="84" t="s">
        <v>2311</v>
      </c>
      <c r="H214" s="84" t="s">
        <v>2312</v>
      </c>
      <c r="I214" s="108"/>
      <c r="J214" s="80"/>
      <c r="K214" s="85" t="s">
        <v>2313</v>
      </c>
      <c r="L214" s="258"/>
      <c r="M214" s="87" t="s">
        <v>421</v>
      </c>
      <c r="N214" s="261" t="s">
        <v>2314</v>
      </c>
      <c r="O214" s="250" t="s">
        <v>2315</v>
      </c>
      <c r="P214" s="89"/>
      <c r="Q214" s="237" t="s">
        <v>2240</v>
      </c>
      <c r="R214" s="237" t="s">
        <v>2316</v>
      </c>
      <c r="S214" s="84" t="s">
        <v>2317</v>
      </c>
      <c r="T214" s="83" t="s">
        <v>2318</v>
      </c>
      <c r="U214" s="83" t="s">
        <v>2319</v>
      </c>
      <c r="V214" s="125"/>
      <c r="AA214" s="103">
        <f>IF(OR(J214="Fail",ISBLANK(J214)),INDEX('Issue Code Table'!C:C,MATCH(N:N,'Issue Code Table'!A:A,0)),IF(M214="Critical",6,IF(M214="Significant",5,IF(M214="Moderate",3,2))))</f>
        <v>2</v>
      </c>
    </row>
    <row r="215" spans="1:27" s="73" customFormat="1" ht="141.6" customHeight="1" x14ac:dyDescent="0.2">
      <c r="A215" s="82" t="s">
        <v>2320</v>
      </c>
      <c r="B215" s="83" t="s">
        <v>1544</v>
      </c>
      <c r="C215" s="118" t="s">
        <v>1545</v>
      </c>
      <c r="D215" s="108" t="s">
        <v>193</v>
      </c>
      <c r="E215" s="84" t="s">
        <v>2321</v>
      </c>
      <c r="F215" s="84" t="s">
        <v>2322</v>
      </c>
      <c r="G215" s="84" t="s">
        <v>2323</v>
      </c>
      <c r="H215" s="84" t="s">
        <v>2324</v>
      </c>
      <c r="I215" s="235"/>
      <c r="J215" s="80"/>
      <c r="K215" s="241" t="s">
        <v>2325</v>
      </c>
      <c r="L215" s="258"/>
      <c r="M215" s="87" t="s">
        <v>159</v>
      </c>
      <c r="N215" s="93" t="s">
        <v>705</v>
      </c>
      <c r="O215" s="88" t="s">
        <v>706</v>
      </c>
      <c r="P215" s="89"/>
      <c r="Q215" s="237" t="s">
        <v>2326</v>
      </c>
      <c r="R215" s="237" t="s">
        <v>2327</v>
      </c>
      <c r="S215" s="245" t="s">
        <v>2328</v>
      </c>
      <c r="T215" s="257" t="s">
        <v>2329</v>
      </c>
      <c r="U215" s="257" t="s">
        <v>2330</v>
      </c>
      <c r="V215" s="125" t="s">
        <v>219</v>
      </c>
      <c r="AA215" s="103">
        <f>IF(OR(J215="Fail",ISBLANK(J215)),INDEX('Issue Code Table'!C:C,MATCH(N:N,'Issue Code Table'!A:A,0)),IF(M215="Critical",6,IF(M215="Significant",5,IF(M215="Moderate",3,2))))</f>
        <v>5</v>
      </c>
    </row>
    <row r="216" spans="1:27" s="73" customFormat="1" ht="141.6" customHeight="1" x14ac:dyDescent="0.2">
      <c r="A216" s="82" t="s">
        <v>2331</v>
      </c>
      <c r="B216" s="83" t="s">
        <v>2208</v>
      </c>
      <c r="C216" s="83" t="s">
        <v>2209</v>
      </c>
      <c r="D216" s="108" t="s">
        <v>193</v>
      </c>
      <c r="E216" s="84" t="s">
        <v>2332</v>
      </c>
      <c r="F216" s="84" t="s">
        <v>2333</v>
      </c>
      <c r="G216" s="84" t="s">
        <v>2334</v>
      </c>
      <c r="H216" s="84" t="s">
        <v>2335</v>
      </c>
      <c r="I216" s="112"/>
      <c r="J216" s="80"/>
      <c r="K216" s="85" t="s">
        <v>2336</v>
      </c>
      <c r="L216" s="256"/>
      <c r="M216" s="87" t="s">
        <v>159</v>
      </c>
      <c r="N216" s="93" t="s">
        <v>705</v>
      </c>
      <c r="O216" s="88" t="s">
        <v>706</v>
      </c>
      <c r="P216" s="89"/>
      <c r="Q216" s="237" t="s">
        <v>2326</v>
      </c>
      <c r="R216" s="237" t="s">
        <v>2337</v>
      </c>
      <c r="S216" s="84" t="s">
        <v>2338</v>
      </c>
      <c r="T216" s="83" t="s">
        <v>2339</v>
      </c>
      <c r="U216" s="83" t="s">
        <v>2340</v>
      </c>
      <c r="V216" s="125" t="s">
        <v>219</v>
      </c>
      <c r="AA216" s="103">
        <f>IF(OR(J216="Fail",ISBLANK(J216)),INDEX('Issue Code Table'!C:C,MATCH(N:N,'Issue Code Table'!A:A,0)),IF(M216="Critical",6,IF(M216="Significant",5,IF(M216="Moderate",3,2))))</f>
        <v>5</v>
      </c>
    </row>
    <row r="217" spans="1:27" s="73" customFormat="1" ht="141.6" customHeight="1" x14ac:dyDescent="0.2">
      <c r="A217" s="82" t="s">
        <v>2341</v>
      </c>
      <c r="B217" s="83" t="s">
        <v>191</v>
      </c>
      <c r="C217" s="83" t="s">
        <v>192</v>
      </c>
      <c r="D217" s="108" t="s">
        <v>193</v>
      </c>
      <c r="E217" s="84" t="s">
        <v>2342</v>
      </c>
      <c r="F217" s="84" t="s">
        <v>2343</v>
      </c>
      <c r="G217" s="84" t="s">
        <v>2344</v>
      </c>
      <c r="H217" s="84" t="s">
        <v>2345</v>
      </c>
      <c r="I217" s="112"/>
      <c r="J217" s="80"/>
      <c r="K217" s="85" t="s">
        <v>2346</v>
      </c>
      <c r="L217" s="256"/>
      <c r="M217" s="87" t="s">
        <v>199</v>
      </c>
      <c r="N217" s="93" t="s">
        <v>683</v>
      </c>
      <c r="O217" s="88" t="s">
        <v>684</v>
      </c>
      <c r="P217" s="89"/>
      <c r="Q217" s="237" t="s">
        <v>2347</v>
      </c>
      <c r="R217" s="237" t="s">
        <v>2348</v>
      </c>
      <c r="S217" s="84" t="s">
        <v>2349</v>
      </c>
      <c r="T217" s="83" t="s">
        <v>2350</v>
      </c>
      <c r="U217" s="83" t="s">
        <v>2351</v>
      </c>
      <c r="V217" s="125"/>
      <c r="AA217" s="103">
        <f>IF(OR(J217="Fail",ISBLANK(J217)),INDEX('Issue Code Table'!C:C,MATCH(N:N,'Issue Code Table'!A:A,0)),IF(M217="Critical",6,IF(M217="Significant",5,IF(M217="Moderate",3,2))))</f>
        <v>4</v>
      </c>
    </row>
    <row r="218" spans="1:27" s="73" customFormat="1" ht="141.6" customHeight="1" x14ac:dyDescent="0.2">
      <c r="A218" s="82" t="s">
        <v>2352</v>
      </c>
      <c r="B218" s="83" t="s">
        <v>1544</v>
      </c>
      <c r="C218" s="83" t="s">
        <v>1545</v>
      </c>
      <c r="D218" s="108" t="s">
        <v>193</v>
      </c>
      <c r="E218" s="84" t="s">
        <v>2353</v>
      </c>
      <c r="F218" s="84" t="s">
        <v>2354</v>
      </c>
      <c r="G218" s="84" t="s">
        <v>2355</v>
      </c>
      <c r="H218" s="84" t="s">
        <v>2356</v>
      </c>
      <c r="I218" s="108"/>
      <c r="J218" s="80"/>
      <c r="K218" s="85" t="s">
        <v>2357</v>
      </c>
      <c r="L218" s="258"/>
      <c r="M218" s="87" t="s">
        <v>159</v>
      </c>
      <c r="N218" s="93" t="s">
        <v>329</v>
      </c>
      <c r="O218" s="88" t="s">
        <v>330</v>
      </c>
      <c r="P218" s="89"/>
      <c r="Q218" s="237" t="s">
        <v>2358</v>
      </c>
      <c r="R218" s="237" t="s">
        <v>2359</v>
      </c>
      <c r="S218" s="84" t="s">
        <v>2360</v>
      </c>
      <c r="T218" s="83" t="s">
        <v>2361</v>
      </c>
      <c r="U218" s="83" t="s">
        <v>2362</v>
      </c>
      <c r="V218" s="125" t="s">
        <v>219</v>
      </c>
      <c r="AA218" s="103">
        <f>IF(OR(J218="Fail",ISBLANK(J218)),INDEX('Issue Code Table'!C:C,MATCH(N:N,'Issue Code Table'!A:A,0)),IF(M218="Critical",6,IF(M218="Significant",5,IF(M218="Moderate",3,2))))</f>
        <v>5</v>
      </c>
    </row>
    <row r="219" spans="1:27" s="73" customFormat="1" ht="141.6" customHeight="1" x14ac:dyDescent="0.2">
      <c r="A219" s="82" t="s">
        <v>2363</v>
      </c>
      <c r="B219" s="84" t="s">
        <v>323</v>
      </c>
      <c r="C219" s="249" t="s">
        <v>324</v>
      </c>
      <c r="D219" s="108" t="s">
        <v>193</v>
      </c>
      <c r="E219" s="84" t="s">
        <v>2364</v>
      </c>
      <c r="F219" s="84" t="s">
        <v>2365</v>
      </c>
      <c r="G219" s="84" t="s">
        <v>2366</v>
      </c>
      <c r="H219" s="84" t="s">
        <v>2367</v>
      </c>
      <c r="I219" s="112"/>
      <c r="J219" s="80"/>
      <c r="K219" s="85" t="s">
        <v>2368</v>
      </c>
      <c r="L219" s="256"/>
      <c r="M219" s="87" t="s">
        <v>159</v>
      </c>
      <c r="N219" s="93" t="s">
        <v>329</v>
      </c>
      <c r="O219" s="88" t="s">
        <v>330</v>
      </c>
      <c r="P219" s="89"/>
      <c r="Q219" s="237" t="s">
        <v>2358</v>
      </c>
      <c r="R219" s="237" t="s">
        <v>2369</v>
      </c>
      <c r="S219" s="84" t="s">
        <v>2370</v>
      </c>
      <c r="T219" s="83" t="s">
        <v>2371</v>
      </c>
      <c r="U219" s="83" t="s">
        <v>2372</v>
      </c>
      <c r="V219" s="125" t="s">
        <v>219</v>
      </c>
      <c r="AA219" s="103">
        <f>IF(OR(J219="Fail",ISBLANK(J219)),INDEX('Issue Code Table'!C:C,MATCH(N:N,'Issue Code Table'!A:A,0)),IF(M219="Critical",6,IF(M219="Significant",5,IF(M219="Moderate",3,2))))</f>
        <v>5</v>
      </c>
    </row>
    <row r="220" spans="1:27" s="73" customFormat="1" ht="141.6" customHeight="1" x14ac:dyDescent="0.2">
      <c r="A220" s="82" t="s">
        <v>2373</v>
      </c>
      <c r="B220" s="83" t="s">
        <v>346</v>
      </c>
      <c r="C220" s="83" t="s">
        <v>347</v>
      </c>
      <c r="D220" s="108" t="s">
        <v>193</v>
      </c>
      <c r="E220" s="84" t="s">
        <v>2374</v>
      </c>
      <c r="F220" s="84" t="s">
        <v>2375</v>
      </c>
      <c r="G220" s="84" t="s">
        <v>2376</v>
      </c>
      <c r="H220" s="84" t="s">
        <v>2377</v>
      </c>
      <c r="I220" s="108"/>
      <c r="J220" s="80"/>
      <c r="K220" s="85" t="s">
        <v>2378</v>
      </c>
      <c r="L220" s="258"/>
      <c r="M220" s="87" t="s">
        <v>159</v>
      </c>
      <c r="N220" s="93" t="s">
        <v>329</v>
      </c>
      <c r="O220" s="88" t="s">
        <v>330</v>
      </c>
      <c r="P220" s="89"/>
      <c r="Q220" s="237" t="s">
        <v>2358</v>
      </c>
      <c r="R220" s="237" t="s">
        <v>2379</v>
      </c>
      <c r="S220" s="84" t="s">
        <v>2380</v>
      </c>
      <c r="T220" s="83" t="s">
        <v>2381</v>
      </c>
      <c r="U220" s="83" t="s">
        <v>2382</v>
      </c>
      <c r="V220" s="125" t="s">
        <v>219</v>
      </c>
      <c r="AA220" s="103">
        <f>IF(OR(J220="Fail",ISBLANK(J220)),INDEX('Issue Code Table'!C:C,MATCH(N:N,'Issue Code Table'!A:A,0)),IF(M220="Critical",6,IF(M220="Significant",5,IF(M220="Moderate",3,2))))</f>
        <v>5</v>
      </c>
    </row>
    <row r="221" spans="1:27" s="73" customFormat="1" ht="141.6" customHeight="1" x14ac:dyDescent="0.2">
      <c r="A221" s="82" t="s">
        <v>2383</v>
      </c>
      <c r="B221" s="83" t="s">
        <v>165</v>
      </c>
      <c r="C221" s="83" t="s">
        <v>166</v>
      </c>
      <c r="D221" s="108" t="s">
        <v>193</v>
      </c>
      <c r="E221" s="84" t="s">
        <v>2384</v>
      </c>
      <c r="F221" s="84" t="s">
        <v>2385</v>
      </c>
      <c r="G221" s="84" t="s">
        <v>2386</v>
      </c>
      <c r="H221" s="84" t="s">
        <v>2387</v>
      </c>
      <c r="I221" s="108"/>
      <c r="J221" s="80"/>
      <c r="K221" s="85" t="s">
        <v>2388</v>
      </c>
      <c r="L221" s="258"/>
      <c r="M221" s="87" t="s">
        <v>159</v>
      </c>
      <c r="N221" s="93" t="s">
        <v>2280</v>
      </c>
      <c r="O221" s="88" t="s">
        <v>2281</v>
      </c>
      <c r="P221" s="89"/>
      <c r="Q221" s="237" t="s">
        <v>2389</v>
      </c>
      <c r="R221" s="237" t="s">
        <v>2390</v>
      </c>
      <c r="S221" s="84" t="s">
        <v>2391</v>
      </c>
      <c r="T221" s="83" t="s">
        <v>2392</v>
      </c>
      <c r="U221" s="83" t="s">
        <v>2393</v>
      </c>
      <c r="V221" s="125" t="s">
        <v>219</v>
      </c>
      <c r="AA221" s="103">
        <f>IF(OR(J221="Fail",ISBLANK(J221)),INDEX('Issue Code Table'!C:C,MATCH(N:N,'Issue Code Table'!A:A,0)),IF(M221="Critical",6,IF(M221="Significant",5,IF(M221="Moderate",3,2))))</f>
        <v>5</v>
      </c>
    </row>
    <row r="222" spans="1:27" s="73" customFormat="1" ht="141.6" customHeight="1" x14ac:dyDescent="0.2">
      <c r="A222" s="82" t="s">
        <v>2394</v>
      </c>
      <c r="B222" s="83" t="s">
        <v>1126</v>
      </c>
      <c r="C222" s="83" t="s">
        <v>1127</v>
      </c>
      <c r="D222" s="108" t="s">
        <v>193</v>
      </c>
      <c r="E222" s="84" t="s">
        <v>2395</v>
      </c>
      <c r="F222" s="84" t="s">
        <v>2396</v>
      </c>
      <c r="G222" s="84" t="s">
        <v>2397</v>
      </c>
      <c r="H222" s="84" t="s">
        <v>2398</v>
      </c>
      <c r="I222" s="112"/>
      <c r="J222" s="80"/>
      <c r="K222" s="85" t="s">
        <v>2399</v>
      </c>
      <c r="L222" s="256"/>
      <c r="M222" s="87" t="s">
        <v>159</v>
      </c>
      <c r="N222" s="93" t="s">
        <v>705</v>
      </c>
      <c r="O222" s="88" t="s">
        <v>706</v>
      </c>
      <c r="P222" s="89"/>
      <c r="Q222" s="237" t="s">
        <v>2400</v>
      </c>
      <c r="R222" s="237" t="s">
        <v>2401</v>
      </c>
      <c r="S222" s="84" t="s">
        <v>2402</v>
      </c>
      <c r="T222" s="83" t="s">
        <v>2403</v>
      </c>
      <c r="U222" s="83" t="s">
        <v>2404</v>
      </c>
      <c r="V222" s="125" t="s">
        <v>219</v>
      </c>
      <c r="AA222" s="103">
        <f>IF(OR(J222="Fail",ISBLANK(J222)),INDEX('Issue Code Table'!C:C,MATCH(N:N,'Issue Code Table'!A:A,0)),IF(M222="Critical",6,IF(M222="Significant",5,IF(M222="Moderate",3,2))))</f>
        <v>5</v>
      </c>
    </row>
    <row r="223" spans="1:27" s="73" customFormat="1" ht="141.6" customHeight="1" x14ac:dyDescent="0.2">
      <c r="A223" s="82" t="s">
        <v>2405</v>
      </c>
      <c r="B223" s="83" t="s">
        <v>1559</v>
      </c>
      <c r="C223" s="83" t="s">
        <v>1560</v>
      </c>
      <c r="D223" s="108" t="s">
        <v>193</v>
      </c>
      <c r="E223" s="84" t="s">
        <v>2406</v>
      </c>
      <c r="F223" s="84" t="s">
        <v>2407</v>
      </c>
      <c r="G223" s="84" t="s">
        <v>2408</v>
      </c>
      <c r="H223" s="84" t="s">
        <v>2409</v>
      </c>
      <c r="I223" s="108"/>
      <c r="J223" s="80"/>
      <c r="K223" s="85" t="s">
        <v>2410</v>
      </c>
      <c r="L223" s="258"/>
      <c r="M223" s="87" t="s">
        <v>159</v>
      </c>
      <c r="N223" s="93" t="s">
        <v>705</v>
      </c>
      <c r="O223" s="88" t="s">
        <v>706</v>
      </c>
      <c r="P223" s="89"/>
      <c r="Q223" s="237" t="s">
        <v>2400</v>
      </c>
      <c r="R223" s="237" t="s">
        <v>2411</v>
      </c>
      <c r="S223" s="84" t="s">
        <v>2412</v>
      </c>
      <c r="T223" s="83" t="s">
        <v>2413</v>
      </c>
      <c r="U223" s="83" t="s">
        <v>2414</v>
      </c>
      <c r="V223" s="125" t="s">
        <v>219</v>
      </c>
      <c r="AA223" s="103">
        <f>IF(OR(J223="Fail",ISBLANK(J223)),INDEX('Issue Code Table'!C:C,MATCH(N:N,'Issue Code Table'!A:A,0)),IF(M223="Critical",6,IF(M223="Significant",5,IF(M223="Moderate",3,2))))</f>
        <v>5</v>
      </c>
    </row>
    <row r="224" spans="1:27" s="73" customFormat="1" ht="141.6" customHeight="1" x14ac:dyDescent="0.2">
      <c r="A224" s="82" t="s">
        <v>2415</v>
      </c>
      <c r="B224" s="83" t="s">
        <v>2416</v>
      </c>
      <c r="C224" s="83" t="s">
        <v>2417</v>
      </c>
      <c r="D224" s="108" t="s">
        <v>193</v>
      </c>
      <c r="E224" s="84" t="s">
        <v>2418</v>
      </c>
      <c r="F224" s="84" t="s">
        <v>2419</v>
      </c>
      <c r="G224" s="84" t="s">
        <v>2420</v>
      </c>
      <c r="H224" s="84" t="s">
        <v>2421</v>
      </c>
      <c r="I224" s="108"/>
      <c r="J224" s="80"/>
      <c r="K224" s="85" t="s">
        <v>2422</v>
      </c>
      <c r="L224" s="258"/>
      <c r="M224" s="87" t="s">
        <v>159</v>
      </c>
      <c r="N224" s="93" t="s">
        <v>2423</v>
      </c>
      <c r="O224" s="88" t="s">
        <v>2424</v>
      </c>
      <c r="P224" s="89"/>
      <c r="Q224" s="237" t="s">
        <v>2425</v>
      </c>
      <c r="R224" s="237" t="s">
        <v>2426</v>
      </c>
      <c r="S224" s="84" t="s">
        <v>2427</v>
      </c>
      <c r="T224" s="83" t="s">
        <v>2428</v>
      </c>
      <c r="U224" s="83" t="s">
        <v>2429</v>
      </c>
      <c r="V224" s="125" t="s">
        <v>219</v>
      </c>
      <c r="AA224" s="103">
        <f>IF(OR(J224="Fail",ISBLANK(J224)),INDEX('Issue Code Table'!C:C,MATCH(N:N,'Issue Code Table'!A:A,0)),IF(M224="Critical",6,IF(M224="Significant",5,IF(M224="Moderate",3,2))))</f>
        <v>5</v>
      </c>
    </row>
    <row r="225" spans="1:27" s="73" customFormat="1" ht="141.6" customHeight="1" x14ac:dyDescent="0.2">
      <c r="A225" s="82" t="s">
        <v>2430</v>
      </c>
      <c r="B225" s="83" t="s">
        <v>346</v>
      </c>
      <c r="C225" s="83" t="s">
        <v>347</v>
      </c>
      <c r="D225" s="108" t="s">
        <v>193</v>
      </c>
      <c r="E225" s="84" t="s">
        <v>2431</v>
      </c>
      <c r="F225" s="84" t="s">
        <v>2432</v>
      </c>
      <c r="G225" s="84" t="s">
        <v>2433</v>
      </c>
      <c r="H225" s="84" t="s">
        <v>2434</v>
      </c>
      <c r="I225" s="235"/>
      <c r="J225" s="80"/>
      <c r="K225" s="241" t="s">
        <v>2435</v>
      </c>
      <c r="L225" s="258"/>
      <c r="M225" s="242" t="s">
        <v>199</v>
      </c>
      <c r="N225" s="243" t="s">
        <v>2436</v>
      </c>
      <c r="O225" s="244" t="s">
        <v>2437</v>
      </c>
      <c r="P225" s="89"/>
      <c r="Q225" s="237" t="s">
        <v>2438</v>
      </c>
      <c r="R225" s="237" t="s">
        <v>2439</v>
      </c>
      <c r="S225" s="245" t="s">
        <v>2440</v>
      </c>
      <c r="T225" s="257" t="s">
        <v>2441</v>
      </c>
      <c r="U225" s="257" t="s">
        <v>2442</v>
      </c>
      <c r="V225" s="247"/>
      <c r="AA225" s="103">
        <f>IF(OR(J225="Fail",ISBLANK(J225)),INDEX('Issue Code Table'!C:C,MATCH(N:N,'Issue Code Table'!A:A,0)),IF(M225="Critical",6,IF(M225="Significant",5,IF(M225="Moderate",3,2))))</f>
        <v>4</v>
      </c>
    </row>
    <row r="226" spans="1:27" s="73" customFormat="1" ht="141.6" customHeight="1" x14ac:dyDescent="0.2">
      <c r="A226" s="82" t="s">
        <v>2443</v>
      </c>
      <c r="B226" s="83" t="s">
        <v>346</v>
      </c>
      <c r="C226" s="83" t="s">
        <v>347</v>
      </c>
      <c r="D226" s="108" t="s">
        <v>193</v>
      </c>
      <c r="E226" s="84" t="s">
        <v>2444</v>
      </c>
      <c r="F226" s="84" t="s">
        <v>2445</v>
      </c>
      <c r="G226" s="84" t="s">
        <v>2446</v>
      </c>
      <c r="H226" s="84" t="s">
        <v>2447</v>
      </c>
      <c r="I226" s="235"/>
      <c r="J226" s="80"/>
      <c r="K226" s="241" t="s">
        <v>2448</v>
      </c>
      <c r="L226" s="258"/>
      <c r="M226" s="242" t="s">
        <v>199</v>
      </c>
      <c r="N226" s="243" t="s">
        <v>2436</v>
      </c>
      <c r="O226" s="244" t="s">
        <v>2437</v>
      </c>
      <c r="P226" s="89"/>
      <c r="Q226" s="237" t="s">
        <v>2438</v>
      </c>
      <c r="R226" s="237" t="s">
        <v>2449</v>
      </c>
      <c r="S226" s="245" t="s">
        <v>2450</v>
      </c>
      <c r="T226" s="257" t="s">
        <v>2451</v>
      </c>
      <c r="U226" s="257" t="s">
        <v>2452</v>
      </c>
      <c r="V226" s="247"/>
      <c r="AA226" s="103">
        <f>IF(OR(J226="Fail",ISBLANK(J226)),INDEX('Issue Code Table'!C:C,MATCH(N:N,'Issue Code Table'!A:A,0)),IF(M226="Critical",6,IF(M226="Significant",5,IF(M226="Moderate",3,2))))</f>
        <v>4</v>
      </c>
    </row>
    <row r="227" spans="1:27" s="73" customFormat="1" ht="141.6" customHeight="1" x14ac:dyDescent="0.2">
      <c r="A227" s="82" t="s">
        <v>2453</v>
      </c>
      <c r="B227" s="83" t="s">
        <v>346</v>
      </c>
      <c r="C227" s="83" t="s">
        <v>347</v>
      </c>
      <c r="D227" s="108" t="s">
        <v>193</v>
      </c>
      <c r="E227" s="84" t="s">
        <v>2454</v>
      </c>
      <c r="F227" s="84" t="s">
        <v>2455</v>
      </c>
      <c r="G227" s="84" t="s">
        <v>2456</v>
      </c>
      <c r="H227" s="84" t="s">
        <v>2457</v>
      </c>
      <c r="I227" s="235"/>
      <c r="J227" s="80"/>
      <c r="K227" s="241" t="s">
        <v>2458</v>
      </c>
      <c r="L227" s="258"/>
      <c r="M227" s="87" t="s">
        <v>159</v>
      </c>
      <c r="N227" s="93" t="s">
        <v>705</v>
      </c>
      <c r="O227" s="88" t="s">
        <v>706</v>
      </c>
      <c r="P227" s="89"/>
      <c r="Q227" s="237" t="s">
        <v>2438</v>
      </c>
      <c r="R227" s="237" t="s">
        <v>2459</v>
      </c>
      <c r="S227" s="245" t="s">
        <v>2460</v>
      </c>
      <c r="T227" s="257" t="s">
        <v>2461</v>
      </c>
      <c r="U227" s="257" t="s">
        <v>2462</v>
      </c>
      <c r="V227" s="125" t="s">
        <v>219</v>
      </c>
      <c r="AA227" s="103">
        <f>IF(OR(J227="Fail",ISBLANK(J227)),INDEX('Issue Code Table'!C:C,MATCH(N:N,'Issue Code Table'!A:A,0)),IF(M227="Critical",6,IF(M227="Significant",5,IF(M227="Moderate",3,2))))</f>
        <v>5</v>
      </c>
    </row>
    <row r="228" spans="1:27" s="73" customFormat="1" ht="141.6" customHeight="1" x14ac:dyDescent="0.2">
      <c r="A228" s="82" t="s">
        <v>2463</v>
      </c>
      <c r="B228" s="83" t="s">
        <v>346</v>
      </c>
      <c r="C228" s="83" t="s">
        <v>347</v>
      </c>
      <c r="D228" s="108" t="s">
        <v>193</v>
      </c>
      <c r="E228" s="84" t="s">
        <v>2464</v>
      </c>
      <c r="F228" s="84" t="s">
        <v>2465</v>
      </c>
      <c r="G228" s="84" t="s">
        <v>2466</v>
      </c>
      <c r="H228" s="84" t="s">
        <v>2467</v>
      </c>
      <c r="I228" s="235"/>
      <c r="J228" s="80"/>
      <c r="K228" s="241" t="s">
        <v>2468</v>
      </c>
      <c r="L228" s="258"/>
      <c r="M228" s="87" t="s">
        <v>159</v>
      </c>
      <c r="N228" s="93" t="s">
        <v>705</v>
      </c>
      <c r="O228" s="88" t="s">
        <v>706</v>
      </c>
      <c r="P228" s="89"/>
      <c r="Q228" s="237" t="s">
        <v>2438</v>
      </c>
      <c r="R228" s="237" t="s">
        <v>2469</v>
      </c>
      <c r="S228" s="245" t="s">
        <v>2470</v>
      </c>
      <c r="T228" s="257" t="s">
        <v>2471</v>
      </c>
      <c r="U228" s="257" t="s">
        <v>2472</v>
      </c>
      <c r="V228" s="125" t="s">
        <v>219</v>
      </c>
      <c r="AA228" s="103">
        <f>IF(OR(J228="Fail",ISBLANK(J228)),INDEX('Issue Code Table'!C:C,MATCH(N:N,'Issue Code Table'!A:A,0)),IF(M228="Critical",6,IF(M228="Significant",5,IF(M228="Moderate",3,2))))</f>
        <v>5</v>
      </c>
    </row>
    <row r="229" spans="1:27" s="73" customFormat="1" ht="141.6" customHeight="1" x14ac:dyDescent="0.2">
      <c r="A229" s="82" t="s">
        <v>2473</v>
      </c>
      <c r="B229" s="83" t="s">
        <v>346</v>
      </c>
      <c r="C229" s="83" t="s">
        <v>347</v>
      </c>
      <c r="D229" s="108" t="s">
        <v>193</v>
      </c>
      <c r="E229" s="84" t="s">
        <v>2474</v>
      </c>
      <c r="F229" s="84" t="s">
        <v>2475</v>
      </c>
      <c r="G229" s="84" t="s">
        <v>2476</v>
      </c>
      <c r="H229" s="84" t="s">
        <v>2477</v>
      </c>
      <c r="I229" s="235"/>
      <c r="J229" s="80"/>
      <c r="K229" s="241" t="s">
        <v>2478</v>
      </c>
      <c r="L229" s="258"/>
      <c r="M229" s="87" t="s">
        <v>159</v>
      </c>
      <c r="N229" s="93" t="s">
        <v>705</v>
      </c>
      <c r="O229" s="88" t="s">
        <v>706</v>
      </c>
      <c r="P229" s="89"/>
      <c r="Q229" s="237" t="s">
        <v>2438</v>
      </c>
      <c r="R229" s="237" t="s">
        <v>2479</v>
      </c>
      <c r="S229" s="245" t="s">
        <v>2470</v>
      </c>
      <c r="T229" s="257" t="s">
        <v>2480</v>
      </c>
      <c r="U229" s="257" t="s">
        <v>2481</v>
      </c>
      <c r="V229" s="125" t="s">
        <v>219</v>
      </c>
      <c r="AA229" s="103">
        <f>IF(OR(J229="Fail",ISBLANK(J229)),INDEX('Issue Code Table'!C:C,MATCH(N:N,'Issue Code Table'!A:A,0)),IF(M229="Critical",6,IF(M229="Significant",5,IF(M229="Moderate",3,2))))</f>
        <v>5</v>
      </c>
    </row>
    <row r="230" spans="1:27" s="73" customFormat="1" ht="141.6" customHeight="1" x14ac:dyDescent="0.2">
      <c r="A230" s="82" t="s">
        <v>2482</v>
      </c>
      <c r="B230" s="83" t="s">
        <v>346</v>
      </c>
      <c r="C230" s="83" t="s">
        <v>347</v>
      </c>
      <c r="D230" s="108" t="s">
        <v>193</v>
      </c>
      <c r="E230" s="84" t="s">
        <v>2483</v>
      </c>
      <c r="F230" s="84" t="s">
        <v>2484</v>
      </c>
      <c r="G230" s="84" t="s">
        <v>2485</v>
      </c>
      <c r="H230" s="84" t="s">
        <v>2486</v>
      </c>
      <c r="I230" s="235"/>
      <c r="J230" s="80"/>
      <c r="K230" s="241" t="s">
        <v>2487</v>
      </c>
      <c r="L230" s="258"/>
      <c r="M230" s="87" t="s">
        <v>159</v>
      </c>
      <c r="N230" s="93" t="s">
        <v>705</v>
      </c>
      <c r="O230" s="88" t="s">
        <v>706</v>
      </c>
      <c r="P230" s="89"/>
      <c r="Q230" s="237" t="s">
        <v>2438</v>
      </c>
      <c r="R230" s="237" t="s">
        <v>2488</v>
      </c>
      <c r="S230" s="245" t="s">
        <v>2470</v>
      </c>
      <c r="T230" s="257" t="s">
        <v>2489</v>
      </c>
      <c r="U230" s="257" t="s">
        <v>2490</v>
      </c>
      <c r="V230" s="125" t="s">
        <v>219</v>
      </c>
      <c r="AA230" s="103">
        <f>IF(OR(J230="Fail",ISBLANK(J230)),INDEX('Issue Code Table'!C:C,MATCH(N:N,'Issue Code Table'!A:A,0)),IF(M230="Critical",6,IF(M230="Significant",5,IF(M230="Moderate",3,2))))</f>
        <v>5</v>
      </c>
    </row>
    <row r="231" spans="1:27" s="73" customFormat="1" ht="141.6" customHeight="1" x14ac:dyDescent="0.2">
      <c r="A231" s="82" t="s">
        <v>2491</v>
      </c>
      <c r="B231" s="83" t="s">
        <v>346</v>
      </c>
      <c r="C231" s="83" t="s">
        <v>347</v>
      </c>
      <c r="D231" s="108" t="s">
        <v>193</v>
      </c>
      <c r="E231" s="84" t="s">
        <v>2492</v>
      </c>
      <c r="F231" s="84" t="s">
        <v>2493</v>
      </c>
      <c r="G231" s="84" t="s">
        <v>2494</v>
      </c>
      <c r="H231" s="84" t="s">
        <v>2495</v>
      </c>
      <c r="I231" s="235"/>
      <c r="J231" s="80"/>
      <c r="K231" s="241" t="s">
        <v>2496</v>
      </c>
      <c r="L231" s="258"/>
      <c r="M231" s="87" t="s">
        <v>159</v>
      </c>
      <c r="N231" s="93" t="s">
        <v>705</v>
      </c>
      <c r="O231" s="88" t="s">
        <v>706</v>
      </c>
      <c r="P231" s="89"/>
      <c r="Q231" s="237" t="s">
        <v>2438</v>
      </c>
      <c r="R231" s="237" t="s">
        <v>2497</v>
      </c>
      <c r="S231" s="245" t="s">
        <v>2498</v>
      </c>
      <c r="T231" s="257" t="s">
        <v>2499</v>
      </c>
      <c r="U231" s="257" t="s">
        <v>2500</v>
      </c>
      <c r="V231" s="125" t="s">
        <v>219</v>
      </c>
      <c r="AA231" s="103">
        <f>IF(OR(J231="Fail",ISBLANK(J231)),INDEX('Issue Code Table'!C:C,MATCH(N:N,'Issue Code Table'!A:A,0)),IF(M231="Critical",6,IF(M231="Significant",5,IF(M231="Moderate",3,2))))</f>
        <v>5</v>
      </c>
    </row>
    <row r="232" spans="1:27" s="73" customFormat="1" ht="141.6" customHeight="1" x14ac:dyDescent="0.2">
      <c r="A232" s="82" t="s">
        <v>2501</v>
      </c>
      <c r="B232" s="83" t="s">
        <v>346</v>
      </c>
      <c r="C232" s="83" t="s">
        <v>347</v>
      </c>
      <c r="D232" s="108" t="s">
        <v>193</v>
      </c>
      <c r="E232" s="84" t="s">
        <v>2502</v>
      </c>
      <c r="F232" s="84" t="s">
        <v>2503</v>
      </c>
      <c r="G232" s="84" t="s">
        <v>2504</v>
      </c>
      <c r="H232" s="84" t="s">
        <v>2505</v>
      </c>
      <c r="I232" s="235"/>
      <c r="J232" s="80"/>
      <c r="K232" s="241" t="s">
        <v>2506</v>
      </c>
      <c r="L232" s="258"/>
      <c r="M232" s="242" t="s">
        <v>159</v>
      </c>
      <c r="N232" s="243" t="s">
        <v>1285</v>
      </c>
      <c r="O232" s="244" t="s">
        <v>1286</v>
      </c>
      <c r="P232" s="89"/>
      <c r="Q232" s="237" t="s">
        <v>2438</v>
      </c>
      <c r="R232" s="237" t="s">
        <v>2507</v>
      </c>
      <c r="S232" s="245" t="s">
        <v>2508</v>
      </c>
      <c r="T232" s="257" t="s">
        <v>2509</v>
      </c>
      <c r="U232" s="257" t="s">
        <v>2510</v>
      </c>
      <c r="V232" s="125" t="s">
        <v>219</v>
      </c>
      <c r="AA232" s="103">
        <f>IF(OR(J232="Fail",ISBLANK(J232)),INDEX('Issue Code Table'!C:C,MATCH(N:N,'Issue Code Table'!A:A,0)),IF(M232="Critical",6,IF(M232="Significant",5,IF(M232="Moderate",3,2))))</f>
        <v>5</v>
      </c>
    </row>
    <row r="233" spans="1:27" s="73" customFormat="1" ht="141.6" customHeight="1" x14ac:dyDescent="0.2">
      <c r="A233" s="82" t="s">
        <v>2511</v>
      </c>
      <c r="B233" s="83" t="s">
        <v>346</v>
      </c>
      <c r="C233" s="83" t="s">
        <v>347</v>
      </c>
      <c r="D233" s="108" t="s">
        <v>193</v>
      </c>
      <c r="E233" s="84" t="s">
        <v>2512</v>
      </c>
      <c r="F233" s="84" t="s">
        <v>2513</v>
      </c>
      <c r="G233" s="84" t="s">
        <v>2514</v>
      </c>
      <c r="H233" s="84" t="s">
        <v>2515</v>
      </c>
      <c r="I233" s="235"/>
      <c r="J233" s="80"/>
      <c r="K233" s="241" t="s">
        <v>2516</v>
      </c>
      <c r="L233" s="258"/>
      <c r="M233" s="87" t="s">
        <v>159</v>
      </c>
      <c r="N233" s="93" t="s">
        <v>705</v>
      </c>
      <c r="O233" s="88" t="s">
        <v>706</v>
      </c>
      <c r="P233" s="89"/>
      <c r="Q233" s="237" t="s">
        <v>2438</v>
      </c>
      <c r="R233" s="237" t="s">
        <v>2517</v>
      </c>
      <c r="S233" s="245" t="s">
        <v>2518</v>
      </c>
      <c r="T233" s="257" t="s">
        <v>2519</v>
      </c>
      <c r="U233" s="257" t="s">
        <v>2520</v>
      </c>
      <c r="V233" s="125" t="s">
        <v>219</v>
      </c>
      <c r="AA233" s="103">
        <f>IF(OR(J233="Fail",ISBLANK(J233)),INDEX('Issue Code Table'!C:C,MATCH(N:N,'Issue Code Table'!A:A,0)),IF(M233="Critical",6,IF(M233="Significant",5,IF(M233="Moderate",3,2))))</f>
        <v>5</v>
      </c>
    </row>
    <row r="234" spans="1:27" s="73" customFormat="1" ht="141.6" customHeight="1" x14ac:dyDescent="0.2">
      <c r="A234" s="82" t="s">
        <v>2521</v>
      </c>
      <c r="B234" s="83" t="s">
        <v>346</v>
      </c>
      <c r="C234" s="83" t="s">
        <v>347</v>
      </c>
      <c r="D234" s="108" t="s">
        <v>193</v>
      </c>
      <c r="E234" s="84" t="s">
        <v>2522</v>
      </c>
      <c r="F234" s="84" t="s">
        <v>2523</v>
      </c>
      <c r="G234" s="84" t="s">
        <v>2524</v>
      </c>
      <c r="H234" s="84" t="s">
        <v>2525</v>
      </c>
      <c r="I234" s="235"/>
      <c r="J234" s="80"/>
      <c r="K234" s="241" t="s">
        <v>2526</v>
      </c>
      <c r="L234" s="258"/>
      <c r="M234" s="242" t="s">
        <v>159</v>
      </c>
      <c r="N234" s="243" t="s">
        <v>1285</v>
      </c>
      <c r="O234" s="244" t="s">
        <v>1286</v>
      </c>
      <c r="P234" s="89"/>
      <c r="Q234" s="237" t="s">
        <v>2438</v>
      </c>
      <c r="R234" s="237" t="s">
        <v>2527</v>
      </c>
      <c r="S234" s="245" t="s">
        <v>2528</v>
      </c>
      <c r="T234" s="257" t="s">
        <v>2529</v>
      </c>
      <c r="U234" s="257" t="s">
        <v>2530</v>
      </c>
      <c r="V234" s="125" t="s">
        <v>219</v>
      </c>
      <c r="AA234" s="103">
        <f>IF(OR(J234="Fail",ISBLANK(J234)),INDEX('Issue Code Table'!C:C,MATCH(N:N,'Issue Code Table'!A:A,0)),IF(M234="Critical",6,IF(M234="Significant",5,IF(M234="Moderate",3,2))))</f>
        <v>5</v>
      </c>
    </row>
    <row r="235" spans="1:27" s="73" customFormat="1" ht="141.6" customHeight="1" x14ac:dyDescent="0.2">
      <c r="A235" s="82" t="s">
        <v>2531</v>
      </c>
      <c r="B235" s="83" t="s">
        <v>346</v>
      </c>
      <c r="C235" s="83" t="s">
        <v>347</v>
      </c>
      <c r="D235" s="108" t="s">
        <v>193</v>
      </c>
      <c r="E235" s="84" t="s">
        <v>2532</v>
      </c>
      <c r="F235" s="84" t="s">
        <v>2533</v>
      </c>
      <c r="G235" s="84" t="s">
        <v>2534</v>
      </c>
      <c r="H235" s="84" t="s">
        <v>2535</v>
      </c>
      <c r="I235" s="235"/>
      <c r="J235" s="80"/>
      <c r="K235" s="241" t="s">
        <v>2536</v>
      </c>
      <c r="L235" s="258"/>
      <c r="M235" s="242" t="s">
        <v>159</v>
      </c>
      <c r="N235" s="243" t="s">
        <v>1285</v>
      </c>
      <c r="O235" s="244" t="s">
        <v>1286</v>
      </c>
      <c r="P235" s="89"/>
      <c r="Q235" s="237" t="s">
        <v>2438</v>
      </c>
      <c r="R235" s="237" t="s">
        <v>2537</v>
      </c>
      <c r="S235" s="245" t="s">
        <v>2538</v>
      </c>
      <c r="T235" s="257" t="s">
        <v>2539</v>
      </c>
      <c r="U235" s="257" t="s">
        <v>2540</v>
      </c>
      <c r="V235" s="125" t="s">
        <v>219</v>
      </c>
      <c r="AA235" s="103">
        <f>IF(OR(J235="Fail",ISBLANK(J235)),INDEX('Issue Code Table'!C:C,MATCH(N:N,'Issue Code Table'!A:A,0)),IF(M235="Critical",6,IF(M235="Significant",5,IF(M235="Moderate",3,2))))</f>
        <v>5</v>
      </c>
    </row>
    <row r="236" spans="1:27" s="73" customFormat="1" ht="141.6" customHeight="1" x14ac:dyDescent="0.2">
      <c r="A236" s="82" t="s">
        <v>2541</v>
      </c>
      <c r="B236" s="83" t="s">
        <v>1910</v>
      </c>
      <c r="C236" s="83" t="s">
        <v>1911</v>
      </c>
      <c r="D236" s="108" t="s">
        <v>193</v>
      </c>
      <c r="E236" s="84" t="s">
        <v>2542</v>
      </c>
      <c r="F236" s="84" t="s">
        <v>2543</v>
      </c>
      <c r="G236" s="84" t="s">
        <v>2544</v>
      </c>
      <c r="H236" s="84" t="s">
        <v>2545</v>
      </c>
      <c r="I236" s="108"/>
      <c r="J236" s="80"/>
      <c r="K236" s="85" t="s">
        <v>2546</v>
      </c>
      <c r="L236" s="258"/>
      <c r="M236" s="87" t="s">
        <v>199</v>
      </c>
      <c r="N236" s="261" t="s">
        <v>2547</v>
      </c>
      <c r="O236" s="250" t="s">
        <v>2548</v>
      </c>
      <c r="P236" s="89"/>
      <c r="Q236" s="237" t="s">
        <v>2549</v>
      </c>
      <c r="R236" s="237" t="s">
        <v>2550</v>
      </c>
      <c r="S236" s="84" t="s">
        <v>2551</v>
      </c>
      <c r="T236" s="83" t="s">
        <v>2552</v>
      </c>
      <c r="U236" s="83" t="s">
        <v>2553</v>
      </c>
      <c r="V236" s="125"/>
      <c r="AA236" s="103">
        <f>IF(OR(J236="Fail",ISBLANK(J236)),INDEX('Issue Code Table'!C:C,MATCH(N:N,'Issue Code Table'!A:A,0)),IF(M236="Critical",6,IF(M236="Significant",5,IF(M236="Moderate",3,2))))</f>
        <v>4</v>
      </c>
    </row>
    <row r="237" spans="1:27" s="73" customFormat="1" ht="141.6" customHeight="1" x14ac:dyDescent="0.2">
      <c r="A237" s="82" t="s">
        <v>2554</v>
      </c>
      <c r="B237" s="83" t="s">
        <v>774</v>
      </c>
      <c r="C237" s="83" t="s">
        <v>775</v>
      </c>
      <c r="D237" s="108" t="s">
        <v>193</v>
      </c>
      <c r="E237" s="84" t="s">
        <v>2555</v>
      </c>
      <c r="F237" s="84" t="s">
        <v>2556</v>
      </c>
      <c r="G237" s="84" t="s">
        <v>2557</v>
      </c>
      <c r="H237" s="84" t="s">
        <v>2558</v>
      </c>
      <c r="I237" s="112"/>
      <c r="J237" s="80"/>
      <c r="K237" s="85" t="s">
        <v>2559</v>
      </c>
      <c r="L237" s="262"/>
      <c r="M237" s="87" t="s">
        <v>159</v>
      </c>
      <c r="N237" s="93" t="s">
        <v>186</v>
      </c>
      <c r="O237" s="88" t="s">
        <v>187</v>
      </c>
      <c r="P237" s="89"/>
      <c r="Q237" s="237" t="s">
        <v>2560</v>
      </c>
      <c r="R237" s="237" t="s">
        <v>2561</v>
      </c>
      <c r="S237" s="84" t="s">
        <v>2562</v>
      </c>
      <c r="T237" s="83" t="s">
        <v>2563</v>
      </c>
      <c r="U237" s="83" t="s">
        <v>2564</v>
      </c>
      <c r="V237" s="125" t="s">
        <v>219</v>
      </c>
      <c r="AA237" s="103">
        <f>IF(OR(J237="Fail",ISBLANK(J237)),INDEX('Issue Code Table'!C:C,MATCH(N:N,'Issue Code Table'!A:A,0)),IF(M237="Critical",6,IF(M237="Significant",5,IF(M237="Moderate",3,2))))</f>
        <v>6</v>
      </c>
    </row>
    <row r="238" spans="1:27" s="73" customFormat="1" ht="141.6" customHeight="1" x14ac:dyDescent="0.2">
      <c r="A238" s="82" t="s">
        <v>2565</v>
      </c>
      <c r="B238" s="83" t="s">
        <v>191</v>
      </c>
      <c r="C238" s="83" t="s">
        <v>192</v>
      </c>
      <c r="D238" s="108" t="s">
        <v>193</v>
      </c>
      <c r="E238" s="84" t="s">
        <v>2566</v>
      </c>
      <c r="F238" s="84" t="s">
        <v>2567</v>
      </c>
      <c r="G238" s="84" t="s">
        <v>2568</v>
      </c>
      <c r="H238" s="84" t="s">
        <v>2569</v>
      </c>
      <c r="I238" s="112"/>
      <c r="J238" s="80"/>
      <c r="K238" s="85" t="s">
        <v>2570</v>
      </c>
      <c r="L238" s="256"/>
      <c r="M238" s="87" t="s">
        <v>199</v>
      </c>
      <c r="N238" s="93" t="s">
        <v>683</v>
      </c>
      <c r="O238" s="88" t="s">
        <v>684</v>
      </c>
      <c r="P238" s="89"/>
      <c r="Q238" s="237" t="s">
        <v>2560</v>
      </c>
      <c r="R238" s="237" t="s">
        <v>2571</v>
      </c>
      <c r="S238" s="84" t="s">
        <v>2572</v>
      </c>
      <c r="T238" s="83" t="s">
        <v>2573</v>
      </c>
      <c r="U238" s="83" t="s">
        <v>2574</v>
      </c>
      <c r="V238" s="125"/>
      <c r="AA238" s="103">
        <f>IF(OR(J238="Fail",ISBLANK(J238)),INDEX('Issue Code Table'!C:C,MATCH(N:N,'Issue Code Table'!A:A,0)),IF(M238="Critical",6,IF(M238="Significant",5,IF(M238="Moderate",3,2))))</f>
        <v>4</v>
      </c>
    </row>
    <row r="239" spans="1:27" s="73" customFormat="1" ht="141.6" customHeight="1" x14ac:dyDescent="0.2">
      <c r="A239" s="82" t="s">
        <v>2575</v>
      </c>
      <c r="B239" s="83" t="s">
        <v>346</v>
      </c>
      <c r="C239" s="83" t="s">
        <v>347</v>
      </c>
      <c r="D239" s="108" t="s">
        <v>193</v>
      </c>
      <c r="E239" s="84" t="s">
        <v>2576</v>
      </c>
      <c r="F239" s="84" t="s">
        <v>2577</v>
      </c>
      <c r="G239" s="84" t="s">
        <v>2578</v>
      </c>
      <c r="H239" s="84" t="s">
        <v>2579</v>
      </c>
      <c r="I239" s="230"/>
      <c r="J239" s="80"/>
      <c r="K239" s="241" t="s">
        <v>2580</v>
      </c>
      <c r="L239" s="256"/>
      <c r="M239" s="242" t="s">
        <v>159</v>
      </c>
      <c r="N239" s="243" t="s">
        <v>1285</v>
      </c>
      <c r="O239" s="244" t="s">
        <v>1286</v>
      </c>
      <c r="P239" s="89"/>
      <c r="Q239" s="237" t="s">
        <v>2581</v>
      </c>
      <c r="R239" s="237" t="s">
        <v>2582</v>
      </c>
      <c r="S239" s="245" t="s">
        <v>2583</v>
      </c>
      <c r="T239" s="257" t="s">
        <v>2584</v>
      </c>
      <c r="U239" s="257" t="s">
        <v>2585</v>
      </c>
      <c r="V239" s="125" t="s">
        <v>219</v>
      </c>
      <c r="AA239" s="103">
        <f>IF(OR(J239="Fail",ISBLANK(J239)),INDEX('Issue Code Table'!C:C,MATCH(N:N,'Issue Code Table'!A:A,0)),IF(M239="Critical",6,IF(M239="Significant",5,IF(M239="Moderate",3,2))))</f>
        <v>5</v>
      </c>
    </row>
    <row r="240" spans="1:27" s="73" customFormat="1" ht="141.6" customHeight="1" x14ac:dyDescent="0.2">
      <c r="A240" s="82" t="s">
        <v>2586</v>
      </c>
      <c r="B240" s="83" t="s">
        <v>2587</v>
      </c>
      <c r="C240" s="83" t="s">
        <v>2588</v>
      </c>
      <c r="D240" s="108" t="s">
        <v>193</v>
      </c>
      <c r="E240" s="84" t="s">
        <v>2589</v>
      </c>
      <c r="F240" s="84" t="s">
        <v>2590</v>
      </c>
      <c r="G240" s="84" t="s">
        <v>2591</v>
      </c>
      <c r="H240" s="84" t="s">
        <v>2592</v>
      </c>
      <c r="I240" s="108"/>
      <c r="J240" s="80"/>
      <c r="K240" s="85" t="s">
        <v>2593</v>
      </c>
      <c r="L240" s="258"/>
      <c r="M240" s="87" t="s">
        <v>199</v>
      </c>
      <c r="N240" s="93" t="s">
        <v>2594</v>
      </c>
      <c r="O240" s="88" t="s">
        <v>2595</v>
      </c>
      <c r="P240" s="89"/>
      <c r="Q240" s="237" t="s">
        <v>2596</v>
      </c>
      <c r="R240" s="237" t="s">
        <v>2597</v>
      </c>
      <c r="S240" s="84" t="s">
        <v>2598</v>
      </c>
      <c r="T240" s="83" t="s">
        <v>2599</v>
      </c>
      <c r="U240" s="83" t="s">
        <v>2600</v>
      </c>
      <c r="V240" s="125"/>
      <c r="AA240" s="103">
        <f>IF(OR(J240="Fail",ISBLANK(J240)),INDEX('Issue Code Table'!C:C,MATCH(N:N,'Issue Code Table'!A:A,0)),IF(M240="Critical",6,IF(M240="Significant",5,IF(M240="Moderate",3,2))))</f>
        <v>5</v>
      </c>
    </row>
    <row r="241" spans="1:27" s="73" customFormat="1" ht="141.6" customHeight="1" x14ac:dyDescent="0.2">
      <c r="A241" s="82" t="s">
        <v>2601</v>
      </c>
      <c r="B241" s="83" t="s">
        <v>1581</v>
      </c>
      <c r="C241" s="83" t="s">
        <v>1582</v>
      </c>
      <c r="D241" s="108" t="s">
        <v>193</v>
      </c>
      <c r="E241" s="84" t="s">
        <v>2602</v>
      </c>
      <c r="F241" s="84" t="s">
        <v>2603</v>
      </c>
      <c r="G241" s="84" t="s">
        <v>2604</v>
      </c>
      <c r="H241" s="84" t="s">
        <v>2605</v>
      </c>
      <c r="I241" s="108"/>
      <c r="J241" s="80"/>
      <c r="K241" s="85" t="s">
        <v>2606</v>
      </c>
      <c r="L241" s="258"/>
      <c r="M241" s="87" t="s">
        <v>199</v>
      </c>
      <c r="N241" s="93" t="s">
        <v>2607</v>
      </c>
      <c r="O241" s="88" t="s">
        <v>2608</v>
      </c>
      <c r="P241" s="89"/>
      <c r="Q241" s="237" t="s">
        <v>2609</v>
      </c>
      <c r="R241" s="237" t="s">
        <v>2610</v>
      </c>
      <c r="S241" s="84" t="s">
        <v>2611</v>
      </c>
      <c r="T241" s="83" t="s">
        <v>2612</v>
      </c>
      <c r="U241" s="83" t="s">
        <v>2613</v>
      </c>
      <c r="V241" s="125"/>
      <c r="AA241" s="103">
        <f>IF(OR(J241="Fail",ISBLANK(J241)),INDEX('Issue Code Table'!C:C,MATCH(N:N,'Issue Code Table'!A:A,0)),IF(M241="Critical",6,IF(M241="Significant",5,IF(M241="Moderate",3,2))))</f>
        <v>5</v>
      </c>
    </row>
    <row r="242" spans="1:27" s="73" customFormat="1" ht="141.6" customHeight="1" x14ac:dyDescent="0.2">
      <c r="A242" s="82" t="s">
        <v>2614</v>
      </c>
      <c r="B242" s="83" t="s">
        <v>1581</v>
      </c>
      <c r="C242" s="83" t="s">
        <v>1582</v>
      </c>
      <c r="D242" s="108" t="s">
        <v>193</v>
      </c>
      <c r="E242" s="84" t="s">
        <v>2615</v>
      </c>
      <c r="F242" s="84" t="s">
        <v>2616</v>
      </c>
      <c r="G242" s="84" t="s">
        <v>2617</v>
      </c>
      <c r="H242" s="84" t="s">
        <v>2618</v>
      </c>
      <c r="I242" s="108"/>
      <c r="J242" s="80"/>
      <c r="K242" s="85" t="s">
        <v>2619</v>
      </c>
      <c r="L242" s="258"/>
      <c r="M242" s="87" t="s">
        <v>199</v>
      </c>
      <c r="N242" s="93" t="s">
        <v>2607</v>
      </c>
      <c r="O242" s="88" t="s">
        <v>2608</v>
      </c>
      <c r="P242" s="89"/>
      <c r="Q242" s="237" t="s">
        <v>2609</v>
      </c>
      <c r="R242" s="237" t="s">
        <v>2620</v>
      </c>
      <c r="S242" s="84" t="s">
        <v>2621</v>
      </c>
      <c r="T242" s="83" t="s">
        <v>2622</v>
      </c>
      <c r="U242" s="83" t="s">
        <v>2623</v>
      </c>
      <c r="V242" s="125"/>
      <c r="AA242" s="103">
        <f>IF(OR(J242="Fail",ISBLANK(J242)),INDEX('Issue Code Table'!C:C,MATCH(N:N,'Issue Code Table'!A:A,0)),IF(M242="Critical",6,IF(M242="Significant",5,IF(M242="Moderate",3,2))))</f>
        <v>5</v>
      </c>
    </row>
    <row r="243" spans="1:27" s="73" customFormat="1" ht="141.6" customHeight="1" x14ac:dyDescent="0.2">
      <c r="A243" s="82" t="s">
        <v>2624</v>
      </c>
      <c r="B243" s="84" t="s">
        <v>323</v>
      </c>
      <c r="C243" s="249" t="s">
        <v>324</v>
      </c>
      <c r="D243" s="108" t="s">
        <v>193</v>
      </c>
      <c r="E243" s="84" t="s">
        <v>2625</v>
      </c>
      <c r="F243" s="84" t="s">
        <v>2626</v>
      </c>
      <c r="G243" s="84" t="s">
        <v>2627</v>
      </c>
      <c r="H243" s="84" t="s">
        <v>2628</v>
      </c>
      <c r="I243" s="108"/>
      <c r="J243" s="80"/>
      <c r="K243" s="85" t="s">
        <v>2629</v>
      </c>
      <c r="L243" s="258"/>
      <c r="M243" s="87" t="s">
        <v>159</v>
      </c>
      <c r="N243" s="93" t="s">
        <v>705</v>
      </c>
      <c r="O243" s="88" t="s">
        <v>706</v>
      </c>
      <c r="P243" s="89"/>
      <c r="Q243" s="237" t="s">
        <v>2609</v>
      </c>
      <c r="R243" s="237" t="s">
        <v>2630</v>
      </c>
      <c r="S243" s="84" t="s">
        <v>2631</v>
      </c>
      <c r="T243" s="83" t="s">
        <v>2632</v>
      </c>
      <c r="U243" s="83" t="s">
        <v>2633</v>
      </c>
      <c r="V243" s="125" t="s">
        <v>219</v>
      </c>
      <c r="AA243" s="103">
        <f>IF(OR(J243="Fail",ISBLANK(J243)),INDEX('Issue Code Table'!C:C,MATCH(N:N,'Issue Code Table'!A:A,0)),IF(M243="Critical",6,IF(M243="Significant",5,IF(M243="Moderate",3,2))))</f>
        <v>5</v>
      </c>
    </row>
    <row r="244" spans="1:27" s="73" customFormat="1" ht="141.6" customHeight="1" x14ac:dyDescent="0.2">
      <c r="A244" s="82" t="s">
        <v>2634</v>
      </c>
      <c r="B244" s="83" t="s">
        <v>346</v>
      </c>
      <c r="C244" s="83" t="s">
        <v>347</v>
      </c>
      <c r="D244" s="108" t="s">
        <v>193</v>
      </c>
      <c r="E244" s="84" t="s">
        <v>2635</v>
      </c>
      <c r="F244" s="84" t="s">
        <v>2636</v>
      </c>
      <c r="G244" s="84" t="s">
        <v>2637</v>
      </c>
      <c r="H244" s="84" t="s">
        <v>2638</v>
      </c>
      <c r="I244" s="108"/>
      <c r="J244" s="80"/>
      <c r="K244" s="85" t="s">
        <v>2639</v>
      </c>
      <c r="L244" s="258"/>
      <c r="M244" s="87" t="s">
        <v>199</v>
      </c>
      <c r="N244" s="93" t="s">
        <v>2607</v>
      </c>
      <c r="O244" s="88" t="s">
        <v>2608</v>
      </c>
      <c r="P244" s="89"/>
      <c r="Q244" s="237" t="s">
        <v>2609</v>
      </c>
      <c r="R244" s="237" t="s">
        <v>2640</v>
      </c>
      <c r="S244" s="84" t="s">
        <v>2641</v>
      </c>
      <c r="T244" s="83" t="s">
        <v>2642</v>
      </c>
      <c r="U244" s="83" t="s">
        <v>2643</v>
      </c>
      <c r="V244" s="125"/>
      <c r="AA244" s="103">
        <f>IF(OR(J244="Fail",ISBLANK(J244)),INDEX('Issue Code Table'!C:C,MATCH(N:N,'Issue Code Table'!A:A,0)),IF(M244="Critical",6,IF(M244="Significant",5,IF(M244="Moderate",3,2))))</f>
        <v>5</v>
      </c>
    </row>
    <row r="245" spans="1:27" s="73" customFormat="1" ht="141.6" customHeight="1" x14ac:dyDescent="0.2">
      <c r="A245" s="82" t="s">
        <v>2644</v>
      </c>
      <c r="B245" s="83" t="s">
        <v>1581</v>
      </c>
      <c r="C245" s="83" t="s">
        <v>1582</v>
      </c>
      <c r="D245" s="108" t="s">
        <v>193</v>
      </c>
      <c r="E245" s="84" t="s">
        <v>2645</v>
      </c>
      <c r="F245" s="84" t="s">
        <v>2646</v>
      </c>
      <c r="G245" s="84" t="s">
        <v>2647</v>
      </c>
      <c r="H245" s="84" t="s">
        <v>2648</v>
      </c>
      <c r="I245" s="112"/>
      <c r="J245" s="80"/>
      <c r="K245" s="85" t="s">
        <v>2649</v>
      </c>
      <c r="L245" s="256"/>
      <c r="M245" s="87" t="s">
        <v>159</v>
      </c>
      <c r="N245" s="93" t="s">
        <v>705</v>
      </c>
      <c r="O245" s="88" t="s">
        <v>706</v>
      </c>
      <c r="P245" s="89"/>
      <c r="Q245" s="237" t="s">
        <v>2650</v>
      </c>
      <c r="R245" s="237" t="s">
        <v>2651</v>
      </c>
      <c r="S245" s="84" t="s">
        <v>2652</v>
      </c>
      <c r="T245" s="83" t="s">
        <v>2653</v>
      </c>
      <c r="U245" s="83" t="s">
        <v>2654</v>
      </c>
      <c r="V245" s="125" t="s">
        <v>219</v>
      </c>
      <c r="AA245" s="103">
        <f>IF(OR(J245="Fail",ISBLANK(J245)),INDEX('Issue Code Table'!C:C,MATCH(N:N,'Issue Code Table'!A:A,0)),IF(M245="Critical",6,IF(M245="Significant",5,IF(M245="Moderate",3,2))))</f>
        <v>5</v>
      </c>
    </row>
    <row r="246" spans="1:27" s="73" customFormat="1" ht="141.6" customHeight="1" x14ac:dyDescent="0.2">
      <c r="A246" s="82" t="s">
        <v>2655</v>
      </c>
      <c r="B246" s="83" t="s">
        <v>1581</v>
      </c>
      <c r="C246" s="83" t="s">
        <v>1582</v>
      </c>
      <c r="D246" s="108" t="s">
        <v>193</v>
      </c>
      <c r="E246" s="84" t="s">
        <v>2656</v>
      </c>
      <c r="F246" s="84" t="s">
        <v>2657</v>
      </c>
      <c r="G246" s="84" t="s">
        <v>2658</v>
      </c>
      <c r="H246" s="84" t="s">
        <v>2659</v>
      </c>
      <c r="I246" s="112"/>
      <c r="J246" s="80"/>
      <c r="K246" s="85" t="s">
        <v>2660</v>
      </c>
      <c r="L246" s="256"/>
      <c r="M246" s="87" t="s">
        <v>159</v>
      </c>
      <c r="N246" s="93" t="s">
        <v>705</v>
      </c>
      <c r="O246" s="88" t="s">
        <v>706</v>
      </c>
      <c r="P246" s="89"/>
      <c r="Q246" s="237" t="s">
        <v>2650</v>
      </c>
      <c r="R246" s="237" t="s">
        <v>2661</v>
      </c>
      <c r="S246" s="84" t="s">
        <v>2662</v>
      </c>
      <c r="T246" s="83" t="s">
        <v>2663</v>
      </c>
      <c r="U246" s="83" t="s">
        <v>2664</v>
      </c>
      <c r="V246" s="125" t="s">
        <v>219</v>
      </c>
      <c r="AA246" s="103">
        <f>IF(OR(J246="Fail",ISBLANK(J246)),INDEX('Issue Code Table'!C:C,MATCH(N:N,'Issue Code Table'!A:A,0)),IF(M246="Critical",6,IF(M246="Significant",5,IF(M246="Moderate",3,2))))</f>
        <v>5</v>
      </c>
    </row>
    <row r="247" spans="1:27" s="73" customFormat="1" ht="141.6" customHeight="1" x14ac:dyDescent="0.2">
      <c r="A247" s="82" t="s">
        <v>2665</v>
      </c>
      <c r="B247" s="83" t="s">
        <v>1581</v>
      </c>
      <c r="C247" s="83" t="s">
        <v>1582</v>
      </c>
      <c r="D247" s="108" t="s">
        <v>193</v>
      </c>
      <c r="E247" s="84" t="s">
        <v>2666</v>
      </c>
      <c r="F247" s="84" t="s">
        <v>2667</v>
      </c>
      <c r="G247" s="84" t="s">
        <v>2668</v>
      </c>
      <c r="H247" s="84" t="s">
        <v>2669</v>
      </c>
      <c r="I247" s="230"/>
      <c r="J247" s="80"/>
      <c r="K247" s="241" t="s">
        <v>2670</v>
      </c>
      <c r="L247" s="256"/>
      <c r="M247" s="87" t="s">
        <v>159</v>
      </c>
      <c r="N247" s="93" t="s">
        <v>705</v>
      </c>
      <c r="O247" s="88" t="s">
        <v>706</v>
      </c>
      <c r="P247" s="89"/>
      <c r="Q247" s="237" t="s">
        <v>2671</v>
      </c>
      <c r="R247" s="237" t="s">
        <v>2672</v>
      </c>
      <c r="S247" s="245" t="s">
        <v>2673</v>
      </c>
      <c r="T247" s="257" t="s">
        <v>2674</v>
      </c>
      <c r="U247" s="257" t="s">
        <v>2675</v>
      </c>
      <c r="V247" s="125" t="s">
        <v>219</v>
      </c>
      <c r="AA247" s="103">
        <f>IF(OR(J247="Fail",ISBLANK(J247)),INDEX('Issue Code Table'!C:C,MATCH(N:N,'Issue Code Table'!A:A,0)),IF(M247="Critical",6,IF(M247="Significant",5,IF(M247="Moderate",3,2))))</f>
        <v>5</v>
      </c>
    </row>
    <row r="248" spans="1:27" s="73" customFormat="1" ht="141.6" customHeight="1" x14ac:dyDescent="0.2">
      <c r="A248" s="82" t="s">
        <v>2676</v>
      </c>
      <c r="B248" s="84" t="s">
        <v>323</v>
      </c>
      <c r="C248" s="249" t="s">
        <v>324</v>
      </c>
      <c r="D248" s="108" t="s">
        <v>193</v>
      </c>
      <c r="E248" s="84" t="s">
        <v>2677</v>
      </c>
      <c r="F248" s="84" t="s">
        <v>2678</v>
      </c>
      <c r="G248" s="84" t="s">
        <v>2679</v>
      </c>
      <c r="H248" s="84" t="s">
        <v>2680</v>
      </c>
      <c r="I248" s="112"/>
      <c r="J248" s="80"/>
      <c r="K248" s="85" t="s">
        <v>2681</v>
      </c>
      <c r="L248" s="256"/>
      <c r="M248" s="87" t="s">
        <v>159</v>
      </c>
      <c r="N248" s="93" t="s">
        <v>705</v>
      </c>
      <c r="O248" s="88" t="s">
        <v>706</v>
      </c>
      <c r="P248" s="89"/>
      <c r="Q248" s="237" t="s">
        <v>2682</v>
      </c>
      <c r="R248" s="237" t="s">
        <v>2683</v>
      </c>
      <c r="S248" s="84" t="s">
        <v>2684</v>
      </c>
      <c r="T248" s="83" t="s">
        <v>2685</v>
      </c>
      <c r="U248" s="83" t="s">
        <v>2686</v>
      </c>
      <c r="V248" s="125" t="s">
        <v>219</v>
      </c>
      <c r="AA248" s="103">
        <f>IF(OR(J248="Fail",ISBLANK(J248)),INDEX('Issue Code Table'!C:C,MATCH(N:N,'Issue Code Table'!A:A,0)),IF(M248="Critical",6,IF(M248="Significant",5,IF(M248="Moderate",3,2))))</f>
        <v>5</v>
      </c>
    </row>
    <row r="249" spans="1:27" s="73" customFormat="1" ht="141.6" customHeight="1" x14ac:dyDescent="0.2">
      <c r="A249" s="82" t="s">
        <v>2687</v>
      </c>
      <c r="B249" s="84" t="s">
        <v>323</v>
      </c>
      <c r="C249" s="249" t="s">
        <v>324</v>
      </c>
      <c r="D249" s="108" t="s">
        <v>193</v>
      </c>
      <c r="E249" s="84" t="s">
        <v>2688</v>
      </c>
      <c r="F249" s="84" t="s">
        <v>2689</v>
      </c>
      <c r="G249" s="84" t="s">
        <v>2690</v>
      </c>
      <c r="H249" s="84" t="s">
        <v>2691</v>
      </c>
      <c r="I249" s="108"/>
      <c r="J249" s="80"/>
      <c r="K249" s="85" t="s">
        <v>2692</v>
      </c>
      <c r="L249" s="258"/>
      <c r="M249" s="87" t="s">
        <v>159</v>
      </c>
      <c r="N249" s="93" t="s">
        <v>705</v>
      </c>
      <c r="O249" s="88" t="s">
        <v>706</v>
      </c>
      <c r="P249" s="89"/>
      <c r="Q249" s="237" t="s">
        <v>2682</v>
      </c>
      <c r="R249" s="237" t="s">
        <v>2693</v>
      </c>
      <c r="S249" s="84" t="s">
        <v>2694</v>
      </c>
      <c r="T249" s="83" t="s">
        <v>2695</v>
      </c>
      <c r="U249" s="83" t="s">
        <v>2696</v>
      </c>
      <c r="V249" s="125" t="s">
        <v>219</v>
      </c>
      <c r="AA249" s="103">
        <f>IF(OR(J249="Fail",ISBLANK(J249)),INDEX('Issue Code Table'!C:C,MATCH(N:N,'Issue Code Table'!A:A,0)),IF(M249="Critical",6,IF(M249="Significant",5,IF(M249="Moderate",3,2))))</f>
        <v>5</v>
      </c>
    </row>
    <row r="250" spans="1:27" s="73" customFormat="1" ht="141.6" customHeight="1" x14ac:dyDescent="0.2">
      <c r="A250" s="82" t="s">
        <v>2697</v>
      </c>
      <c r="B250" s="84" t="s">
        <v>323</v>
      </c>
      <c r="C250" s="249" t="s">
        <v>324</v>
      </c>
      <c r="D250" s="108" t="s">
        <v>193</v>
      </c>
      <c r="E250" s="84" t="s">
        <v>2698</v>
      </c>
      <c r="F250" s="84" t="s">
        <v>2699</v>
      </c>
      <c r="G250" s="84" t="s">
        <v>2700</v>
      </c>
      <c r="H250" s="84" t="s">
        <v>2701</v>
      </c>
      <c r="I250" s="108"/>
      <c r="J250" s="80"/>
      <c r="K250" s="85" t="s">
        <v>2702</v>
      </c>
      <c r="L250" s="258"/>
      <c r="M250" s="87" t="s">
        <v>159</v>
      </c>
      <c r="N250" s="93" t="s">
        <v>705</v>
      </c>
      <c r="O250" s="88" t="s">
        <v>706</v>
      </c>
      <c r="P250" s="89"/>
      <c r="Q250" s="237" t="s">
        <v>2682</v>
      </c>
      <c r="R250" s="237" t="s">
        <v>2703</v>
      </c>
      <c r="S250" s="84" t="s">
        <v>2704</v>
      </c>
      <c r="T250" s="83" t="s">
        <v>2705</v>
      </c>
      <c r="U250" s="83" t="s">
        <v>2706</v>
      </c>
      <c r="V250" s="125" t="s">
        <v>219</v>
      </c>
      <c r="AA250" s="103">
        <f>IF(OR(J250="Fail",ISBLANK(J250)),INDEX('Issue Code Table'!C:C,MATCH(N:N,'Issue Code Table'!A:A,0)),IF(M250="Critical",6,IF(M250="Significant",5,IF(M250="Moderate",3,2))))</f>
        <v>5</v>
      </c>
    </row>
    <row r="251" spans="1:27" s="73" customFormat="1" ht="141.6" customHeight="1" x14ac:dyDescent="0.2">
      <c r="A251" s="82" t="s">
        <v>2707</v>
      </c>
      <c r="B251" s="84" t="s">
        <v>323</v>
      </c>
      <c r="C251" s="249" t="s">
        <v>324</v>
      </c>
      <c r="D251" s="108" t="s">
        <v>193</v>
      </c>
      <c r="E251" s="84" t="s">
        <v>2708</v>
      </c>
      <c r="F251" s="84" t="s">
        <v>2709</v>
      </c>
      <c r="G251" s="84" t="s">
        <v>2710</v>
      </c>
      <c r="H251" s="84" t="s">
        <v>2711</v>
      </c>
      <c r="I251" s="108"/>
      <c r="J251" s="80"/>
      <c r="K251" s="85" t="s">
        <v>2712</v>
      </c>
      <c r="L251" s="258"/>
      <c r="M251" s="87" t="s">
        <v>159</v>
      </c>
      <c r="N251" s="93" t="s">
        <v>705</v>
      </c>
      <c r="O251" s="88" t="s">
        <v>706</v>
      </c>
      <c r="P251" s="89"/>
      <c r="Q251" s="237" t="s">
        <v>2682</v>
      </c>
      <c r="R251" s="237" t="s">
        <v>2713</v>
      </c>
      <c r="S251" s="84" t="s">
        <v>2704</v>
      </c>
      <c r="T251" s="83" t="s">
        <v>2714</v>
      </c>
      <c r="U251" s="83" t="s">
        <v>2715</v>
      </c>
      <c r="V251" s="125" t="s">
        <v>219</v>
      </c>
      <c r="AA251" s="103">
        <f>IF(OR(J251="Fail",ISBLANK(J251)),INDEX('Issue Code Table'!C:C,MATCH(N:N,'Issue Code Table'!A:A,0)),IF(M251="Critical",6,IF(M251="Significant",5,IF(M251="Moderate",3,2))))</f>
        <v>5</v>
      </c>
    </row>
    <row r="252" spans="1:27" s="73" customFormat="1" ht="141.6" customHeight="1" x14ac:dyDescent="0.2">
      <c r="A252" s="82" t="s">
        <v>2716</v>
      </c>
      <c r="B252" s="83" t="s">
        <v>346</v>
      </c>
      <c r="C252" s="83" t="s">
        <v>347</v>
      </c>
      <c r="D252" s="108" t="s">
        <v>193</v>
      </c>
      <c r="E252" s="84" t="s">
        <v>2717</v>
      </c>
      <c r="F252" s="84" t="s">
        <v>2718</v>
      </c>
      <c r="G252" s="84" t="s">
        <v>2719</v>
      </c>
      <c r="H252" s="84" t="s">
        <v>2720</v>
      </c>
      <c r="I252" s="108"/>
      <c r="J252" s="80"/>
      <c r="K252" s="85" t="s">
        <v>2721</v>
      </c>
      <c r="L252" s="258"/>
      <c r="M252" s="87" t="s">
        <v>199</v>
      </c>
      <c r="N252" s="93" t="s">
        <v>705</v>
      </c>
      <c r="O252" s="88" t="s">
        <v>706</v>
      </c>
      <c r="P252" s="89"/>
      <c r="Q252" s="237" t="s">
        <v>2682</v>
      </c>
      <c r="R252" s="237" t="s">
        <v>2722</v>
      </c>
      <c r="S252" s="84" t="s">
        <v>2723</v>
      </c>
      <c r="T252" s="83" t="s">
        <v>2724</v>
      </c>
      <c r="U252" s="83" t="s">
        <v>2725</v>
      </c>
      <c r="V252" s="125"/>
      <c r="AA252" s="103">
        <f>IF(OR(J252="Fail",ISBLANK(J252)),INDEX('Issue Code Table'!C:C,MATCH(N:N,'Issue Code Table'!A:A,0)),IF(M252="Critical",6,IF(M252="Significant",5,IF(M252="Moderate",3,2))))</f>
        <v>5</v>
      </c>
    </row>
    <row r="253" spans="1:27" s="73" customFormat="1" ht="141.6" customHeight="1" x14ac:dyDescent="0.2">
      <c r="A253" s="82" t="s">
        <v>2726</v>
      </c>
      <c r="B253" s="83" t="s">
        <v>827</v>
      </c>
      <c r="C253" s="83" t="s">
        <v>828</v>
      </c>
      <c r="D253" s="108" t="s">
        <v>193</v>
      </c>
      <c r="E253" s="84" t="s">
        <v>2727</v>
      </c>
      <c r="F253" s="84" t="s">
        <v>2728</v>
      </c>
      <c r="G253" s="84" t="s">
        <v>2729</v>
      </c>
      <c r="H253" s="84" t="s">
        <v>2730</v>
      </c>
      <c r="I253" s="112"/>
      <c r="J253" s="80"/>
      <c r="K253" s="85" t="s">
        <v>2731</v>
      </c>
      <c r="L253" s="256"/>
      <c r="M253" s="87" t="s">
        <v>159</v>
      </c>
      <c r="N253" s="93" t="s">
        <v>705</v>
      </c>
      <c r="O253" s="88" t="s">
        <v>706</v>
      </c>
      <c r="P253" s="89"/>
      <c r="Q253" s="237" t="s">
        <v>2682</v>
      </c>
      <c r="R253" s="237" t="s">
        <v>2732</v>
      </c>
      <c r="S253" s="84" t="s">
        <v>2733</v>
      </c>
      <c r="T253" s="83" t="s">
        <v>2734</v>
      </c>
      <c r="U253" s="83" t="s">
        <v>2735</v>
      </c>
      <c r="V253" s="125" t="s">
        <v>219</v>
      </c>
      <c r="AA253" s="103">
        <f>IF(OR(J253="Fail",ISBLANK(J253)),INDEX('Issue Code Table'!C:C,MATCH(N:N,'Issue Code Table'!A:A,0)),IF(M253="Critical",6,IF(M253="Significant",5,IF(M253="Moderate",3,2))))</f>
        <v>5</v>
      </c>
    </row>
    <row r="254" spans="1:27" s="73" customFormat="1" ht="141.6" customHeight="1" x14ac:dyDescent="0.2">
      <c r="A254" s="82" t="s">
        <v>2736</v>
      </c>
      <c r="B254" s="83" t="s">
        <v>346</v>
      </c>
      <c r="C254" s="83" t="s">
        <v>347</v>
      </c>
      <c r="D254" s="108" t="s">
        <v>193</v>
      </c>
      <c r="E254" s="84" t="s">
        <v>2737</v>
      </c>
      <c r="F254" s="84" t="s">
        <v>2738</v>
      </c>
      <c r="G254" s="84" t="s">
        <v>2739</v>
      </c>
      <c r="H254" s="84" t="s">
        <v>2740</v>
      </c>
      <c r="I254" s="108"/>
      <c r="J254" s="80"/>
      <c r="K254" s="85" t="s">
        <v>2741</v>
      </c>
      <c r="L254" s="258"/>
      <c r="M254" s="87" t="s">
        <v>159</v>
      </c>
      <c r="N254" s="93" t="s">
        <v>1039</v>
      </c>
      <c r="O254" s="88" t="s">
        <v>1040</v>
      </c>
      <c r="P254" s="89"/>
      <c r="Q254" s="237" t="s">
        <v>2682</v>
      </c>
      <c r="R254" s="237" t="s">
        <v>2742</v>
      </c>
      <c r="S254" s="84" t="s">
        <v>2743</v>
      </c>
      <c r="T254" s="83" t="s">
        <v>2744</v>
      </c>
      <c r="U254" s="83" t="s">
        <v>2745</v>
      </c>
      <c r="V254" s="125" t="s">
        <v>219</v>
      </c>
      <c r="AA254" s="103">
        <f>IF(OR(J254="Fail",ISBLANK(J254)),INDEX('Issue Code Table'!C:C,MATCH(N:N,'Issue Code Table'!A:A,0)),IF(M254="Critical",6,IF(M254="Significant",5,IF(M254="Moderate",3,2))))</f>
        <v>5</v>
      </c>
    </row>
    <row r="255" spans="1:27" s="73" customFormat="1" ht="141.6" customHeight="1" x14ac:dyDescent="0.2">
      <c r="A255" s="82" t="s">
        <v>2746</v>
      </c>
      <c r="B255" s="83" t="s">
        <v>346</v>
      </c>
      <c r="C255" s="83" t="s">
        <v>347</v>
      </c>
      <c r="D255" s="108" t="s">
        <v>193</v>
      </c>
      <c r="E255" s="84" t="s">
        <v>2747</v>
      </c>
      <c r="F255" s="84" t="s">
        <v>2748</v>
      </c>
      <c r="G255" s="84" t="s">
        <v>2749</v>
      </c>
      <c r="H255" s="84" t="s">
        <v>2750</v>
      </c>
      <c r="I255" s="108"/>
      <c r="J255" s="80"/>
      <c r="K255" s="85" t="s">
        <v>2751</v>
      </c>
      <c r="L255" s="258"/>
      <c r="M255" s="87" t="s">
        <v>199</v>
      </c>
      <c r="N255" s="93" t="s">
        <v>1328</v>
      </c>
      <c r="O255" s="88" t="s">
        <v>1329</v>
      </c>
      <c r="P255" s="89"/>
      <c r="Q255" s="237" t="s">
        <v>2752</v>
      </c>
      <c r="R255" s="237" t="s">
        <v>2753</v>
      </c>
      <c r="S255" s="84" t="s">
        <v>2754</v>
      </c>
      <c r="T255" s="83" t="s">
        <v>2755</v>
      </c>
      <c r="U255" s="83" t="s">
        <v>2756</v>
      </c>
      <c r="V255" s="125"/>
      <c r="AA255" s="103">
        <f>IF(OR(J255="Fail",ISBLANK(J255)),INDEX('Issue Code Table'!C:C,MATCH(N:N,'Issue Code Table'!A:A,0)),IF(M255="Critical",6,IF(M255="Significant",5,IF(M255="Moderate",3,2))))</f>
        <v>3</v>
      </c>
    </row>
    <row r="256" spans="1:27" s="73" customFormat="1" ht="141.6" customHeight="1" x14ac:dyDescent="0.2">
      <c r="A256" s="82" t="s">
        <v>2757</v>
      </c>
      <c r="B256" s="83" t="s">
        <v>346</v>
      </c>
      <c r="C256" s="83" t="s">
        <v>347</v>
      </c>
      <c r="D256" s="108" t="s">
        <v>193</v>
      </c>
      <c r="E256" s="84" t="s">
        <v>2758</v>
      </c>
      <c r="F256" s="84" t="s">
        <v>2748</v>
      </c>
      <c r="G256" s="84" t="s">
        <v>2759</v>
      </c>
      <c r="H256" s="84" t="s">
        <v>2760</v>
      </c>
      <c r="I256" s="108"/>
      <c r="J256" s="80"/>
      <c r="K256" s="85" t="s">
        <v>2761</v>
      </c>
      <c r="L256" s="258"/>
      <c r="M256" s="87" t="s">
        <v>199</v>
      </c>
      <c r="N256" s="93" t="s">
        <v>1340</v>
      </c>
      <c r="O256" s="88" t="s">
        <v>2183</v>
      </c>
      <c r="P256" s="89"/>
      <c r="Q256" s="237" t="s">
        <v>2752</v>
      </c>
      <c r="R256" s="237" t="s">
        <v>2762</v>
      </c>
      <c r="S256" s="84" t="s">
        <v>2763</v>
      </c>
      <c r="T256" s="83" t="s">
        <v>2764</v>
      </c>
      <c r="U256" s="83" t="s">
        <v>2765</v>
      </c>
      <c r="V256" s="125"/>
      <c r="AA256" s="103">
        <f>IF(OR(J256="Fail",ISBLANK(J256)),INDEX('Issue Code Table'!C:C,MATCH(N:N,'Issue Code Table'!A:A,0)),IF(M256="Critical",6,IF(M256="Significant",5,IF(M256="Moderate",3,2))))</f>
        <v>5</v>
      </c>
    </row>
    <row r="257" spans="1:27" s="73" customFormat="1" ht="141.6" customHeight="1" x14ac:dyDescent="0.2">
      <c r="A257" s="82" t="s">
        <v>2766</v>
      </c>
      <c r="B257" s="83" t="s">
        <v>191</v>
      </c>
      <c r="C257" s="83" t="s">
        <v>192</v>
      </c>
      <c r="D257" s="108" t="s">
        <v>193</v>
      </c>
      <c r="E257" s="84" t="s">
        <v>2767</v>
      </c>
      <c r="F257" s="84" t="s">
        <v>2768</v>
      </c>
      <c r="G257" s="84" t="s">
        <v>2769</v>
      </c>
      <c r="H257" s="84" t="s">
        <v>2770</v>
      </c>
      <c r="I257" s="108"/>
      <c r="J257" s="80"/>
      <c r="K257" s="85" t="s">
        <v>2771</v>
      </c>
      <c r="L257" s="258"/>
      <c r="M257" s="87" t="s">
        <v>159</v>
      </c>
      <c r="N257" s="93" t="s">
        <v>705</v>
      </c>
      <c r="O257" s="88" t="s">
        <v>706</v>
      </c>
      <c r="P257" s="89"/>
      <c r="Q257" s="237" t="s">
        <v>2752</v>
      </c>
      <c r="R257" s="237" t="s">
        <v>2772</v>
      </c>
      <c r="S257" s="84" t="s">
        <v>2773</v>
      </c>
      <c r="T257" s="83" t="s">
        <v>2774</v>
      </c>
      <c r="U257" s="83" t="s">
        <v>2775</v>
      </c>
      <c r="V257" s="125" t="s">
        <v>219</v>
      </c>
      <c r="AA257" s="103">
        <f>IF(OR(J257="Fail",ISBLANK(J257)),INDEX('Issue Code Table'!C:C,MATCH(N:N,'Issue Code Table'!A:A,0)),IF(M257="Critical",6,IF(M257="Significant",5,IF(M257="Moderate",3,2))))</f>
        <v>5</v>
      </c>
    </row>
    <row r="258" spans="1:27" s="73" customFormat="1" ht="141.6" customHeight="1" x14ac:dyDescent="0.2">
      <c r="A258" s="82" t="s">
        <v>2776</v>
      </c>
      <c r="B258" s="83" t="s">
        <v>191</v>
      </c>
      <c r="C258" s="83" t="s">
        <v>192</v>
      </c>
      <c r="D258" s="108" t="s">
        <v>193</v>
      </c>
      <c r="E258" s="84" t="s">
        <v>2777</v>
      </c>
      <c r="F258" s="84" t="s">
        <v>2768</v>
      </c>
      <c r="G258" s="84" t="s">
        <v>2778</v>
      </c>
      <c r="H258" s="84" t="s">
        <v>2779</v>
      </c>
      <c r="I258" s="108"/>
      <c r="J258" s="80"/>
      <c r="K258" s="85" t="s">
        <v>2780</v>
      </c>
      <c r="L258" s="258"/>
      <c r="M258" s="87" t="s">
        <v>159</v>
      </c>
      <c r="N258" s="93" t="s">
        <v>705</v>
      </c>
      <c r="O258" s="88" t="s">
        <v>2781</v>
      </c>
      <c r="P258" s="89"/>
      <c r="Q258" s="237" t="s">
        <v>2752</v>
      </c>
      <c r="R258" s="237" t="s">
        <v>2782</v>
      </c>
      <c r="S258" s="84" t="s">
        <v>2773</v>
      </c>
      <c r="T258" s="83" t="s">
        <v>2783</v>
      </c>
      <c r="U258" s="83" t="s">
        <v>2784</v>
      </c>
      <c r="V258" s="125" t="s">
        <v>219</v>
      </c>
      <c r="AA258" s="103">
        <f>IF(OR(J258="Fail",ISBLANK(J258)),INDEX('Issue Code Table'!C:C,MATCH(N:N,'Issue Code Table'!A:A,0)),IF(M258="Critical",6,IF(M258="Significant",5,IF(M258="Moderate",3,2))))</f>
        <v>5</v>
      </c>
    </row>
    <row r="259" spans="1:27" s="73" customFormat="1" ht="141.6" customHeight="1" x14ac:dyDescent="0.2">
      <c r="A259" s="82" t="s">
        <v>2785</v>
      </c>
      <c r="B259" s="83" t="s">
        <v>1581</v>
      </c>
      <c r="C259" s="83" t="s">
        <v>1582</v>
      </c>
      <c r="D259" s="108" t="s">
        <v>193</v>
      </c>
      <c r="E259" s="84" t="s">
        <v>2786</v>
      </c>
      <c r="F259" s="84" t="s">
        <v>2787</v>
      </c>
      <c r="G259" s="84" t="s">
        <v>2788</v>
      </c>
      <c r="H259" s="84" t="s">
        <v>2789</v>
      </c>
      <c r="I259" s="108"/>
      <c r="J259" s="80"/>
      <c r="K259" s="85" t="s">
        <v>2790</v>
      </c>
      <c r="L259" s="258"/>
      <c r="M259" s="87" t="s">
        <v>159</v>
      </c>
      <c r="N259" s="93" t="s">
        <v>2791</v>
      </c>
      <c r="O259" s="88" t="s">
        <v>2792</v>
      </c>
      <c r="P259" s="89"/>
      <c r="Q259" s="237" t="s">
        <v>2793</v>
      </c>
      <c r="R259" s="237" t="s">
        <v>2794</v>
      </c>
      <c r="S259" s="84" t="s">
        <v>2795</v>
      </c>
      <c r="T259" s="83" t="s">
        <v>2796</v>
      </c>
      <c r="U259" s="83" t="s">
        <v>2797</v>
      </c>
      <c r="V259" s="125" t="s">
        <v>219</v>
      </c>
      <c r="AA259" s="103">
        <f>IF(OR(J259="Fail",ISBLANK(J259)),INDEX('Issue Code Table'!C:C,MATCH(N:N,'Issue Code Table'!A:A,0)),IF(M259="Critical",6,IF(M259="Significant",5,IF(M259="Moderate",3,2))))</f>
        <v>6</v>
      </c>
    </row>
    <row r="260" spans="1:27" s="73" customFormat="1" ht="141.6" customHeight="1" x14ac:dyDescent="0.2">
      <c r="A260" s="82" t="s">
        <v>2798</v>
      </c>
      <c r="B260" s="83" t="s">
        <v>1581</v>
      </c>
      <c r="C260" s="83" t="s">
        <v>1582</v>
      </c>
      <c r="D260" s="108" t="s">
        <v>193</v>
      </c>
      <c r="E260" s="84" t="s">
        <v>2799</v>
      </c>
      <c r="F260" s="84" t="s">
        <v>2800</v>
      </c>
      <c r="G260" s="84" t="s">
        <v>2801</v>
      </c>
      <c r="H260" s="84" t="s">
        <v>2802</v>
      </c>
      <c r="I260" s="108"/>
      <c r="J260" s="80"/>
      <c r="K260" s="85" t="s">
        <v>2803</v>
      </c>
      <c r="L260" s="258"/>
      <c r="M260" s="87" t="s">
        <v>159</v>
      </c>
      <c r="N260" s="93" t="s">
        <v>2791</v>
      </c>
      <c r="O260" s="88" t="s">
        <v>2792</v>
      </c>
      <c r="P260" s="89"/>
      <c r="Q260" s="237" t="s">
        <v>2793</v>
      </c>
      <c r="R260" s="237" t="s">
        <v>2804</v>
      </c>
      <c r="S260" s="84" t="s">
        <v>2805</v>
      </c>
      <c r="T260" s="83" t="s">
        <v>2806</v>
      </c>
      <c r="U260" s="83" t="s">
        <v>2807</v>
      </c>
      <c r="V260" s="125" t="s">
        <v>219</v>
      </c>
      <c r="AA260" s="103">
        <f>IF(OR(J260="Fail",ISBLANK(J260)),INDEX('Issue Code Table'!C:C,MATCH(N:N,'Issue Code Table'!A:A,0)),IF(M260="Critical",6,IF(M260="Significant",5,IF(M260="Moderate",3,2))))</f>
        <v>6</v>
      </c>
    </row>
    <row r="261" spans="1:27" s="73" customFormat="1" ht="141.6" customHeight="1" x14ac:dyDescent="0.2">
      <c r="A261" s="82" t="s">
        <v>2808</v>
      </c>
      <c r="B261" s="83" t="s">
        <v>346</v>
      </c>
      <c r="C261" s="83" t="s">
        <v>347</v>
      </c>
      <c r="D261" s="108" t="s">
        <v>193</v>
      </c>
      <c r="E261" s="84" t="s">
        <v>2809</v>
      </c>
      <c r="F261" s="84" t="s">
        <v>2810</v>
      </c>
      <c r="G261" s="84" t="s">
        <v>2811</v>
      </c>
      <c r="H261" s="84" t="s">
        <v>2812</v>
      </c>
      <c r="I261" s="108"/>
      <c r="J261" s="80"/>
      <c r="K261" s="85" t="s">
        <v>2813</v>
      </c>
      <c r="L261" s="258"/>
      <c r="M261" s="87" t="s">
        <v>199</v>
      </c>
      <c r="N261" s="93" t="s">
        <v>683</v>
      </c>
      <c r="O261" s="88" t="s">
        <v>684</v>
      </c>
      <c r="P261" s="89"/>
      <c r="Q261" s="237" t="s">
        <v>2814</v>
      </c>
      <c r="R261" s="237" t="s">
        <v>2815</v>
      </c>
      <c r="S261" s="84" t="s">
        <v>2816</v>
      </c>
      <c r="T261" s="83" t="s">
        <v>2817</v>
      </c>
      <c r="U261" s="83" t="s">
        <v>2818</v>
      </c>
      <c r="V261" s="125"/>
      <c r="AA261" s="103">
        <f>IF(OR(J261="Fail",ISBLANK(J261)),INDEX('Issue Code Table'!C:C,MATCH(N:N,'Issue Code Table'!A:A,0)),IF(M261="Critical",6,IF(M261="Significant",5,IF(M261="Moderate",3,2))))</f>
        <v>4</v>
      </c>
    </row>
    <row r="262" spans="1:27" s="73" customFormat="1" ht="141.6" customHeight="1" x14ac:dyDescent="0.2">
      <c r="A262" s="82" t="s">
        <v>2819</v>
      </c>
      <c r="B262" s="83" t="s">
        <v>346</v>
      </c>
      <c r="C262" s="83" t="s">
        <v>347</v>
      </c>
      <c r="D262" s="108" t="s">
        <v>193</v>
      </c>
      <c r="E262" s="84" t="s">
        <v>2820</v>
      </c>
      <c r="F262" s="84" t="s">
        <v>2821</v>
      </c>
      <c r="G262" s="84" t="s">
        <v>2822</v>
      </c>
      <c r="H262" s="84" t="s">
        <v>2823</v>
      </c>
      <c r="I262" s="108"/>
      <c r="J262" s="80"/>
      <c r="K262" s="85" t="s">
        <v>2824</v>
      </c>
      <c r="L262" s="258"/>
      <c r="M262" s="87" t="s">
        <v>199</v>
      </c>
      <c r="N262" s="93" t="s">
        <v>683</v>
      </c>
      <c r="O262" s="88" t="s">
        <v>684</v>
      </c>
      <c r="P262" s="89"/>
      <c r="Q262" s="237" t="s">
        <v>2814</v>
      </c>
      <c r="R262" s="237" t="s">
        <v>2825</v>
      </c>
      <c r="S262" s="84" t="s">
        <v>2826</v>
      </c>
      <c r="T262" s="83" t="s">
        <v>2827</v>
      </c>
      <c r="U262" s="83" t="s">
        <v>2828</v>
      </c>
      <c r="V262" s="125"/>
      <c r="AA262" s="103">
        <f>IF(OR(J262="Fail",ISBLANK(J262)),INDEX('Issue Code Table'!C:C,MATCH(N:N,'Issue Code Table'!A:A,0)),IF(M262="Critical",6,IF(M262="Significant",5,IF(M262="Moderate",3,2))))</f>
        <v>4</v>
      </c>
    </row>
    <row r="263" spans="1:27" s="73" customFormat="1" ht="141.6" customHeight="1" x14ac:dyDescent="0.2">
      <c r="A263" s="82" t="s">
        <v>2829</v>
      </c>
      <c r="B263" s="83" t="s">
        <v>346</v>
      </c>
      <c r="C263" s="83" t="s">
        <v>347</v>
      </c>
      <c r="D263" s="108" t="s">
        <v>193</v>
      </c>
      <c r="E263" s="84" t="s">
        <v>2830</v>
      </c>
      <c r="F263" s="84" t="s">
        <v>2831</v>
      </c>
      <c r="G263" s="84" t="s">
        <v>2832</v>
      </c>
      <c r="H263" s="84" t="s">
        <v>2833</v>
      </c>
      <c r="I263" s="235"/>
      <c r="J263" s="80"/>
      <c r="K263" s="241" t="s">
        <v>2834</v>
      </c>
      <c r="L263" s="258"/>
      <c r="M263" s="242" t="s">
        <v>159</v>
      </c>
      <c r="N263" s="243" t="s">
        <v>1285</v>
      </c>
      <c r="O263" s="244" t="s">
        <v>1286</v>
      </c>
      <c r="P263" s="89"/>
      <c r="Q263" s="237" t="s">
        <v>2835</v>
      </c>
      <c r="R263" s="237" t="s">
        <v>2836</v>
      </c>
      <c r="S263" s="245" t="s">
        <v>2837</v>
      </c>
      <c r="T263" s="257" t="s">
        <v>2838</v>
      </c>
      <c r="U263" s="257" t="s">
        <v>2839</v>
      </c>
      <c r="V263" s="125" t="s">
        <v>219</v>
      </c>
      <c r="AA263" s="103">
        <f>IF(OR(J263="Fail",ISBLANK(J263)),INDEX('Issue Code Table'!C:C,MATCH(N:N,'Issue Code Table'!A:A,0)),IF(M263="Critical",6,IF(M263="Significant",5,IF(M263="Moderate",3,2))))</f>
        <v>5</v>
      </c>
    </row>
    <row r="264" spans="1:27" s="73" customFormat="1" ht="141.6" customHeight="1" x14ac:dyDescent="0.2">
      <c r="A264" s="82" t="s">
        <v>2840</v>
      </c>
      <c r="B264" s="83" t="s">
        <v>191</v>
      </c>
      <c r="C264" s="83" t="s">
        <v>192</v>
      </c>
      <c r="D264" s="108" t="s">
        <v>193</v>
      </c>
      <c r="E264" s="84" t="s">
        <v>2841</v>
      </c>
      <c r="F264" s="84" t="s">
        <v>2842</v>
      </c>
      <c r="G264" s="84" t="s">
        <v>2843</v>
      </c>
      <c r="H264" s="84" t="s">
        <v>2844</v>
      </c>
      <c r="I264" s="108"/>
      <c r="J264" s="80"/>
      <c r="K264" s="85" t="s">
        <v>2845</v>
      </c>
      <c r="L264" s="258"/>
      <c r="M264" s="87" t="s">
        <v>199</v>
      </c>
      <c r="N264" s="93" t="s">
        <v>683</v>
      </c>
      <c r="O264" s="88" t="s">
        <v>684</v>
      </c>
      <c r="P264" s="89"/>
      <c r="Q264" s="237" t="s">
        <v>2846</v>
      </c>
      <c r="R264" s="237" t="s">
        <v>2847</v>
      </c>
      <c r="S264" s="84" t="s">
        <v>2848</v>
      </c>
      <c r="T264" s="83" t="s">
        <v>2849</v>
      </c>
      <c r="U264" s="83" t="s">
        <v>2850</v>
      </c>
      <c r="V264" s="125"/>
      <c r="AA264" s="103">
        <f>IF(OR(J264="Fail",ISBLANK(J264)),INDEX('Issue Code Table'!C:C,MATCH(N:N,'Issue Code Table'!A:A,0)),IF(M264="Critical",6,IF(M264="Significant",5,IF(M264="Moderate",3,2))))</f>
        <v>4</v>
      </c>
    </row>
    <row r="265" spans="1:27" s="73" customFormat="1" ht="141.6" customHeight="1" x14ac:dyDescent="0.2">
      <c r="A265" s="82" t="s">
        <v>2851</v>
      </c>
      <c r="B265" s="84" t="s">
        <v>2852</v>
      </c>
      <c r="C265" s="249" t="s">
        <v>2853</v>
      </c>
      <c r="D265" s="108" t="s">
        <v>193</v>
      </c>
      <c r="E265" s="84" t="s">
        <v>2854</v>
      </c>
      <c r="F265" s="84" t="s">
        <v>2855</v>
      </c>
      <c r="G265" s="84" t="s">
        <v>2856</v>
      </c>
      <c r="H265" s="84" t="s">
        <v>2857</v>
      </c>
      <c r="I265" s="108"/>
      <c r="J265" s="80"/>
      <c r="K265" s="85" t="s">
        <v>2858</v>
      </c>
      <c r="L265" s="258"/>
      <c r="M265" s="87" t="s">
        <v>199</v>
      </c>
      <c r="N265" s="93" t="s">
        <v>683</v>
      </c>
      <c r="O265" s="88" t="s">
        <v>684</v>
      </c>
      <c r="P265" s="89"/>
      <c r="Q265" s="237" t="s">
        <v>2859</v>
      </c>
      <c r="R265" s="237" t="s">
        <v>2860</v>
      </c>
      <c r="S265" s="84" t="s">
        <v>2861</v>
      </c>
      <c r="T265" s="83" t="s">
        <v>2862</v>
      </c>
      <c r="U265" s="83" t="s">
        <v>2863</v>
      </c>
      <c r="V265" s="125"/>
      <c r="AA265" s="103">
        <f>IF(OR(J265="Fail",ISBLANK(J265)),INDEX('Issue Code Table'!C:C,MATCH(N:N,'Issue Code Table'!A:A,0)),IF(M265="Critical",6,IF(M265="Significant",5,IF(M265="Moderate",3,2))))</f>
        <v>4</v>
      </c>
    </row>
    <row r="266" spans="1:27" s="73" customFormat="1" ht="141.6" customHeight="1" x14ac:dyDescent="0.2">
      <c r="A266" s="82" t="s">
        <v>2864</v>
      </c>
      <c r="B266" s="83" t="s">
        <v>346</v>
      </c>
      <c r="C266" s="83" t="s">
        <v>347</v>
      </c>
      <c r="D266" s="108" t="s">
        <v>193</v>
      </c>
      <c r="E266" s="84" t="s">
        <v>2865</v>
      </c>
      <c r="F266" s="84" t="s">
        <v>2866</v>
      </c>
      <c r="G266" s="84" t="s">
        <v>2867</v>
      </c>
      <c r="H266" s="84" t="s">
        <v>2868</v>
      </c>
      <c r="I266" s="108"/>
      <c r="J266" s="80"/>
      <c r="K266" s="85" t="s">
        <v>2869</v>
      </c>
      <c r="L266" s="258"/>
      <c r="M266" s="87" t="s">
        <v>159</v>
      </c>
      <c r="N266" s="93" t="s">
        <v>2870</v>
      </c>
      <c r="O266" s="88" t="s">
        <v>2871</v>
      </c>
      <c r="P266" s="89"/>
      <c r="Q266" s="237" t="s">
        <v>2872</v>
      </c>
      <c r="R266" s="237" t="s">
        <v>2873</v>
      </c>
      <c r="S266" s="84" t="s">
        <v>2874</v>
      </c>
      <c r="T266" s="83" t="s">
        <v>2875</v>
      </c>
      <c r="U266" s="83" t="s">
        <v>2876</v>
      </c>
      <c r="V266" s="125" t="s">
        <v>219</v>
      </c>
      <c r="AA266" s="103">
        <f>IF(OR(J266="Fail",ISBLANK(J266)),INDEX('Issue Code Table'!C:C,MATCH(N:N,'Issue Code Table'!A:A,0)),IF(M266="Critical",6,IF(M266="Significant",5,IF(M266="Moderate",3,2))))</f>
        <v>6</v>
      </c>
    </row>
    <row r="267" spans="1:27" s="73" customFormat="1" ht="141.6" customHeight="1" x14ac:dyDescent="0.2">
      <c r="A267" s="82" t="s">
        <v>2877</v>
      </c>
      <c r="B267" s="83" t="s">
        <v>346</v>
      </c>
      <c r="C267" s="83" t="s">
        <v>347</v>
      </c>
      <c r="D267" s="108" t="s">
        <v>193</v>
      </c>
      <c r="E267" s="84" t="s">
        <v>2878</v>
      </c>
      <c r="F267" s="84" t="s">
        <v>2879</v>
      </c>
      <c r="G267" s="84" t="s">
        <v>2880</v>
      </c>
      <c r="H267" s="84" t="s">
        <v>2881</v>
      </c>
      <c r="I267" s="108"/>
      <c r="J267" s="80"/>
      <c r="K267" s="85" t="s">
        <v>2882</v>
      </c>
      <c r="L267" s="258"/>
      <c r="M267" s="87" t="s">
        <v>159</v>
      </c>
      <c r="N267" s="93" t="s">
        <v>2870</v>
      </c>
      <c r="O267" s="88" t="s">
        <v>2871</v>
      </c>
      <c r="P267" s="89"/>
      <c r="Q267" s="237" t="s">
        <v>2872</v>
      </c>
      <c r="R267" s="237" t="s">
        <v>2883</v>
      </c>
      <c r="S267" s="84" t="s">
        <v>2884</v>
      </c>
      <c r="T267" s="83" t="s">
        <v>2885</v>
      </c>
      <c r="U267" s="83" t="s">
        <v>2886</v>
      </c>
      <c r="V267" s="125" t="s">
        <v>219</v>
      </c>
      <c r="AA267" s="103">
        <f>IF(OR(J267="Fail",ISBLANK(J267)),INDEX('Issue Code Table'!C:C,MATCH(N:N,'Issue Code Table'!A:A,0)),IF(M267="Critical",6,IF(M267="Significant",5,IF(M267="Moderate",3,2))))</f>
        <v>6</v>
      </c>
    </row>
    <row r="268" spans="1:27" s="73" customFormat="1" ht="141.6" customHeight="1" x14ac:dyDescent="0.2">
      <c r="A268" s="82" t="s">
        <v>2887</v>
      </c>
      <c r="B268" s="83" t="s">
        <v>346</v>
      </c>
      <c r="C268" s="83" t="s">
        <v>347</v>
      </c>
      <c r="D268" s="108" t="s">
        <v>193</v>
      </c>
      <c r="E268" s="84" t="s">
        <v>2888</v>
      </c>
      <c r="F268" s="84" t="s">
        <v>2889</v>
      </c>
      <c r="G268" s="84" t="s">
        <v>2890</v>
      </c>
      <c r="H268" s="84" t="s">
        <v>2891</v>
      </c>
      <c r="I268" s="108"/>
      <c r="J268" s="80"/>
      <c r="K268" s="85" t="s">
        <v>2892</v>
      </c>
      <c r="L268" s="258"/>
      <c r="M268" s="87" t="s">
        <v>159</v>
      </c>
      <c r="N268" s="93" t="s">
        <v>2870</v>
      </c>
      <c r="O268" s="88" t="s">
        <v>2871</v>
      </c>
      <c r="P268" s="89"/>
      <c r="Q268" s="237" t="s">
        <v>2872</v>
      </c>
      <c r="R268" s="237" t="s">
        <v>2893</v>
      </c>
      <c r="S268" s="84" t="s">
        <v>2874</v>
      </c>
      <c r="T268" s="83" t="s">
        <v>2894</v>
      </c>
      <c r="U268" s="83" t="s">
        <v>2895</v>
      </c>
      <c r="V268" s="125" t="s">
        <v>219</v>
      </c>
      <c r="AA268" s="103">
        <f>IF(OR(J268="Fail",ISBLANK(J268)),INDEX('Issue Code Table'!C:C,MATCH(N:N,'Issue Code Table'!A:A,0)),IF(M268="Critical",6,IF(M268="Significant",5,IF(M268="Moderate",3,2))))</f>
        <v>6</v>
      </c>
    </row>
    <row r="269" spans="1:27" s="73" customFormat="1" ht="141.6" customHeight="1" x14ac:dyDescent="0.2">
      <c r="A269" s="82" t="s">
        <v>2896</v>
      </c>
      <c r="B269" s="83" t="s">
        <v>346</v>
      </c>
      <c r="C269" s="83" t="s">
        <v>347</v>
      </c>
      <c r="D269" s="108" t="s">
        <v>193</v>
      </c>
      <c r="E269" s="84" t="s">
        <v>2897</v>
      </c>
      <c r="F269" s="84" t="s">
        <v>2898</v>
      </c>
      <c r="G269" s="84" t="s">
        <v>2899</v>
      </c>
      <c r="H269" s="84" t="s">
        <v>2900</v>
      </c>
      <c r="I269" s="112"/>
      <c r="J269" s="80"/>
      <c r="K269" s="85" t="s">
        <v>2901</v>
      </c>
      <c r="L269" s="256"/>
      <c r="M269" s="87" t="s">
        <v>159</v>
      </c>
      <c r="N269" s="93" t="s">
        <v>705</v>
      </c>
      <c r="O269" s="88" t="s">
        <v>2902</v>
      </c>
      <c r="P269" s="89"/>
      <c r="Q269" s="237" t="s">
        <v>2903</v>
      </c>
      <c r="R269" s="237" t="s">
        <v>2904</v>
      </c>
      <c r="S269" s="84" t="s">
        <v>2905</v>
      </c>
      <c r="T269" s="83" t="s">
        <v>2906</v>
      </c>
      <c r="U269" s="83" t="s">
        <v>2907</v>
      </c>
      <c r="V269" s="125" t="s">
        <v>219</v>
      </c>
      <c r="AA269" s="103">
        <f>IF(OR(J269="Fail",ISBLANK(J269)),INDEX('Issue Code Table'!C:C,MATCH(N:N,'Issue Code Table'!A:A,0)),IF(M269="Critical",6,IF(M269="Significant",5,IF(M269="Moderate",3,2))))</f>
        <v>5</v>
      </c>
    </row>
    <row r="270" spans="1:27" s="73" customFormat="1" ht="141.6" customHeight="1" x14ac:dyDescent="0.2">
      <c r="A270" s="82" t="s">
        <v>2908</v>
      </c>
      <c r="B270" s="83" t="s">
        <v>346</v>
      </c>
      <c r="C270" s="83" t="s">
        <v>347</v>
      </c>
      <c r="D270" s="108" t="s">
        <v>193</v>
      </c>
      <c r="E270" s="84" t="s">
        <v>2909</v>
      </c>
      <c r="F270" s="84" t="s">
        <v>2910</v>
      </c>
      <c r="G270" s="84" t="s">
        <v>2911</v>
      </c>
      <c r="H270" s="84" t="s">
        <v>2912</v>
      </c>
      <c r="I270" s="230"/>
      <c r="J270" s="80"/>
      <c r="K270" s="241" t="s">
        <v>2913</v>
      </c>
      <c r="L270" s="256"/>
      <c r="M270" s="87" t="s">
        <v>159</v>
      </c>
      <c r="N270" s="93" t="s">
        <v>705</v>
      </c>
      <c r="O270" s="88" t="s">
        <v>2902</v>
      </c>
      <c r="P270" s="89"/>
      <c r="Q270" s="237" t="s">
        <v>2914</v>
      </c>
      <c r="R270" s="237" t="s">
        <v>2915</v>
      </c>
      <c r="S270" s="245" t="s">
        <v>2916</v>
      </c>
      <c r="T270" s="257" t="s">
        <v>2917</v>
      </c>
      <c r="U270" s="257" t="s">
        <v>2918</v>
      </c>
      <c r="V270" s="125" t="s">
        <v>219</v>
      </c>
      <c r="AA270" s="103">
        <f>IF(OR(J270="Fail",ISBLANK(J270)),INDEX('Issue Code Table'!C:C,MATCH(N:N,'Issue Code Table'!A:A,0)),IF(M270="Critical",6,IF(M270="Significant",5,IF(M270="Moderate",3,2))))</f>
        <v>5</v>
      </c>
    </row>
    <row r="271" spans="1:27" s="73" customFormat="1" ht="141.6" customHeight="1" x14ac:dyDescent="0.2">
      <c r="A271" s="82" t="s">
        <v>2919</v>
      </c>
      <c r="B271" s="83" t="s">
        <v>346</v>
      </c>
      <c r="C271" s="83" t="s">
        <v>347</v>
      </c>
      <c r="D271" s="108" t="s">
        <v>193</v>
      </c>
      <c r="E271" s="84" t="s">
        <v>2920</v>
      </c>
      <c r="F271" s="84" t="s">
        <v>2921</v>
      </c>
      <c r="G271" s="84" t="s">
        <v>2922</v>
      </c>
      <c r="H271" s="84" t="s">
        <v>2923</v>
      </c>
      <c r="I271" s="112"/>
      <c r="J271" s="80"/>
      <c r="K271" s="85" t="s">
        <v>2924</v>
      </c>
      <c r="L271" s="256"/>
      <c r="M271" s="87" t="s">
        <v>159</v>
      </c>
      <c r="N271" s="93" t="s">
        <v>705</v>
      </c>
      <c r="O271" s="88" t="s">
        <v>2902</v>
      </c>
      <c r="P271" s="89"/>
      <c r="Q271" s="237" t="s">
        <v>2914</v>
      </c>
      <c r="R271" s="237" t="s">
        <v>2925</v>
      </c>
      <c r="S271" s="84" t="s">
        <v>2926</v>
      </c>
      <c r="T271" s="83" t="s">
        <v>2927</v>
      </c>
      <c r="U271" s="83" t="s">
        <v>2928</v>
      </c>
      <c r="V271" s="125" t="s">
        <v>219</v>
      </c>
      <c r="AA271" s="103">
        <f>IF(OR(J271="Fail",ISBLANK(J271)),INDEX('Issue Code Table'!C:C,MATCH(N:N,'Issue Code Table'!A:A,0)),IF(M271="Critical",6,IF(M271="Significant",5,IF(M271="Moderate",3,2))))</f>
        <v>5</v>
      </c>
    </row>
    <row r="272" spans="1:27" s="73" customFormat="1" ht="141.6" customHeight="1" x14ac:dyDescent="0.2">
      <c r="A272" s="82" t="s">
        <v>2929</v>
      </c>
      <c r="B272" s="83" t="s">
        <v>346</v>
      </c>
      <c r="C272" s="83" t="s">
        <v>347</v>
      </c>
      <c r="D272" s="108" t="s">
        <v>193</v>
      </c>
      <c r="E272" s="84" t="s">
        <v>2930</v>
      </c>
      <c r="F272" s="84" t="s">
        <v>2931</v>
      </c>
      <c r="G272" s="84" t="s">
        <v>2932</v>
      </c>
      <c r="H272" s="84" t="s">
        <v>2933</v>
      </c>
      <c r="I272" s="112"/>
      <c r="J272" s="80"/>
      <c r="K272" s="85" t="s">
        <v>2934</v>
      </c>
      <c r="L272" s="256"/>
      <c r="M272" s="87" t="s">
        <v>159</v>
      </c>
      <c r="N272" s="93" t="s">
        <v>705</v>
      </c>
      <c r="O272" s="88" t="s">
        <v>2902</v>
      </c>
      <c r="P272" s="89"/>
      <c r="Q272" s="237" t="s">
        <v>2935</v>
      </c>
      <c r="R272" s="237" t="s">
        <v>2936</v>
      </c>
      <c r="S272" s="84" t="s">
        <v>2937</v>
      </c>
      <c r="T272" s="83" t="s">
        <v>2938</v>
      </c>
      <c r="U272" s="83" t="s">
        <v>2939</v>
      </c>
      <c r="V272" s="125" t="s">
        <v>219</v>
      </c>
      <c r="AA272" s="103">
        <f>IF(OR(J272="Fail",ISBLANK(J272)),INDEX('Issue Code Table'!C:C,MATCH(N:N,'Issue Code Table'!A:A,0)),IF(M272="Critical",6,IF(M272="Significant",5,IF(M272="Moderate",3,2))))</f>
        <v>5</v>
      </c>
    </row>
    <row r="273" spans="1:27" s="73" customFormat="1" ht="141.6" customHeight="1" x14ac:dyDescent="0.2">
      <c r="A273" s="82" t="s">
        <v>2940</v>
      </c>
      <c r="B273" s="84" t="s">
        <v>2941</v>
      </c>
      <c r="C273" s="249" t="s">
        <v>2942</v>
      </c>
      <c r="D273" s="108" t="s">
        <v>193</v>
      </c>
      <c r="E273" s="84" t="s">
        <v>2943</v>
      </c>
      <c r="F273" s="84" t="s">
        <v>2944</v>
      </c>
      <c r="G273" s="84" t="s">
        <v>2945</v>
      </c>
      <c r="H273" s="84" t="s">
        <v>2946</v>
      </c>
      <c r="I273" s="108"/>
      <c r="J273" s="80"/>
      <c r="K273" s="85" t="s">
        <v>2947</v>
      </c>
      <c r="L273" s="258"/>
      <c r="M273" s="87" t="s">
        <v>159</v>
      </c>
      <c r="N273" s="93" t="s">
        <v>2948</v>
      </c>
      <c r="O273" s="88" t="s">
        <v>2949</v>
      </c>
      <c r="P273" s="89"/>
      <c r="Q273" s="237" t="s">
        <v>2950</v>
      </c>
      <c r="R273" s="237" t="s">
        <v>2951</v>
      </c>
      <c r="S273" s="84" t="s">
        <v>2952</v>
      </c>
      <c r="T273" s="83" t="s">
        <v>2953</v>
      </c>
      <c r="U273" s="83" t="s">
        <v>2954</v>
      </c>
      <c r="V273" s="125" t="s">
        <v>219</v>
      </c>
      <c r="AA273" s="103">
        <f>IF(OR(J273="Fail",ISBLANK(J273)),INDEX('Issue Code Table'!C:C,MATCH(N:N,'Issue Code Table'!A:A,0)),IF(M273="Critical",6,IF(M273="Significant",5,IF(M273="Moderate",3,2))))</f>
        <v>7</v>
      </c>
    </row>
    <row r="274" spans="1:27" s="73" customFormat="1" ht="141.6" customHeight="1" x14ac:dyDescent="0.2">
      <c r="A274" s="82" t="s">
        <v>2955</v>
      </c>
      <c r="B274" s="84" t="s">
        <v>323</v>
      </c>
      <c r="C274" s="249" t="s">
        <v>324</v>
      </c>
      <c r="D274" s="108" t="s">
        <v>193</v>
      </c>
      <c r="E274" s="84" t="s">
        <v>2956</v>
      </c>
      <c r="F274" s="84" t="s">
        <v>2957</v>
      </c>
      <c r="G274" s="84" t="s">
        <v>2958</v>
      </c>
      <c r="H274" s="84" t="s">
        <v>2959</v>
      </c>
      <c r="I274" s="108"/>
      <c r="J274" s="80"/>
      <c r="K274" s="85" t="s">
        <v>2960</v>
      </c>
      <c r="L274" s="258"/>
      <c r="M274" s="87" t="s">
        <v>159</v>
      </c>
      <c r="N274" s="93" t="s">
        <v>705</v>
      </c>
      <c r="O274" s="88" t="s">
        <v>706</v>
      </c>
      <c r="P274" s="89"/>
      <c r="Q274" s="237" t="s">
        <v>2950</v>
      </c>
      <c r="R274" s="237" t="s">
        <v>2961</v>
      </c>
      <c r="S274" s="84" t="s">
        <v>2962</v>
      </c>
      <c r="T274" s="83" t="s">
        <v>2963</v>
      </c>
      <c r="U274" s="83" t="s">
        <v>2964</v>
      </c>
      <c r="V274" s="125" t="s">
        <v>219</v>
      </c>
      <c r="AA274" s="103">
        <f>IF(OR(J274="Fail",ISBLANK(J274)),INDEX('Issue Code Table'!C:C,MATCH(N:N,'Issue Code Table'!A:A,0)),IF(M274="Critical",6,IF(M274="Significant",5,IF(M274="Moderate",3,2))))</f>
        <v>5</v>
      </c>
    </row>
    <row r="275" spans="1:27" s="73" customFormat="1" ht="141.6" customHeight="1" x14ac:dyDescent="0.2">
      <c r="A275" s="82" t="s">
        <v>2965</v>
      </c>
      <c r="B275" s="83" t="s">
        <v>191</v>
      </c>
      <c r="C275" s="83" t="s">
        <v>192</v>
      </c>
      <c r="D275" s="108" t="s">
        <v>193</v>
      </c>
      <c r="E275" s="84" t="s">
        <v>2966</v>
      </c>
      <c r="F275" s="84" t="s">
        <v>2967</v>
      </c>
      <c r="G275" s="84" t="s">
        <v>2968</v>
      </c>
      <c r="H275" s="84" t="s">
        <v>2969</v>
      </c>
      <c r="I275" s="108"/>
      <c r="J275" s="80"/>
      <c r="K275" s="85" t="s">
        <v>2970</v>
      </c>
      <c r="L275" s="258"/>
      <c r="M275" s="87" t="s">
        <v>199</v>
      </c>
      <c r="N275" s="93" t="s">
        <v>683</v>
      </c>
      <c r="O275" s="88" t="s">
        <v>684</v>
      </c>
      <c r="P275" s="89"/>
      <c r="Q275" s="237" t="s">
        <v>2950</v>
      </c>
      <c r="R275" s="237" t="s">
        <v>2971</v>
      </c>
      <c r="S275" s="84" t="s">
        <v>2972</v>
      </c>
      <c r="T275" s="83" t="s">
        <v>2973</v>
      </c>
      <c r="U275" s="83" t="s">
        <v>2974</v>
      </c>
      <c r="V275" s="125"/>
      <c r="AA275" s="103">
        <f>IF(OR(J275="Fail",ISBLANK(J275)),INDEX('Issue Code Table'!C:C,MATCH(N:N,'Issue Code Table'!A:A,0)),IF(M275="Critical",6,IF(M275="Significant",5,IF(M275="Moderate",3,2))))</f>
        <v>4</v>
      </c>
    </row>
    <row r="276" spans="1:27" s="73" customFormat="1" ht="141.6" customHeight="1" x14ac:dyDescent="0.2">
      <c r="A276" s="82" t="s">
        <v>2975</v>
      </c>
      <c r="B276" s="84" t="s">
        <v>323</v>
      </c>
      <c r="C276" s="249" t="s">
        <v>324</v>
      </c>
      <c r="D276" s="108" t="s">
        <v>193</v>
      </c>
      <c r="E276" s="84" t="s">
        <v>2976</v>
      </c>
      <c r="F276" s="84" t="s">
        <v>2977</v>
      </c>
      <c r="G276" s="84" t="s">
        <v>2978</v>
      </c>
      <c r="H276" s="84" t="s">
        <v>2979</v>
      </c>
      <c r="I276" s="235"/>
      <c r="J276" s="80"/>
      <c r="K276" s="241" t="s">
        <v>2980</v>
      </c>
      <c r="L276" s="258"/>
      <c r="M276" s="87" t="s">
        <v>159</v>
      </c>
      <c r="N276" s="93" t="s">
        <v>559</v>
      </c>
      <c r="O276" s="88" t="s">
        <v>560</v>
      </c>
      <c r="P276" s="89"/>
      <c r="Q276" s="237" t="s">
        <v>2981</v>
      </c>
      <c r="R276" s="237" t="s">
        <v>2982</v>
      </c>
      <c r="S276" s="245" t="s">
        <v>2983</v>
      </c>
      <c r="T276" s="257" t="s">
        <v>2984</v>
      </c>
      <c r="U276" s="257" t="s">
        <v>2985</v>
      </c>
      <c r="V276" s="125" t="s">
        <v>219</v>
      </c>
      <c r="AA276" s="103">
        <f>IF(OR(J276="Fail",ISBLANK(J276)),INDEX('Issue Code Table'!C:C,MATCH(N:N,'Issue Code Table'!A:A,0)),IF(M276="Critical",6,IF(M276="Significant",5,IF(M276="Moderate",3,2))))</f>
        <v>5</v>
      </c>
    </row>
    <row r="277" spans="1:27" s="73" customFormat="1" ht="141.6" customHeight="1" x14ac:dyDescent="0.2">
      <c r="A277" s="82" t="s">
        <v>2986</v>
      </c>
      <c r="B277" s="84" t="s">
        <v>323</v>
      </c>
      <c r="C277" s="249" t="s">
        <v>324</v>
      </c>
      <c r="D277" s="108" t="s">
        <v>193</v>
      </c>
      <c r="E277" s="84" t="s">
        <v>2987</v>
      </c>
      <c r="F277" s="84" t="s">
        <v>2988</v>
      </c>
      <c r="G277" s="84" t="s">
        <v>2989</v>
      </c>
      <c r="H277" s="84" t="s">
        <v>2990</v>
      </c>
      <c r="I277" s="235"/>
      <c r="J277" s="80"/>
      <c r="K277" s="241" t="s">
        <v>2991</v>
      </c>
      <c r="L277" s="258"/>
      <c r="M277" s="87" t="s">
        <v>159</v>
      </c>
      <c r="N277" s="93" t="s">
        <v>559</v>
      </c>
      <c r="O277" s="88" t="s">
        <v>560</v>
      </c>
      <c r="P277" s="89"/>
      <c r="Q277" s="237" t="s">
        <v>2981</v>
      </c>
      <c r="R277" s="237" t="s">
        <v>2992</v>
      </c>
      <c r="S277" s="245" t="s">
        <v>2993</v>
      </c>
      <c r="T277" s="257" t="s">
        <v>2994</v>
      </c>
      <c r="U277" s="257" t="s">
        <v>2995</v>
      </c>
      <c r="V277" s="125" t="s">
        <v>219</v>
      </c>
      <c r="AA277" s="103">
        <f>IF(OR(J277="Fail",ISBLANK(J277)),INDEX('Issue Code Table'!C:C,MATCH(N:N,'Issue Code Table'!A:A,0)),IF(M277="Critical",6,IF(M277="Significant",5,IF(M277="Moderate",3,2))))</f>
        <v>5</v>
      </c>
    </row>
    <row r="278" spans="1:27" s="73" customFormat="1" ht="141.6" customHeight="1" x14ac:dyDescent="0.2">
      <c r="A278" s="82" t="s">
        <v>2996</v>
      </c>
      <c r="B278" s="83" t="s">
        <v>346</v>
      </c>
      <c r="C278" s="83" t="s">
        <v>347</v>
      </c>
      <c r="D278" s="108" t="s">
        <v>193</v>
      </c>
      <c r="E278" s="84" t="s">
        <v>2997</v>
      </c>
      <c r="F278" s="84" t="s">
        <v>2998</v>
      </c>
      <c r="G278" s="84" t="s">
        <v>2999</v>
      </c>
      <c r="H278" s="84" t="s">
        <v>3000</v>
      </c>
      <c r="I278" s="108"/>
      <c r="J278" s="80"/>
      <c r="K278" s="85" t="s">
        <v>3001</v>
      </c>
      <c r="L278" s="258"/>
      <c r="M278" s="87" t="s">
        <v>199</v>
      </c>
      <c r="N278" s="93" t="s">
        <v>1340</v>
      </c>
      <c r="O278" s="88" t="s">
        <v>2183</v>
      </c>
      <c r="P278" s="89"/>
      <c r="Q278" s="237" t="s">
        <v>2981</v>
      </c>
      <c r="R278" s="237" t="s">
        <v>3002</v>
      </c>
      <c r="S278" s="84" t="s">
        <v>3003</v>
      </c>
      <c r="T278" s="83" t="s">
        <v>3004</v>
      </c>
      <c r="U278" s="83" t="s">
        <v>3005</v>
      </c>
      <c r="V278" s="125"/>
      <c r="AA278" s="103">
        <f>IF(OR(J278="Fail",ISBLANK(J278)),INDEX('Issue Code Table'!C:C,MATCH(N:N,'Issue Code Table'!A:A,0)),IF(M278="Critical",6,IF(M278="Significant",5,IF(M278="Moderate",3,2))))</f>
        <v>5</v>
      </c>
    </row>
    <row r="279" spans="1:27" s="73" customFormat="1" ht="141.6" customHeight="1" x14ac:dyDescent="0.2">
      <c r="A279" s="82" t="s">
        <v>3006</v>
      </c>
      <c r="B279" s="84" t="s">
        <v>323</v>
      </c>
      <c r="C279" s="249" t="s">
        <v>324</v>
      </c>
      <c r="D279" s="108" t="s">
        <v>193</v>
      </c>
      <c r="E279" s="84" t="s">
        <v>3007</v>
      </c>
      <c r="F279" s="84" t="s">
        <v>3008</v>
      </c>
      <c r="G279" s="84" t="s">
        <v>3009</v>
      </c>
      <c r="H279" s="84" t="s">
        <v>3010</v>
      </c>
      <c r="I279" s="235"/>
      <c r="J279" s="80"/>
      <c r="K279" s="241" t="s">
        <v>3011</v>
      </c>
      <c r="L279" s="258"/>
      <c r="M279" s="87" t="s">
        <v>159</v>
      </c>
      <c r="N279" s="93" t="s">
        <v>559</v>
      </c>
      <c r="O279" s="88" t="s">
        <v>560</v>
      </c>
      <c r="P279" s="89"/>
      <c r="Q279" s="237" t="s">
        <v>2981</v>
      </c>
      <c r="R279" s="237" t="s">
        <v>3012</v>
      </c>
      <c r="S279" s="245" t="s">
        <v>1613</v>
      </c>
      <c r="T279" s="257" t="s">
        <v>3013</v>
      </c>
      <c r="U279" s="257" t="s">
        <v>3014</v>
      </c>
      <c r="V279" s="125" t="s">
        <v>219</v>
      </c>
      <c r="AA279" s="103">
        <f>IF(OR(J279="Fail",ISBLANK(J279)),INDEX('Issue Code Table'!C:C,MATCH(N:N,'Issue Code Table'!A:A,0)),IF(M279="Critical",6,IF(M279="Significant",5,IF(M279="Moderate",3,2))))</f>
        <v>5</v>
      </c>
    </row>
    <row r="280" spans="1:27" s="73" customFormat="1" ht="141.6" customHeight="1" x14ac:dyDescent="0.2">
      <c r="A280" s="82" t="s">
        <v>3015</v>
      </c>
      <c r="B280" s="84" t="s">
        <v>323</v>
      </c>
      <c r="C280" s="249" t="s">
        <v>324</v>
      </c>
      <c r="D280" s="108" t="s">
        <v>193</v>
      </c>
      <c r="E280" s="84" t="s">
        <v>3016</v>
      </c>
      <c r="F280" s="84" t="s">
        <v>3017</v>
      </c>
      <c r="G280" s="84" t="s">
        <v>3018</v>
      </c>
      <c r="H280" s="84" t="s">
        <v>3019</v>
      </c>
      <c r="I280" s="235"/>
      <c r="J280" s="80"/>
      <c r="K280" s="241" t="s">
        <v>3020</v>
      </c>
      <c r="L280" s="258"/>
      <c r="M280" s="87" t="s">
        <v>159</v>
      </c>
      <c r="N280" s="93" t="s">
        <v>559</v>
      </c>
      <c r="O280" s="88" t="s">
        <v>560</v>
      </c>
      <c r="P280" s="89"/>
      <c r="Q280" s="237" t="s">
        <v>2981</v>
      </c>
      <c r="R280" s="237" t="s">
        <v>3021</v>
      </c>
      <c r="S280" s="245" t="s">
        <v>2993</v>
      </c>
      <c r="T280" s="257" t="s">
        <v>3022</v>
      </c>
      <c r="U280" s="257" t="s">
        <v>3023</v>
      </c>
      <c r="V280" s="125" t="s">
        <v>219</v>
      </c>
      <c r="AA280" s="103">
        <f>IF(OR(J280="Fail",ISBLANK(J280)),INDEX('Issue Code Table'!C:C,MATCH(N:N,'Issue Code Table'!A:A,0)),IF(M280="Critical",6,IF(M280="Significant",5,IF(M280="Moderate",3,2))))</f>
        <v>5</v>
      </c>
    </row>
    <row r="281" spans="1:27" s="73" customFormat="1" ht="141.6" customHeight="1" x14ac:dyDescent="0.2">
      <c r="A281" s="82" t="s">
        <v>3024</v>
      </c>
      <c r="B281" s="84" t="s">
        <v>323</v>
      </c>
      <c r="C281" s="249" t="s">
        <v>324</v>
      </c>
      <c r="D281" s="108" t="s">
        <v>193</v>
      </c>
      <c r="E281" s="84" t="s">
        <v>3025</v>
      </c>
      <c r="F281" s="84" t="s">
        <v>3026</v>
      </c>
      <c r="G281" s="84" t="s">
        <v>3027</v>
      </c>
      <c r="H281" s="84" t="s">
        <v>3028</v>
      </c>
      <c r="I281" s="235"/>
      <c r="J281" s="80"/>
      <c r="K281" s="241" t="s">
        <v>3029</v>
      </c>
      <c r="L281" s="258"/>
      <c r="M281" s="87" t="s">
        <v>159</v>
      </c>
      <c r="N281" s="93" t="s">
        <v>559</v>
      </c>
      <c r="O281" s="88" t="s">
        <v>560</v>
      </c>
      <c r="P281" s="89"/>
      <c r="Q281" s="237" t="s">
        <v>2981</v>
      </c>
      <c r="R281" s="237" t="s">
        <v>3030</v>
      </c>
      <c r="S281" s="245" t="s">
        <v>3031</v>
      </c>
      <c r="T281" s="257" t="s">
        <v>3032</v>
      </c>
      <c r="U281" s="257" t="s">
        <v>3033</v>
      </c>
      <c r="V281" s="125" t="s">
        <v>219</v>
      </c>
      <c r="AA281" s="103">
        <f>IF(OR(J281="Fail",ISBLANK(J281)),INDEX('Issue Code Table'!C:C,MATCH(N:N,'Issue Code Table'!A:A,0)),IF(M281="Critical",6,IF(M281="Significant",5,IF(M281="Moderate",3,2))))</f>
        <v>5</v>
      </c>
    </row>
    <row r="282" spans="1:27" s="73" customFormat="1" ht="141.6" customHeight="1" x14ac:dyDescent="0.2">
      <c r="A282" s="82" t="s">
        <v>3034</v>
      </c>
      <c r="B282" s="239" t="s">
        <v>1126</v>
      </c>
      <c r="C282" s="249" t="s">
        <v>1127</v>
      </c>
      <c r="D282" s="108" t="s">
        <v>193</v>
      </c>
      <c r="E282" s="84" t="s">
        <v>3035</v>
      </c>
      <c r="F282" s="84" t="s">
        <v>3036</v>
      </c>
      <c r="G282" s="84" t="s">
        <v>3037</v>
      </c>
      <c r="H282" s="84" t="s">
        <v>3038</v>
      </c>
      <c r="I282" s="108"/>
      <c r="J282" s="80"/>
      <c r="K282" s="85" t="s">
        <v>3039</v>
      </c>
      <c r="L282" s="258"/>
      <c r="M282" s="87" t="s">
        <v>159</v>
      </c>
      <c r="N282" s="261" t="s">
        <v>705</v>
      </c>
      <c r="O282" s="250" t="s">
        <v>706</v>
      </c>
      <c r="P282" s="89"/>
      <c r="Q282" s="237" t="s">
        <v>2981</v>
      </c>
      <c r="R282" s="237" t="s">
        <v>3040</v>
      </c>
      <c r="S282" s="84" t="s">
        <v>3041</v>
      </c>
      <c r="T282" s="83" t="s">
        <v>3042</v>
      </c>
      <c r="U282" s="83" t="s">
        <v>3043</v>
      </c>
      <c r="V282" s="125" t="s">
        <v>219</v>
      </c>
      <c r="AA282" s="103">
        <f>IF(OR(J282="Fail",ISBLANK(J282)),INDEX('Issue Code Table'!C:C,MATCH(N:N,'Issue Code Table'!A:A,0)),IF(M282="Critical",6,IF(M282="Significant",5,IF(M282="Moderate",3,2))))</f>
        <v>5</v>
      </c>
    </row>
    <row r="283" spans="1:27" s="73" customFormat="1" ht="141.6" customHeight="1" x14ac:dyDescent="0.2">
      <c r="A283" s="82" t="s">
        <v>3044</v>
      </c>
      <c r="B283" s="83" t="s">
        <v>2587</v>
      </c>
      <c r="C283" s="83" t="s">
        <v>2588</v>
      </c>
      <c r="D283" s="108" t="s">
        <v>193</v>
      </c>
      <c r="E283" s="84" t="s">
        <v>3045</v>
      </c>
      <c r="F283" s="84" t="s">
        <v>3046</v>
      </c>
      <c r="G283" s="84" t="s">
        <v>3047</v>
      </c>
      <c r="H283" s="84" t="s">
        <v>3048</v>
      </c>
      <c r="I283" s="108"/>
      <c r="J283" s="80"/>
      <c r="K283" s="85" t="s">
        <v>3049</v>
      </c>
      <c r="L283" s="258"/>
      <c r="M283" s="87" t="s">
        <v>159</v>
      </c>
      <c r="N283" s="93" t="s">
        <v>705</v>
      </c>
      <c r="O283" s="88" t="s">
        <v>706</v>
      </c>
      <c r="P283" s="89"/>
      <c r="Q283" s="237" t="s">
        <v>3050</v>
      </c>
      <c r="R283" s="237" t="s">
        <v>3051</v>
      </c>
      <c r="S283" s="84" t="s">
        <v>3052</v>
      </c>
      <c r="T283" s="83" t="s">
        <v>3053</v>
      </c>
      <c r="U283" s="83" t="s">
        <v>3054</v>
      </c>
      <c r="V283" s="125" t="s">
        <v>219</v>
      </c>
      <c r="AA283" s="103">
        <f>IF(OR(J283="Fail",ISBLANK(J283)),INDEX('Issue Code Table'!C:C,MATCH(N:N,'Issue Code Table'!A:A,0)),IF(M283="Critical",6,IF(M283="Significant",5,IF(M283="Moderate",3,2))))</f>
        <v>5</v>
      </c>
    </row>
    <row r="284" spans="1:27" s="73" customFormat="1" ht="141.6" customHeight="1" x14ac:dyDescent="0.2">
      <c r="A284" s="82" t="s">
        <v>3055</v>
      </c>
      <c r="B284" s="84" t="s">
        <v>323</v>
      </c>
      <c r="C284" s="249" t="s">
        <v>324</v>
      </c>
      <c r="D284" s="108" t="s">
        <v>193</v>
      </c>
      <c r="E284" s="84" t="s">
        <v>3056</v>
      </c>
      <c r="F284" s="84" t="s">
        <v>3057</v>
      </c>
      <c r="G284" s="84" t="s">
        <v>3058</v>
      </c>
      <c r="H284" s="84" t="s">
        <v>3059</v>
      </c>
      <c r="I284" s="235"/>
      <c r="J284" s="80"/>
      <c r="K284" s="241" t="s">
        <v>3060</v>
      </c>
      <c r="L284" s="258"/>
      <c r="M284" s="87" t="s">
        <v>159</v>
      </c>
      <c r="N284" s="93" t="s">
        <v>1340</v>
      </c>
      <c r="O284" s="88" t="s">
        <v>1341</v>
      </c>
      <c r="P284" s="89"/>
      <c r="Q284" s="237" t="s">
        <v>3061</v>
      </c>
      <c r="R284" s="237" t="s">
        <v>3062</v>
      </c>
      <c r="S284" s="245" t="s">
        <v>3063</v>
      </c>
      <c r="T284" s="257" t="s">
        <v>3064</v>
      </c>
      <c r="U284" s="257" t="s">
        <v>3065</v>
      </c>
      <c r="V284" s="125" t="s">
        <v>219</v>
      </c>
      <c r="AA284" s="103">
        <f>IF(OR(J284="Fail",ISBLANK(J284)),INDEX('Issue Code Table'!C:C,MATCH(N:N,'Issue Code Table'!A:A,0)),IF(M284="Critical",6,IF(M284="Significant",5,IF(M284="Moderate",3,2))))</f>
        <v>5</v>
      </c>
    </row>
    <row r="285" spans="1:27" s="73" customFormat="1" ht="141.6" customHeight="1" x14ac:dyDescent="0.2">
      <c r="A285" s="82" t="s">
        <v>3066</v>
      </c>
      <c r="B285" s="83" t="s">
        <v>1126</v>
      </c>
      <c r="C285" s="83" t="s">
        <v>1127</v>
      </c>
      <c r="D285" s="108" t="s">
        <v>193</v>
      </c>
      <c r="E285" s="84" t="s">
        <v>3067</v>
      </c>
      <c r="F285" s="84" t="s">
        <v>3068</v>
      </c>
      <c r="G285" s="84" t="s">
        <v>3069</v>
      </c>
      <c r="H285" s="84" t="s">
        <v>3070</v>
      </c>
      <c r="I285" s="235"/>
      <c r="J285" s="80"/>
      <c r="K285" s="241" t="s">
        <v>3071</v>
      </c>
      <c r="L285" s="258"/>
      <c r="M285" s="87" t="s">
        <v>159</v>
      </c>
      <c r="N285" s="93" t="s">
        <v>1340</v>
      </c>
      <c r="O285" s="88" t="s">
        <v>1341</v>
      </c>
      <c r="P285" s="89"/>
      <c r="Q285" s="237" t="s">
        <v>3061</v>
      </c>
      <c r="R285" s="237" t="s">
        <v>3072</v>
      </c>
      <c r="S285" s="245" t="s">
        <v>3073</v>
      </c>
      <c r="T285" s="257" t="s">
        <v>3074</v>
      </c>
      <c r="U285" s="257" t="s">
        <v>3075</v>
      </c>
      <c r="V285" s="125" t="s">
        <v>219</v>
      </c>
      <c r="AA285" s="103">
        <f>IF(OR(J285="Fail",ISBLANK(J285)),INDEX('Issue Code Table'!C:C,MATCH(N:N,'Issue Code Table'!A:A,0)),IF(M285="Critical",6,IF(M285="Significant",5,IF(M285="Moderate",3,2))))</f>
        <v>5</v>
      </c>
    </row>
    <row r="286" spans="1:27" s="73" customFormat="1" ht="141.6" customHeight="1" x14ac:dyDescent="0.2">
      <c r="A286" s="82" t="s">
        <v>3076</v>
      </c>
      <c r="B286" s="83" t="s">
        <v>1126</v>
      </c>
      <c r="C286" s="83" t="s">
        <v>1127</v>
      </c>
      <c r="D286" s="108" t="s">
        <v>193</v>
      </c>
      <c r="E286" s="84" t="s">
        <v>3077</v>
      </c>
      <c r="F286" s="84" t="s">
        <v>3078</v>
      </c>
      <c r="G286" s="84" t="s">
        <v>3079</v>
      </c>
      <c r="H286" s="84" t="s">
        <v>3080</v>
      </c>
      <c r="I286" s="235"/>
      <c r="J286" s="80"/>
      <c r="K286" s="241" t="s">
        <v>3081</v>
      </c>
      <c r="L286" s="258"/>
      <c r="M286" s="87" t="s">
        <v>159</v>
      </c>
      <c r="N286" s="93" t="s">
        <v>1340</v>
      </c>
      <c r="O286" s="88" t="s">
        <v>1341</v>
      </c>
      <c r="P286" s="89"/>
      <c r="Q286" s="237" t="s">
        <v>3061</v>
      </c>
      <c r="R286" s="237" t="s">
        <v>3082</v>
      </c>
      <c r="S286" s="245" t="s">
        <v>3083</v>
      </c>
      <c r="T286" s="257" t="s">
        <v>3084</v>
      </c>
      <c r="U286" s="257" t="s">
        <v>3085</v>
      </c>
      <c r="V286" s="125" t="s">
        <v>219</v>
      </c>
      <c r="AA286" s="103">
        <f>IF(OR(J286="Fail",ISBLANK(J286)),INDEX('Issue Code Table'!C:C,MATCH(N:N,'Issue Code Table'!A:A,0)),IF(M286="Critical",6,IF(M286="Significant",5,IF(M286="Moderate",3,2))))</f>
        <v>5</v>
      </c>
    </row>
    <row r="287" spans="1:27" s="73" customFormat="1" ht="141.6" customHeight="1" x14ac:dyDescent="0.2">
      <c r="A287" s="82" t="s">
        <v>3086</v>
      </c>
      <c r="B287" s="83" t="s">
        <v>1126</v>
      </c>
      <c r="C287" s="83" t="s">
        <v>1127</v>
      </c>
      <c r="D287" s="108" t="s">
        <v>193</v>
      </c>
      <c r="E287" s="84" t="s">
        <v>3087</v>
      </c>
      <c r="F287" s="84" t="s">
        <v>3088</v>
      </c>
      <c r="G287" s="84" t="s">
        <v>3089</v>
      </c>
      <c r="H287" s="84" t="s">
        <v>3090</v>
      </c>
      <c r="I287" s="235"/>
      <c r="J287" s="80"/>
      <c r="K287" s="241" t="s">
        <v>3091</v>
      </c>
      <c r="L287" s="258"/>
      <c r="M287" s="87" t="s">
        <v>159</v>
      </c>
      <c r="N287" s="93" t="s">
        <v>1340</v>
      </c>
      <c r="O287" s="88" t="s">
        <v>1341</v>
      </c>
      <c r="P287" s="89"/>
      <c r="Q287" s="237" t="s">
        <v>3061</v>
      </c>
      <c r="R287" s="237" t="s">
        <v>3092</v>
      </c>
      <c r="S287" s="245" t="s">
        <v>3093</v>
      </c>
      <c r="T287" s="257" t="s">
        <v>3094</v>
      </c>
      <c r="U287" s="257" t="s">
        <v>3095</v>
      </c>
      <c r="V287" s="125" t="s">
        <v>219</v>
      </c>
      <c r="AA287" s="103">
        <f>IF(OR(J287="Fail",ISBLANK(J287)),INDEX('Issue Code Table'!C:C,MATCH(N:N,'Issue Code Table'!A:A,0)),IF(M287="Critical",6,IF(M287="Significant",5,IF(M287="Moderate",3,2))))</f>
        <v>5</v>
      </c>
    </row>
    <row r="288" spans="1:27" s="73" customFormat="1" ht="141.6" customHeight="1" x14ac:dyDescent="0.2">
      <c r="A288" s="82" t="s">
        <v>3096</v>
      </c>
      <c r="B288" s="83" t="s">
        <v>346</v>
      </c>
      <c r="C288" s="83" t="s">
        <v>347</v>
      </c>
      <c r="D288" s="108" t="s">
        <v>193</v>
      </c>
      <c r="E288" s="84" t="s">
        <v>3097</v>
      </c>
      <c r="F288" s="84" t="s">
        <v>3098</v>
      </c>
      <c r="G288" s="84" t="s">
        <v>3099</v>
      </c>
      <c r="H288" s="84" t="s">
        <v>3100</v>
      </c>
      <c r="I288" s="108"/>
      <c r="J288" s="80"/>
      <c r="K288" s="85" t="s">
        <v>3101</v>
      </c>
      <c r="L288" s="258"/>
      <c r="M288" s="87" t="s">
        <v>199</v>
      </c>
      <c r="N288" s="93" t="s">
        <v>754</v>
      </c>
      <c r="O288" s="88" t="s">
        <v>755</v>
      </c>
      <c r="P288" s="89"/>
      <c r="Q288" s="237" t="s">
        <v>3102</v>
      </c>
      <c r="R288" s="237" t="s">
        <v>3103</v>
      </c>
      <c r="S288" s="84" t="s">
        <v>3104</v>
      </c>
      <c r="T288" s="83" t="s">
        <v>3105</v>
      </c>
      <c r="U288" s="83" t="s">
        <v>3106</v>
      </c>
      <c r="V288" s="125"/>
      <c r="AA288" s="103">
        <f>IF(OR(J288="Fail",ISBLANK(J288)),INDEX('Issue Code Table'!C:C,MATCH(N:N,'Issue Code Table'!A:A,0)),IF(M288="Critical",6,IF(M288="Significant",5,IF(M288="Moderate",3,2))))</f>
        <v>4</v>
      </c>
    </row>
    <row r="289" spans="1:27" s="73" customFormat="1" ht="141.6" customHeight="1" x14ac:dyDescent="0.2">
      <c r="A289" s="82" t="s">
        <v>3107</v>
      </c>
      <c r="B289" s="83" t="s">
        <v>732</v>
      </c>
      <c r="C289" s="83" t="s">
        <v>733</v>
      </c>
      <c r="D289" s="108" t="s">
        <v>193</v>
      </c>
      <c r="E289" s="84" t="s">
        <v>3108</v>
      </c>
      <c r="F289" s="84" t="s">
        <v>3109</v>
      </c>
      <c r="G289" s="84" t="s">
        <v>3110</v>
      </c>
      <c r="H289" s="84" t="s">
        <v>3111</v>
      </c>
      <c r="I289" s="108"/>
      <c r="J289" s="80"/>
      <c r="K289" s="85" t="s">
        <v>3112</v>
      </c>
      <c r="L289" s="258"/>
      <c r="M289" s="87" t="s">
        <v>421</v>
      </c>
      <c r="N289" s="93" t="s">
        <v>1610</v>
      </c>
      <c r="O289" s="88" t="s">
        <v>1611</v>
      </c>
      <c r="P289" s="89"/>
      <c r="Q289" s="237" t="s">
        <v>3102</v>
      </c>
      <c r="R289" s="237" t="s">
        <v>3113</v>
      </c>
      <c r="S289" s="84" t="s">
        <v>1613</v>
      </c>
      <c r="T289" s="83" t="s">
        <v>3114</v>
      </c>
      <c r="U289" s="83" t="s">
        <v>3115</v>
      </c>
      <c r="V289" s="125"/>
      <c r="AA289" s="103">
        <f>IF(OR(J289="Fail",ISBLANK(J289)),INDEX('Issue Code Table'!C:C,MATCH(N:N,'Issue Code Table'!A:A,0)),IF(M289="Critical",6,IF(M289="Significant",5,IF(M289="Moderate",3,2))))</f>
        <v>2</v>
      </c>
    </row>
    <row r="290" spans="1:27" s="73" customFormat="1" ht="141.6" customHeight="1" x14ac:dyDescent="0.2">
      <c r="A290" s="82" t="s">
        <v>3116</v>
      </c>
      <c r="B290" s="239" t="s">
        <v>747</v>
      </c>
      <c r="C290" s="240" t="s">
        <v>3117</v>
      </c>
      <c r="D290" s="108" t="s">
        <v>193</v>
      </c>
      <c r="E290" s="84" t="s">
        <v>3118</v>
      </c>
      <c r="F290" s="84" t="s">
        <v>3098</v>
      </c>
      <c r="G290" s="84" t="s">
        <v>3119</v>
      </c>
      <c r="H290" s="84" t="s">
        <v>3120</v>
      </c>
      <c r="I290" s="108"/>
      <c r="J290" s="80"/>
      <c r="K290" s="85" t="s">
        <v>3121</v>
      </c>
      <c r="L290" s="258"/>
      <c r="M290" s="87" t="s">
        <v>199</v>
      </c>
      <c r="N290" s="93" t="s">
        <v>754</v>
      </c>
      <c r="O290" s="88" t="s">
        <v>755</v>
      </c>
      <c r="P290" s="89"/>
      <c r="Q290" s="237" t="s">
        <v>3122</v>
      </c>
      <c r="R290" s="237" t="s">
        <v>3123</v>
      </c>
      <c r="S290" s="84" t="s">
        <v>3104</v>
      </c>
      <c r="T290" s="83" t="s">
        <v>3124</v>
      </c>
      <c r="U290" s="83" t="s">
        <v>3125</v>
      </c>
      <c r="V290" s="125"/>
      <c r="AA290" s="103">
        <f>IF(OR(J290="Fail",ISBLANK(J290)),INDEX('Issue Code Table'!C:C,MATCH(N:N,'Issue Code Table'!A:A,0)),IF(M290="Critical",6,IF(M290="Significant",5,IF(M290="Moderate",3,2))))</f>
        <v>4</v>
      </c>
    </row>
    <row r="291" spans="1:27" s="73" customFormat="1" ht="141.6" customHeight="1" x14ac:dyDescent="0.2">
      <c r="A291" s="82" t="s">
        <v>3126</v>
      </c>
      <c r="B291" s="83" t="s">
        <v>732</v>
      </c>
      <c r="C291" s="83" t="s">
        <v>733</v>
      </c>
      <c r="D291" s="108" t="s">
        <v>193</v>
      </c>
      <c r="E291" s="84" t="s">
        <v>3127</v>
      </c>
      <c r="F291" s="84" t="s">
        <v>3128</v>
      </c>
      <c r="G291" s="84" t="s">
        <v>3129</v>
      </c>
      <c r="H291" s="84" t="s">
        <v>3130</v>
      </c>
      <c r="I291" s="108"/>
      <c r="J291" s="80"/>
      <c r="K291" s="85" t="s">
        <v>3131</v>
      </c>
      <c r="L291" s="258"/>
      <c r="M291" s="87" t="s">
        <v>421</v>
      </c>
      <c r="N291" s="93" t="s">
        <v>1610</v>
      </c>
      <c r="O291" s="88" t="s">
        <v>1611</v>
      </c>
      <c r="P291" s="89"/>
      <c r="Q291" s="237" t="s">
        <v>3122</v>
      </c>
      <c r="R291" s="237" t="s">
        <v>3132</v>
      </c>
      <c r="S291" s="84" t="s">
        <v>1613</v>
      </c>
      <c r="T291" s="83" t="s">
        <v>3133</v>
      </c>
      <c r="U291" s="83" t="s">
        <v>3134</v>
      </c>
      <c r="V291" s="125"/>
      <c r="AA291" s="103">
        <f>IF(OR(J291="Fail",ISBLANK(J291)),INDEX('Issue Code Table'!C:C,MATCH(N:N,'Issue Code Table'!A:A,0)),IF(M291="Critical",6,IF(M291="Significant",5,IF(M291="Moderate",3,2))))</f>
        <v>2</v>
      </c>
    </row>
    <row r="292" spans="1:27" s="73" customFormat="1" ht="141.6" customHeight="1" x14ac:dyDescent="0.2">
      <c r="A292" s="82" t="s">
        <v>3135</v>
      </c>
      <c r="B292" s="83" t="s">
        <v>152</v>
      </c>
      <c r="C292" s="83" t="s">
        <v>153</v>
      </c>
      <c r="D292" s="108" t="s">
        <v>193</v>
      </c>
      <c r="E292" s="84" t="s">
        <v>3136</v>
      </c>
      <c r="F292" s="84" t="s">
        <v>3098</v>
      </c>
      <c r="G292" s="84" t="s">
        <v>3137</v>
      </c>
      <c r="H292" s="84" t="s">
        <v>3138</v>
      </c>
      <c r="I292" s="108"/>
      <c r="J292" s="80"/>
      <c r="K292" s="85" t="s">
        <v>3139</v>
      </c>
      <c r="L292" s="258"/>
      <c r="M292" s="87" t="s">
        <v>199</v>
      </c>
      <c r="N292" s="93" t="s">
        <v>754</v>
      </c>
      <c r="O292" s="88" t="s">
        <v>755</v>
      </c>
      <c r="P292" s="89"/>
      <c r="Q292" s="237" t="s">
        <v>3140</v>
      </c>
      <c r="R292" s="237" t="s">
        <v>3141</v>
      </c>
      <c r="S292" s="84" t="s">
        <v>3104</v>
      </c>
      <c r="T292" s="83" t="s">
        <v>3142</v>
      </c>
      <c r="U292" s="83" t="s">
        <v>3143</v>
      </c>
      <c r="V292" s="125"/>
      <c r="AA292" s="103">
        <f>IF(OR(J292="Fail",ISBLANK(J292)),INDEX('Issue Code Table'!C:C,MATCH(N:N,'Issue Code Table'!A:A,0)),IF(M292="Critical",6,IF(M292="Significant",5,IF(M292="Moderate",3,2))))</f>
        <v>4</v>
      </c>
    </row>
    <row r="293" spans="1:27" s="73" customFormat="1" ht="141.6" customHeight="1" x14ac:dyDescent="0.2">
      <c r="A293" s="82" t="s">
        <v>3144</v>
      </c>
      <c r="B293" s="83" t="s">
        <v>732</v>
      </c>
      <c r="C293" s="83" t="s">
        <v>733</v>
      </c>
      <c r="D293" s="108" t="s">
        <v>193</v>
      </c>
      <c r="E293" s="84" t="s">
        <v>3145</v>
      </c>
      <c r="F293" s="84" t="s">
        <v>3109</v>
      </c>
      <c r="G293" s="84" t="s">
        <v>3146</v>
      </c>
      <c r="H293" s="84" t="s">
        <v>3147</v>
      </c>
      <c r="I293" s="108"/>
      <c r="J293" s="80"/>
      <c r="K293" s="85" t="s">
        <v>3148</v>
      </c>
      <c r="L293" s="258"/>
      <c r="M293" s="87" t="s">
        <v>421</v>
      </c>
      <c r="N293" s="93" t="s">
        <v>1610</v>
      </c>
      <c r="O293" s="88" t="s">
        <v>1611</v>
      </c>
      <c r="P293" s="89"/>
      <c r="Q293" s="237" t="s">
        <v>3140</v>
      </c>
      <c r="R293" s="237" t="s">
        <v>3149</v>
      </c>
      <c r="S293" s="84" t="s">
        <v>3150</v>
      </c>
      <c r="T293" s="83" t="s">
        <v>3151</v>
      </c>
      <c r="U293" s="83" t="s">
        <v>3152</v>
      </c>
      <c r="V293" s="125"/>
      <c r="AA293" s="103">
        <f>IF(OR(J293="Fail",ISBLANK(J293)),INDEX('Issue Code Table'!C:C,MATCH(N:N,'Issue Code Table'!A:A,0)),IF(M293="Critical",6,IF(M293="Significant",5,IF(M293="Moderate",3,2))))</f>
        <v>2</v>
      </c>
    </row>
    <row r="294" spans="1:27" s="73" customFormat="1" ht="141.6" customHeight="1" x14ac:dyDescent="0.2">
      <c r="A294" s="82" t="s">
        <v>3153</v>
      </c>
      <c r="B294" s="84" t="s">
        <v>1603</v>
      </c>
      <c r="C294" s="249" t="s">
        <v>1604</v>
      </c>
      <c r="D294" s="108" t="s">
        <v>193</v>
      </c>
      <c r="E294" s="84" t="s">
        <v>3154</v>
      </c>
      <c r="F294" s="84" t="s">
        <v>3098</v>
      </c>
      <c r="G294" s="84" t="s">
        <v>3155</v>
      </c>
      <c r="H294" s="84" t="s">
        <v>3156</v>
      </c>
      <c r="I294" s="108"/>
      <c r="J294" s="80"/>
      <c r="K294" s="85" t="s">
        <v>3157</v>
      </c>
      <c r="L294" s="258"/>
      <c r="M294" s="87" t="s">
        <v>199</v>
      </c>
      <c r="N294" s="93" t="s">
        <v>754</v>
      </c>
      <c r="O294" s="88" t="s">
        <v>755</v>
      </c>
      <c r="P294" s="89"/>
      <c r="Q294" s="237" t="s">
        <v>3158</v>
      </c>
      <c r="R294" s="237" t="s">
        <v>3159</v>
      </c>
      <c r="S294" s="84" t="s">
        <v>3104</v>
      </c>
      <c r="T294" s="83" t="s">
        <v>3160</v>
      </c>
      <c r="U294" s="83" t="s">
        <v>3161</v>
      </c>
      <c r="V294" s="125"/>
      <c r="AA294" s="103">
        <f>IF(OR(J294="Fail",ISBLANK(J294)),INDEX('Issue Code Table'!C:C,MATCH(N:N,'Issue Code Table'!A:A,0)),IF(M294="Critical",6,IF(M294="Significant",5,IF(M294="Moderate",3,2))))</f>
        <v>4</v>
      </c>
    </row>
    <row r="295" spans="1:27" s="73" customFormat="1" ht="141.6" customHeight="1" x14ac:dyDescent="0.2">
      <c r="A295" s="82" t="s">
        <v>3162</v>
      </c>
      <c r="B295" s="83" t="s">
        <v>732</v>
      </c>
      <c r="C295" s="83" t="s">
        <v>733</v>
      </c>
      <c r="D295" s="108" t="s">
        <v>193</v>
      </c>
      <c r="E295" s="84" t="s">
        <v>3163</v>
      </c>
      <c r="F295" s="84" t="s">
        <v>3109</v>
      </c>
      <c r="G295" s="84" t="s">
        <v>3164</v>
      </c>
      <c r="H295" s="84" t="s">
        <v>3165</v>
      </c>
      <c r="I295" s="108"/>
      <c r="J295" s="80"/>
      <c r="K295" s="85" t="s">
        <v>3166</v>
      </c>
      <c r="L295" s="258"/>
      <c r="M295" s="87" t="s">
        <v>421</v>
      </c>
      <c r="N295" s="93" t="s">
        <v>1610</v>
      </c>
      <c r="O295" s="88" t="s">
        <v>1611</v>
      </c>
      <c r="P295" s="89"/>
      <c r="Q295" s="237" t="s">
        <v>3158</v>
      </c>
      <c r="R295" s="237" t="s">
        <v>3167</v>
      </c>
      <c r="S295" s="84" t="s">
        <v>3150</v>
      </c>
      <c r="T295" s="83" t="s">
        <v>3168</v>
      </c>
      <c r="U295" s="83" t="s">
        <v>3169</v>
      </c>
      <c r="V295" s="125"/>
      <c r="AA295" s="103">
        <f>IF(OR(J295="Fail",ISBLANK(J295)),INDEX('Issue Code Table'!C:C,MATCH(N:N,'Issue Code Table'!A:A,0)),IF(M295="Critical",6,IF(M295="Significant",5,IF(M295="Moderate",3,2))))</f>
        <v>2</v>
      </c>
    </row>
    <row r="296" spans="1:27" s="73" customFormat="1" ht="141.6" customHeight="1" x14ac:dyDescent="0.2">
      <c r="A296" s="82" t="s">
        <v>3170</v>
      </c>
      <c r="B296" s="83" t="s">
        <v>1581</v>
      </c>
      <c r="C296" s="83" t="s">
        <v>1582</v>
      </c>
      <c r="D296" s="108" t="s">
        <v>193</v>
      </c>
      <c r="E296" s="84" t="s">
        <v>3171</v>
      </c>
      <c r="F296" s="84" t="s">
        <v>3172</v>
      </c>
      <c r="G296" s="84" t="s">
        <v>3173</v>
      </c>
      <c r="H296" s="84" t="s">
        <v>3174</v>
      </c>
      <c r="I296" s="108"/>
      <c r="J296" s="80"/>
      <c r="K296" s="85" t="s">
        <v>3175</v>
      </c>
      <c r="L296" s="258"/>
      <c r="M296" s="87" t="s">
        <v>159</v>
      </c>
      <c r="N296" s="93" t="s">
        <v>3176</v>
      </c>
      <c r="O296" s="88" t="s">
        <v>3177</v>
      </c>
      <c r="P296" s="89"/>
      <c r="Q296" s="237" t="s">
        <v>3178</v>
      </c>
      <c r="R296" s="237" t="s">
        <v>3179</v>
      </c>
      <c r="S296" s="84" t="s">
        <v>3180</v>
      </c>
      <c r="T296" s="83" t="s">
        <v>3181</v>
      </c>
      <c r="U296" s="83" t="s">
        <v>3182</v>
      </c>
      <c r="V296" s="125" t="s">
        <v>219</v>
      </c>
      <c r="AA296" s="103">
        <f>IF(OR(J296="Fail",ISBLANK(J296)),INDEX('Issue Code Table'!C:C,MATCH(N:N,'Issue Code Table'!A:A,0)),IF(M296="Critical",6,IF(M296="Significant",5,IF(M296="Moderate",3,2))))</f>
        <v>5</v>
      </c>
    </row>
    <row r="297" spans="1:27" s="73" customFormat="1" ht="141.6" customHeight="1" x14ac:dyDescent="0.2">
      <c r="A297" s="82" t="s">
        <v>3183</v>
      </c>
      <c r="B297" s="83" t="s">
        <v>1581</v>
      </c>
      <c r="C297" s="83" t="s">
        <v>1582</v>
      </c>
      <c r="D297" s="108" t="s">
        <v>193</v>
      </c>
      <c r="E297" s="84" t="s">
        <v>3184</v>
      </c>
      <c r="F297" s="84" t="s">
        <v>3185</v>
      </c>
      <c r="G297" s="84" t="s">
        <v>3186</v>
      </c>
      <c r="H297" s="84" t="s">
        <v>3187</v>
      </c>
      <c r="I297" s="108"/>
      <c r="J297" s="80"/>
      <c r="K297" s="85" t="s">
        <v>3188</v>
      </c>
      <c r="L297" s="258"/>
      <c r="M297" s="87" t="s">
        <v>159</v>
      </c>
      <c r="N297" s="93" t="s">
        <v>3176</v>
      </c>
      <c r="O297" s="88" t="s">
        <v>3177</v>
      </c>
      <c r="P297" s="89"/>
      <c r="Q297" s="237" t="s">
        <v>3178</v>
      </c>
      <c r="R297" s="237" t="s">
        <v>3189</v>
      </c>
      <c r="S297" s="84" t="s">
        <v>3190</v>
      </c>
      <c r="T297" s="83" t="s">
        <v>3191</v>
      </c>
      <c r="U297" s="83" t="s">
        <v>3192</v>
      </c>
      <c r="V297" s="125" t="s">
        <v>219</v>
      </c>
      <c r="AA297" s="103">
        <f>IF(OR(J297="Fail",ISBLANK(J297)),INDEX('Issue Code Table'!C:C,MATCH(N:N,'Issue Code Table'!A:A,0)),IF(M297="Critical",6,IF(M297="Significant",5,IF(M297="Moderate",3,2))))</f>
        <v>5</v>
      </c>
    </row>
    <row r="298" spans="1:27" s="73" customFormat="1" ht="141.6" customHeight="1" x14ac:dyDescent="0.2">
      <c r="A298" s="82" t="s">
        <v>3193</v>
      </c>
      <c r="B298" s="83" t="s">
        <v>1581</v>
      </c>
      <c r="C298" s="83" t="s">
        <v>1582</v>
      </c>
      <c r="D298" s="108" t="s">
        <v>193</v>
      </c>
      <c r="E298" s="84" t="s">
        <v>3194</v>
      </c>
      <c r="F298" s="84" t="s">
        <v>3195</v>
      </c>
      <c r="G298" s="84" t="s">
        <v>3196</v>
      </c>
      <c r="H298" s="84" t="s">
        <v>3197</v>
      </c>
      <c r="I298" s="108"/>
      <c r="J298" s="80"/>
      <c r="K298" s="85" t="s">
        <v>3198</v>
      </c>
      <c r="L298" s="258"/>
      <c r="M298" s="87" t="s">
        <v>159</v>
      </c>
      <c r="N298" s="93" t="s">
        <v>705</v>
      </c>
      <c r="O298" s="88" t="s">
        <v>706</v>
      </c>
      <c r="P298" s="89"/>
      <c r="Q298" s="237" t="s">
        <v>3178</v>
      </c>
      <c r="R298" s="237" t="s">
        <v>3199</v>
      </c>
      <c r="S298" s="84" t="s">
        <v>3200</v>
      </c>
      <c r="T298" s="83" t="s">
        <v>3201</v>
      </c>
      <c r="U298" s="83" t="s">
        <v>3202</v>
      </c>
      <c r="V298" s="125" t="s">
        <v>219</v>
      </c>
      <c r="AA298" s="103">
        <f>IF(OR(J298="Fail",ISBLANK(J298)),INDEX('Issue Code Table'!C:C,MATCH(N:N,'Issue Code Table'!A:A,0)),IF(M298="Critical",6,IF(M298="Significant",5,IF(M298="Moderate",3,2))))</f>
        <v>5</v>
      </c>
    </row>
    <row r="299" spans="1:27" s="73" customFormat="1" ht="141.6" customHeight="1" x14ac:dyDescent="0.2">
      <c r="A299" s="82" t="s">
        <v>3203</v>
      </c>
      <c r="B299" s="83" t="s">
        <v>1581</v>
      </c>
      <c r="C299" s="83" t="s">
        <v>1582</v>
      </c>
      <c r="D299" s="108" t="s">
        <v>193</v>
      </c>
      <c r="E299" s="84" t="s">
        <v>3204</v>
      </c>
      <c r="F299" s="84" t="s">
        <v>3205</v>
      </c>
      <c r="G299" s="84" t="s">
        <v>3206</v>
      </c>
      <c r="H299" s="84" t="s">
        <v>3207</v>
      </c>
      <c r="I299" s="108"/>
      <c r="J299" s="80"/>
      <c r="K299" s="85" t="s">
        <v>3208</v>
      </c>
      <c r="L299" s="258"/>
      <c r="M299" s="87" t="s">
        <v>199</v>
      </c>
      <c r="N299" s="93" t="s">
        <v>3209</v>
      </c>
      <c r="O299" s="88" t="s">
        <v>3210</v>
      </c>
      <c r="P299" s="89"/>
      <c r="Q299" s="237" t="s">
        <v>3211</v>
      </c>
      <c r="R299" s="237" t="s">
        <v>3212</v>
      </c>
      <c r="S299" s="84" t="s">
        <v>3213</v>
      </c>
      <c r="T299" s="83" t="s">
        <v>3214</v>
      </c>
      <c r="U299" s="83" t="s">
        <v>3215</v>
      </c>
      <c r="V299" s="125"/>
      <c r="AA299" s="103">
        <f>IF(OR(J299="Fail",ISBLANK(J299)),INDEX('Issue Code Table'!C:C,MATCH(N:N,'Issue Code Table'!A:A,0)),IF(M299="Critical",6,IF(M299="Significant",5,IF(M299="Moderate",3,2))))</f>
        <v>4</v>
      </c>
    </row>
    <row r="300" spans="1:27" s="73" customFormat="1" ht="141.6" customHeight="1" x14ac:dyDescent="0.2">
      <c r="A300" s="82" t="s">
        <v>3216</v>
      </c>
      <c r="B300" s="83" t="s">
        <v>1581</v>
      </c>
      <c r="C300" s="83" t="s">
        <v>1582</v>
      </c>
      <c r="D300" s="108" t="s">
        <v>193</v>
      </c>
      <c r="E300" s="84" t="s">
        <v>3217</v>
      </c>
      <c r="F300" s="84" t="s">
        <v>3218</v>
      </c>
      <c r="G300" s="84" t="s">
        <v>3219</v>
      </c>
      <c r="H300" s="84" t="s">
        <v>3220</v>
      </c>
      <c r="I300" s="235"/>
      <c r="J300" s="80"/>
      <c r="K300" s="241" t="s">
        <v>3221</v>
      </c>
      <c r="L300" s="258"/>
      <c r="M300" s="87" t="s">
        <v>159</v>
      </c>
      <c r="N300" s="93" t="s">
        <v>705</v>
      </c>
      <c r="O300" s="88" t="s">
        <v>706</v>
      </c>
      <c r="P300" s="89"/>
      <c r="Q300" s="237" t="s">
        <v>3222</v>
      </c>
      <c r="R300" s="237" t="s">
        <v>3223</v>
      </c>
      <c r="S300" s="245" t="s">
        <v>3224</v>
      </c>
      <c r="T300" s="257" t="s">
        <v>3225</v>
      </c>
      <c r="U300" s="257" t="s">
        <v>3226</v>
      </c>
      <c r="V300" s="125" t="s">
        <v>219</v>
      </c>
      <c r="AA300" s="103">
        <f>IF(OR(J300="Fail",ISBLANK(J300)),INDEX('Issue Code Table'!C:C,MATCH(N:N,'Issue Code Table'!A:A,0)),IF(M300="Critical",6,IF(M300="Significant",5,IF(M300="Moderate",3,2))))</f>
        <v>5</v>
      </c>
    </row>
    <row r="301" spans="1:27" s="73" customFormat="1" ht="141.6" customHeight="1" x14ac:dyDescent="0.2">
      <c r="A301" s="82" t="s">
        <v>3227</v>
      </c>
      <c r="B301" s="83" t="s">
        <v>191</v>
      </c>
      <c r="C301" s="83" t="s">
        <v>192</v>
      </c>
      <c r="D301" s="108" t="s">
        <v>193</v>
      </c>
      <c r="E301" s="84" t="s">
        <v>3228</v>
      </c>
      <c r="F301" s="84" t="s">
        <v>3229</v>
      </c>
      <c r="G301" s="84" t="s">
        <v>3230</v>
      </c>
      <c r="H301" s="84" t="s">
        <v>3231</v>
      </c>
      <c r="I301" s="112"/>
      <c r="J301" s="80"/>
      <c r="K301" s="85" t="s">
        <v>3232</v>
      </c>
      <c r="L301" s="256"/>
      <c r="M301" s="87" t="s">
        <v>199</v>
      </c>
      <c r="N301" s="93" t="s">
        <v>683</v>
      </c>
      <c r="O301" s="88" t="s">
        <v>684</v>
      </c>
      <c r="P301" s="89"/>
      <c r="Q301" s="237" t="s">
        <v>3233</v>
      </c>
      <c r="R301" s="237" t="s">
        <v>3234</v>
      </c>
      <c r="S301" s="84" t="s">
        <v>3235</v>
      </c>
      <c r="T301" s="83" t="s">
        <v>3236</v>
      </c>
      <c r="U301" s="83" t="s">
        <v>3237</v>
      </c>
      <c r="V301" s="125"/>
      <c r="AA301" s="103">
        <f>IF(OR(J301="Fail",ISBLANK(J301)),INDEX('Issue Code Table'!C:C,MATCH(N:N,'Issue Code Table'!A:A,0)),IF(M301="Critical",6,IF(M301="Significant",5,IF(M301="Moderate",3,2))))</f>
        <v>4</v>
      </c>
    </row>
    <row r="302" spans="1:27" s="73" customFormat="1" ht="141.6" customHeight="1" x14ac:dyDescent="0.2">
      <c r="A302" s="82" t="s">
        <v>3238</v>
      </c>
      <c r="B302" s="83" t="s">
        <v>346</v>
      </c>
      <c r="C302" s="83" t="s">
        <v>347</v>
      </c>
      <c r="D302" s="108" t="s">
        <v>193</v>
      </c>
      <c r="E302" s="84" t="s">
        <v>3239</v>
      </c>
      <c r="F302" s="84" t="s">
        <v>3240</v>
      </c>
      <c r="G302" s="84" t="s">
        <v>3241</v>
      </c>
      <c r="H302" s="84" t="s">
        <v>3242</v>
      </c>
      <c r="I302" s="112"/>
      <c r="J302" s="80"/>
      <c r="K302" s="85" t="s">
        <v>3243</v>
      </c>
      <c r="L302" s="256"/>
      <c r="M302" s="87" t="s">
        <v>159</v>
      </c>
      <c r="N302" s="93" t="s">
        <v>705</v>
      </c>
      <c r="O302" s="88" t="s">
        <v>706</v>
      </c>
      <c r="P302" s="89"/>
      <c r="Q302" s="237" t="s">
        <v>3244</v>
      </c>
      <c r="R302" s="237" t="s">
        <v>3245</v>
      </c>
      <c r="S302" s="84" t="s">
        <v>3246</v>
      </c>
      <c r="T302" s="83" t="s">
        <v>3247</v>
      </c>
      <c r="U302" s="83" t="s">
        <v>3248</v>
      </c>
      <c r="V302" s="125" t="s">
        <v>219</v>
      </c>
      <c r="AA302" s="103">
        <f>IF(OR(J302="Fail",ISBLANK(J302)),INDEX('Issue Code Table'!C:C,MATCH(N:N,'Issue Code Table'!A:A,0)),IF(M302="Critical",6,IF(M302="Significant",5,IF(M302="Moderate",3,2))))</f>
        <v>5</v>
      </c>
    </row>
    <row r="303" spans="1:27" s="73" customFormat="1" ht="141.6" customHeight="1" x14ac:dyDescent="0.2">
      <c r="A303" s="82" t="s">
        <v>3249</v>
      </c>
      <c r="B303" s="83" t="s">
        <v>346</v>
      </c>
      <c r="C303" s="83" t="s">
        <v>347</v>
      </c>
      <c r="D303" s="108" t="s">
        <v>193</v>
      </c>
      <c r="E303" s="84" t="s">
        <v>3250</v>
      </c>
      <c r="F303" s="84" t="s">
        <v>3251</v>
      </c>
      <c r="G303" s="84" t="s">
        <v>3252</v>
      </c>
      <c r="H303" s="84" t="s">
        <v>3253</v>
      </c>
      <c r="I303" s="112"/>
      <c r="J303" s="80"/>
      <c r="K303" s="85" t="s">
        <v>3254</v>
      </c>
      <c r="L303" s="256"/>
      <c r="M303" s="87" t="s">
        <v>159</v>
      </c>
      <c r="N303" s="93" t="s">
        <v>705</v>
      </c>
      <c r="O303" s="88" t="s">
        <v>706</v>
      </c>
      <c r="P303" s="89"/>
      <c r="Q303" s="237" t="s">
        <v>3244</v>
      </c>
      <c r="R303" s="237" t="s">
        <v>3255</v>
      </c>
      <c r="S303" s="84" t="s">
        <v>3256</v>
      </c>
      <c r="T303" s="83" t="s">
        <v>3257</v>
      </c>
      <c r="U303" s="83" t="s">
        <v>3258</v>
      </c>
      <c r="V303" s="125" t="s">
        <v>219</v>
      </c>
      <c r="AA303" s="103">
        <f>IF(OR(J303="Fail",ISBLANK(J303)),INDEX('Issue Code Table'!C:C,MATCH(N:N,'Issue Code Table'!A:A,0)),IF(M303="Critical",6,IF(M303="Significant",5,IF(M303="Moderate",3,2))))</f>
        <v>5</v>
      </c>
    </row>
    <row r="304" spans="1:27" s="73" customFormat="1" ht="141.6" customHeight="1" x14ac:dyDescent="0.2">
      <c r="A304" s="82" t="s">
        <v>3259</v>
      </c>
      <c r="B304" s="83" t="s">
        <v>346</v>
      </c>
      <c r="C304" s="83" t="s">
        <v>347</v>
      </c>
      <c r="D304" s="108" t="s">
        <v>193</v>
      </c>
      <c r="E304" s="84" t="s">
        <v>3260</v>
      </c>
      <c r="F304" s="84" t="s">
        <v>3261</v>
      </c>
      <c r="G304" s="84" t="s">
        <v>3262</v>
      </c>
      <c r="H304" s="84" t="s">
        <v>3263</v>
      </c>
      <c r="I304" s="112"/>
      <c r="J304" s="80"/>
      <c r="K304" s="85" t="s">
        <v>3264</v>
      </c>
      <c r="L304" s="256"/>
      <c r="M304" s="87" t="s">
        <v>159</v>
      </c>
      <c r="N304" s="93" t="s">
        <v>705</v>
      </c>
      <c r="O304" s="88" t="s">
        <v>706</v>
      </c>
      <c r="P304" s="89"/>
      <c r="Q304" s="237" t="s">
        <v>3265</v>
      </c>
      <c r="R304" s="237" t="s">
        <v>3266</v>
      </c>
      <c r="S304" s="84" t="s">
        <v>3267</v>
      </c>
      <c r="T304" s="83" t="s">
        <v>3268</v>
      </c>
      <c r="U304" s="83" t="s">
        <v>3269</v>
      </c>
      <c r="V304" s="125" t="s">
        <v>219</v>
      </c>
      <c r="AA304" s="103">
        <f>IF(OR(J304="Fail",ISBLANK(J304)),INDEX('Issue Code Table'!C:C,MATCH(N:N,'Issue Code Table'!A:A,0)),IF(M304="Critical",6,IF(M304="Significant",5,IF(M304="Moderate",3,2))))</f>
        <v>5</v>
      </c>
    </row>
    <row r="305" spans="1:27" s="73" customFormat="1" ht="141.6" customHeight="1" x14ac:dyDescent="0.2">
      <c r="A305" s="82" t="s">
        <v>3270</v>
      </c>
      <c r="B305" s="83" t="s">
        <v>346</v>
      </c>
      <c r="C305" s="83" t="s">
        <v>347</v>
      </c>
      <c r="D305" s="108" t="s">
        <v>193</v>
      </c>
      <c r="E305" s="84" t="s">
        <v>3271</v>
      </c>
      <c r="F305" s="84" t="s">
        <v>3272</v>
      </c>
      <c r="G305" s="84" t="s">
        <v>3273</v>
      </c>
      <c r="H305" s="84" t="s">
        <v>3274</v>
      </c>
      <c r="I305" s="112"/>
      <c r="J305" s="80"/>
      <c r="K305" s="85" t="s">
        <v>3275</v>
      </c>
      <c r="L305" s="256"/>
      <c r="M305" s="87" t="s">
        <v>159</v>
      </c>
      <c r="N305" s="93" t="s">
        <v>705</v>
      </c>
      <c r="O305" s="88" t="s">
        <v>706</v>
      </c>
      <c r="P305" s="89"/>
      <c r="Q305" s="237" t="s">
        <v>3276</v>
      </c>
      <c r="R305" s="237" t="s">
        <v>3277</v>
      </c>
      <c r="S305" s="84" t="s">
        <v>3278</v>
      </c>
      <c r="T305" s="83" t="s">
        <v>3279</v>
      </c>
      <c r="U305" s="83" t="s">
        <v>3280</v>
      </c>
      <c r="V305" s="125" t="s">
        <v>219</v>
      </c>
      <c r="AA305" s="103">
        <f>IF(OR(J305="Fail",ISBLANK(J305)),INDEX('Issue Code Table'!C:C,MATCH(N:N,'Issue Code Table'!A:A,0)),IF(M305="Critical",6,IF(M305="Significant",5,IF(M305="Moderate",3,2))))</f>
        <v>5</v>
      </c>
    </row>
    <row r="306" spans="1:27" s="73" customFormat="1" ht="141.6" customHeight="1" x14ac:dyDescent="0.2">
      <c r="A306" s="82" t="s">
        <v>3281</v>
      </c>
      <c r="B306" s="83" t="s">
        <v>346</v>
      </c>
      <c r="C306" s="83" t="s">
        <v>347</v>
      </c>
      <c r="D306" s="108" t="s">
        <v>193</v>
      </c>
      <c r="E306" s="84" t="s">
        <v>3282</v>
      </c>
      <c r="F306" s="84" t="s">
        <v>3283</v>
      </c>
      <c r="G306" s="84" t="s">
        <v>3284</v>
      </c>
      <c r="H306" s="84" t="s">
        <v>3285</v>
      </c>
      <c r="I306" s="112"/>
      <c r="J306" s="80"/>
      <c r="K306" s="85" t="s">
        <v>3286</v>
      </c>
      <c r="L306" s="256"/>
      <c r="M306" s="87" t="s">
        <v>159</v>
      </c>
      <c r="N306" s="93" t="s">
        <v>705</v>
      </c>
      <c r="O306" s="88" t="s">
        <v>706</v>
      </c>
      <c r="P306" s="89"/>
      <c r="Q306" s="237" t="s">
        <v>3276</v>
      </c>
      <c r="R306" s="237" t="s">
        <v>3287</v>
      </c>
      <c r="S306" s="84" t="s">
        <v>3278</v>
      </c>
      <c r="T306" s="83" t="s">
        <v>3288</v>
      </c>
      <c r="U306" s="83" t="s">
        <v>3289</v>
      </c>
      <c r="V306" s="125" t="s">
        <v>219</v>
      </c>
      <c r="AA306" s="103">
        <f>IF(OR(J306="Fail",ISBLANK(J306)),INDEX('Issue Code Table'!C:C,MATCH(N:N,'Issue Code Table'!A:A,0)),IF(M306="Critical",6,IF(M306="Significant",5,IF(M306="Moderate",3,2))))</f>
        <v>5</v>
      </c>
    </row>
    <row r="307" spans="1:27" s="73" customFormat="1" ht="141.6" customHeight="1" x14ac:dyDescent="0.2">
      <c r="A307" s="82" t="s">
        <v>3290</v>
      </c>
      <c r="B307" s="83" t="s">
        <v>346</v>
      </c>
      <c r="C307" s="83" t="s">
        <v>347</v>
      </c>
      <c r="D307" s="108" t="s">
        <v>193</v>
      </c>
      <c r="E307" s="84" t="s">
        <v>3291</v>
      </c>
      <c r="F307" s="84" t="s">
        <v>3292</v>
      </c>
      <c r="G307" s="84" t="s">
        <v>3293</v>
      </c>
      <c r="H307" s="84" t="s">
        <v>3294</v>
      </c>
      <c r="I307" s="112"/>
      <c r="J307" s="80"/>
      <c r="K307" s="85" t="s">
        <v>3295</v>
      </c>
      <c r="L307" s="256"/>
      <c r="M307" s="87" t="s">
        <v>199</v>
      </c>
      <c r="N307" s="93" t="s">
        <v>361</v>
      </c>
      <c r="O307" s="88" t="s">
        <v>362</v>
      </c>
      <c r="P307" s="89"/>
      <c r="Q307" s="237" t="s">
        <v>3296</v>
      </c>
      <c r="R307" s="237" t="s">
        <v>3297</v>
      </c>
      <c r="S307" s="84" t="s">
        <v>3298</v>
      </c>
      <c r="T307" s="83" t="s">
        <v>3299</v>
      </c>
      <c r="U307" s="83" t="s">
        <v>3300</v>
      </c>
      <c r="V307" s="125"/>
      <c r="AA307" s="103">
        <f>IF(OR(J307="Fail",ISBLANK(J307)),INDEX('Issue Code Table'!C:C,MATCH(N:N,'Issue Code Table'!A:A,0)),IF(M307="Critical",6,IF(M307="Significant",5,IF(M307="Moderate",3,2))))</f>
        <v>4</v>
      </c>
    </row>
    <row r="308" spans="1:27" s="73" customFormat="1" ht="141.6" customHeight="1" x14ac:dyDescent="0.2">
      <c r="A308" s="82" t="s">
        <v>3301</v>
      </c>
      <c r="B308" s="83" t="s">
        <v>346</v>
      </c>
      <c r="C308" s="83" t="s">
        <v>347</v>
      </c>
      <c r="D308" s="108" t="s">
        <v>193</v>
      </c>
      <c r="E308" s="84" t="s">
        <v>3302</v>
      </c>
      <c r="F308" s="84" t="s">
        <v>3303</v>
      </c>
      <c r="G308" s="84" t="s">
        <v>3304</v>
      </c>
      <c r="H308" s="84" t="s">
        <v>3305</v>
      </c>
      <c r="I308" s="230"/>
      <c r="J308" s="80"/>
      <c r="K308" s="241" t="s">
        <v>3306</v>
      </c>
      <c r="L308" s="256"/>
      <c r="M308" s="87" t="s">
        <v>159</v>
      </c>
      <c r="N308" s="93" t="s">
        <v>705</v>
      </c>
      <c r="O308" s="88" t="s">
        <v>706</v>
      </c>
      <c r="P308" s="89"/>
      <c r="Q308" s="237" t="s">
        <v>3307</v>
      </c>
      <c r="R308" s="237" t="s">
        <v>3308</v>
      </c>
      <c r="S308" s="245" t="s">
        <v>3309</v>
      </c>
      <c r="T308" s="257" t="s">
        <v>3310</v>
      </c>
      <c r="U308" s="257" t="s">
        <v>3311</v>
      </c>
      <c r="V308" s="125" t="s">
        <v>219</v>
      </c>
      <c r="AA308" s="103">
        <f>IF(OR(J308="Fail",ISBLANK(J308)),INDEX('Issue Code Table'!C:C,MATCH(N:N,'Issue Code Table'!A:A,0)),IF(M308="Critical",6,IF(M308="Significant",5,IF(M308="Moderate",3,2))))</f>
        <v>5</v>
      </c>
    </row>
    <row r="309" spans="1:27" s="73" customFormat="1" ht="141.6" customHeight="1" x14ac:dyDescent="0.2">
      <c r="A309" s="82" t="s">
        <v>3312</v>
      </c>
      <c r="B309" s="83" t="s">
        <v>346</v>
      </c>
      <c r="C309" s="83" t="s">
        <v>347</v>
      </c>
      <c r="D309" s="108" t="s">
        <v>193</v>
      </c>
      <c r="E309" s="84" t="s">
        <v>3313</v>
      </c>
      <c r="F309" s="84" t="s">
        <v>3314</v>
      </c>
      <c r="G309" s="84" t="s">
        <v>3315</v>
      </c>
      <c r="H309" s="84" t="s">
        <v>3316</v>
      </c>
      <c r="I309" s="230"/>
      <c r="J309" s="80"/>
      <c r="K309" s="241" t="s">
        <v>3317</v>
      </c>
      <c r="L309" s="256"/>
      <c r="M309" s="87" t="s">
        <v>159</v>
      </c>
      <c r="N309" s="93" t="s">
        <v>705</v>
      </c>
      <c r="O309" s="88" t="s">
        <v>706</v>
      </c>
      <c r="P309" s="89"/>
      <c r="Q309" s="237" t="s">
        <v>3307</v>
      </c>
      <c r="R309" s="237" t="s">
        <v>3318</v>
      </c>
      <c r="S309" s="245" t="s">
        <v>3309</v>
      </c>
      <c r="T309" s="257" t="s">
        <v>3319</v>
      </c>
      <c r="U309" s="257" t="s">
        <v>3320</v>
      </c>
      <c r="V309" s="125" t="s">
        <v>219</v>
      </c>
      <c r="AA309" s="103">
        <f>IF(OR(J309="Fail",ISBLANK(J309)),INDEX('Issue Code Table'!C:C,MATCH(N:N,'Issue Code Table'!A:A,0)),IF(M309="Critical",6,IF(M309="Significant",5,IF(M309="Moderate",3,2))))</f>
        <v>5</v>
      </c>
    </row>
    <row r="310" spans="1:27" s="73" customFormat="1" ht="141.6" customHeight="1" x14ac:dyDescent="0.2">
      <c r="A310" s="82" t="s">
        <v>3321</v>
      </c>
      <c r="B310" s="83" t="s">
        <v>346</v>
      </c>
      <c r="C310" s="83" t="s">
        <v>347</v>
      </c>
      <c r="D310" s="108" t="s">
        <v>193</v>
      </c>
      <c r="E310" s="84" t="s">
        <v>3322</v>
      </c>
      <c r="F310" s="84" t="s">
        <v>3323</v>
      </c>
      <c r="G310" s="84" t="s">
        <v>3324</v>
      </c>
      <c r="H310" s="84" t="s">
        <v>3325</v>
      </c>
      <c r="I310" s="230"/>
      <c r="J310" s="80"/>
      <c r="K310" s="241" t="s">
        <v>3326</v>
      </c>
      <c r="L310" s="256"/>
      <c r="M310" s="87" t="s">
        <v>159</v>
      </c>
      <c r="N310" s="93" t="s">
        <v>705</v>
      </c>
      <c r="O310" s="88" t="s">
        <v>706</v>
      </c>
      <c r="P310" s="89"/>
      <c r="Q310" s="237" t="s">
        <v>3307</v>
      </c>
      <c r="R310" s="237" t="s">
        <v>3327</v>
      </c>
      <c r="S310" s="245" t="s">
        <v>3309</v>
      </c>
      <c r="T310" s="257" t="s">
        <v>3328</v>
      </c>
      <c r="U310" s="257" t="s">
        <v>3329</v>
      </c>
      <c r="V310" s="125" t="s">
        <v>219</v>
      </c>
      <c r="AA310" s="103">
        <f>IF(OR(J310="Fail",ISBLANK(J310)),INDEX('Issue Code Table'!C:C,MATCH(N:N,'Issue Code Table'!A:A,0)),IF(M310="Critical",6,IF(M310="Significant",5,IF(M310="Moderate",3,2))))</f>
        <v>5</v>
      </c>
    </row>
    <row r="311" spans="1:27" s="73" customFormat="1" ht="141.6" customHeight="1" x14ac:dyDescent="0.2">
      <c r="A311" s="82" t="s">
        <v>3330</v>
      </c>
      <c r="B311" s="83" t="s">
        <v>346</v>
      </c>
      <c r="C311" s="83" t="s">
        <v>347</v>
      </c>
      <c r="D311" s="108" t="s">
        <v>193</v>
      </c>
      <c r="E311" s="84" t="s">
        <v>3331</v>
      </c>
      <c r="F311" s="84" t="s">
        <v>3332</v>
      </c>
      <c r="G311" s="84" t="s">
        <v>3333</v>
      </c>
      <c r="H311" s="84" t="s">
        <v>3334</v>
      </c>
      <c r="I311" s="230"/>
      <c r="J311" s="80"/>
      <c r="K311" s="241" t="s">
        <v>3335</v>
      </c>
      <c r="L311" s="256"/>
      <c r="M311" s="87" t="s">
        <v>159</v>
      </c>
      <c r="N311" s="93" t="s">
        <v>705</v>
      </c>
      <c r="O311" s="88" t="s">
        <v>706</v>
      </c>
      <c r="P311" s="89"/>
      <c r="Q311" s="237" t="s">
        <v>3307</v>
      </c>
      <c r="R311" s="237" t="s">
        <v>3336</v>
      </c>
      <c r="S311" s="245" t="s">
        <v>3309</v>
      </c>
      <c r="T311" s="257" t="s">
        <v>3337</v>
      </c>
      <c r="U311" s="257" t="s">
        <v>3338</v>
      </c>
      <c r="V311" s="125" t="s">
        <v>219</v>
      </c>
      <c r="AA311" s="103">
        <f>IF(OR(J311="Fail",ISBLANK(J311)),INDEX('Issue Code Table'!C:C,MATCH(N:N,'Issue Code Table'!A:A,0)),IF(M311="Critical",6,IF(M311="Significant",5,IF(M311="Moderate",3,2))))</f>
        <v>5</v>
      </c>
    </row>
    <row r="312" spans="1:27" s="73" customFormat="1" ht="141.6" customHeight="1" x14ac:dyDescent="0.2">
      <c r="A312" s="82" t="s">
        <v>3339</v>
      </c>
      <c r="B312" s="83" t="s">
        <v>346</v>
      </c>
      <c r="C312" s="83" t="s">
        <v>347</v>
      </c>
      <c r="D312" s="108" t="s">
        <v>193</v>
      </c>
      <c r="E312" s="84" t="s">
        <v>3340</v>
      </c>
      <c r="F312" s="84" t="s">
        <v>3341</v>
      </c>
      <c r="G312" s="84" t="s">
        <v>3342</v>
      </c>
      <c r="H312" s="84" t="s">
        <v>3343</v>
      </c>
      <c r="I312" s="230"/>
      <c r="J312" s="80"/>
      <c r="K312" s="241" t="s">
        <v>3344</v>
      </c>
      <c r="L312" s="256"/>
      <c r="M312" s="87" t="s">
        <v>199</v>
      </c>
      <c r="N312" s="93" t="s">
        <v>1340</v>
      </c>
      <c r="O312" s="88" t="s">
        <v>2183</v>
      </c>
      <c r="P312" s="89"/>
      <c r="Q312" s="237" t="s">
        <v>3345</v>
      </c>
      <c r="R312" s="237" t="s">
        <v>3346</v>
      </c>
      <c r="S312" s="245" t="s">
        <v>3347</v>
      </c>
      <c r="T312" s="257" t="s">
        <v>3348</v>
      </c>
      <c r="U312" s="257" t="s">
        <v>3349</v>
      </c>
      <c r="V312" s="247"/>
      <c r="AA312" s="103">
        <f>IF(OR(J312="Fail",ISBLANK(J312)),INDEX('Issue Code Table'!C:C,MATCH(N:N,'Issue Code Table'!A:A,0)),IF(M312="Critical",6,IF(M312="Significant",5,IF(M312="Moderate",3,2))))</f>
        <v>5</v>
      </c>
    </row>
    <row r="313" spans="1:27" s="73" customFormat="1" ht="141.6" customHeight="1" x14ac:dyDescent="0.2">
      <c r="A313" s="82" t="s">
        <v>3350</v>
      </c>
      <c r="B313" s="83" t="s">
        <v>346</v>
      </c>
      <c r="C313" s="83" t="s">
        <v>347</v>
      </c>
      <c r="D313" s="108" t="s">
        <v>193</v>
      </c>
      <c r="E313" s="84" t="s">
        <v>3351</v>
      </c>
      <c r="F313" s="84" t="s">
        <v>3352</v>
      </c>
      <c r="G313" s="84" t="s">
        <v>3353</v>
      </c>
      <c r="H313" s="84" t="s">
        <v>3354</v>
      </c>
      <c r="I313" s="230"/>
      <c r="J313" s="80"/>
      <c r="K313" s="241" t="s">
        <v>3355</v>
      </c>
      <c r="L313" s="256"/>
      <c r="M313" s="87" t="s">
        <v>199</v>
      </c>
      <c r="N313" s="93" t="s">
        <v>1340</v>
      </c>
      <c r="O313" s="88" t="s">
        <v>2183</v>
      </c>
      <c r="P313" s="89"/>
      <c r="Q313" s="237" t="s">
        <v>3345</v>
      </c>
      <c r="R313" s="237" t="s">
        <v>3356</v>
      </c>
      <c r="S313" s="245" t="s">
        <v>3357</v>
      </c>
      <c r="T313" s="257" t="s">
        <v>3358</v>
      </c>
      <c r="U313" s="257" t="s">
        <v>3359</v>
      </c>
      <c r="V313" s="247"/>
      <c r="AA313" s="103">
        <f>IF(OR(J313="Fail",ISBLANK(J313)),INDEX('Issue Code Table'!C:C,MATCH(N:N,'Issue Code Table'!A:A,0)),IF(M313="Critical",6,IF(M313="Significant",5,IF(M313="Moderate",3,2))))</f>
        <v>5</v>
      </c>
    </row>
    <row r="314" spans="1:27" s="73" customFormat="1" ht="141.6" customHeight="1" x14ac:dyDescent="0.2">
      <c r="A314" s="82" t="s">
        <v>3360</v>
      </c>
      <c r="B314" s="83" t="s">
        <v>346</v>
      </c>
      <c r="C314" s="83" t="s">
        <v>347</v>
      </c>
      <c r="D314" s="108" t="s">
        <v>193</v>
      </c>
      <c r="E314" s="84" t="s">
        <v>3361</v>
      </c>
      <c r="F314" s="84" t="s">
        <v>3362</v>
      </c>
      <c r="G314" s="84" t="s">
        <v>3363</v>
      </c>
      <c r="H314" s="84" t="s">
        <v>3364</v>
      </c>
      <c r="I314" s="230"/>
      <c r="J314" s="80"/>
      <c r="K314" s="241" t="s">
        <v>3365</v>
      </c>
      <c r="L314" s="256"/>
      <c r="M314" s="87" t="s">
        <v>199</v>
      </c>
      <c r="N314" s="93" t="s">
        <v>3209</v>
      </c>
      <c r="O314" s="88" t="s">
        <v>3210</v>
      </c>
      <c r="P314" s="89"/>
      <c r="Q314" s="237" t="s">
        <v>3366</v>
      </c>
      <c r="R314" s="237" t="s">
        <v>3367</v>
      </c>
      <c r="S314" s="245" t="s">
        <v>3368</v>
      </c>
      <c r="T314" s="257" t="s">
        <v>3369</v>
      </c>
      <c r="U314" s="257" t="s">
        <v>3370</v>
      </c>
      <c r="V314" s="247"/>
      <c r="AA314" s="103">
        <f>IF(OR(J314="Fail",ISBLANK(J314)),INDEX('Issue Code Table'!C:C,MATCH(N:N,'Issue Code Table'!A:A,0)),IF(M314="Critical",6,IF(M314="Significant",5,IF(M314="Moderate",3,2))))</f>
        <v>4</v>
      </c>
    </row>
    <row r="315" spans="1:27" s="73" customFormat="1" ht="141.6" customHeight="1" x14ac:dyDescent="0.2">
      <c r="A315" s="82" t="s">
        <v>3371</v>
      </c>
      <c r="B315" s="83" t="s">
        <v>191</v>
      </c>
      <c r="C315" s="83" t="s">
        <v>192</v>
      </c>
      <c r="D315" s="108" t="s">
        <v>193</v>
      </c>
      <c r="E315" s="84" t="s">
        <v>3372</v>
      </c>
      <c r="F315" s="84" t="s">
        <v>3373</v>
      </c>
      <c r="G315" s="84" t="s">
        <v>3374</v>
      </c>
      <c r="H315" s="84" t="s">
        <v>3375</v>
      </c>
      <c r="I315" s="230"/>
      <c r="J315" s="80"/>
      <c r="K315" s="241" t="s">
        <v>3376</v>
      </c>
      <c r="L315" s="256"/>
      <c r="M315" s="87" t="s">
        <v>159</v>
      </c>
      <c r="N315" s="93" t="s">
        <v>1039</v>
      </c>
      <c r="O315" s="88" t="s">
        <v>1040</v>
      </c>
      <c r="P315" s="89"/>
      <c r="Q315" s="237" t="s">
        <v>3377</v>
      </c>
      <c r="R315" s="237" t="s">
        <v>3378</v>
      </c>
      <c r="S315" s="245" t="s">
        <v>3379</v>
      </c>
      <c r="T315" s="257" t="s">
        <v>3380</v>
      </c>
      <c r="U315" s="257" t="s">
        <v>3381</v>
      </c>
      <c r="V315" s="125" t="s">
        <v>219</v>
      </c>
      <c r="AA315" s="103">
        <f>IF(OR(J315="Fail",ISBLANK(J315)),INDEX('Issue Code Table'!C:C,MATCH(N:N,'Issue Code Table'!A:A,0)),IF(M315="Critical",6,IF(M315="Significant",5,IF(M315="Moderate",3,2))))</f>
        <v>5</v>
      </c>
    </row>
    <row r="316" spans="1:27" s="73" customFormat="1" ht="141.6" customHeight="1" x14ac:dyDescent="0.2">
      <c r="A316" s="82" t="s">
        <v>3382</v>
      </c>
      <c r="B316" s="83" t="s">
        <v>3383</v>
      </c>
      <c r="C316" s="83" t="s">
        <v>3384</v>
      </c>
      <c r="D316" s="108" t="s">
        <v>193</v>
      </c>
      <c r="E316" s="84" t="s">
        <v>3385</v>
      </c>
      <c r="F316" s="84" t="s">
        <v>3386</v>
      </c>
      <c r="G316" s="84" t="s">
        <v>3387</v>
      </c>
      <c r="H316" s="84" t="s">
        <v>3388</v>
      </c>
      <c r="I316" s="230"/>
      <c r="J316" s="80"/>
      <c r="K316" s="241" t="s">
        <v>3389</v>
      </c>
      <c r="L316" s="256"/>
      <c r="M316" s="87" t="s">
        <v>159</v>
      </c>
      <c r="N316" s="93" t="s">
        <v>705</v>
      </c>
      <c r="O316" s="88" t="s">
        <v>706</v>
      </c>
      <c r="P316" s="89"/>
      <c r="Q316" s="237" t="s">
        <v>3390</v>
      </c>
      <c r="R316" s="237" t="s">
        <v>3391</v>
      </c>
      <c r="S316" s="245" t="s">
        <v>3392</v>
      </c>
      <c r="T316" s="257" t="s">
        <v>3393</v>
      </c>
      <c r="U316" s="257" t="s">
        <v>3394</v>
      </c>
      <c r="V316" s="125" t="s">
        <v>219</v>
      </c>
      <c r="AA316" s="103">
        <f>IF(OR(J316="Fail",ISBLANK(J316)),INDEX('Issue Code Table'!C:C,MATCH(N:N,'Issue Code Table'!A:A,0)),IF(M316="Critical",6,IF(M316="Significant",5,IF(M316="Moderate",3,2))))</f>
        <v>5</v>
      </c>
    </row>
    <row r="317" spans="1:27" s="73" customFormat="1" ht="141.6" customHeight="1" x14ac:dyDescent="0.2">
      <c r="A317" s="82" t="s">
        <v>3395</v>
      </c>
      <c r="B317" s="83" t="s">
        <v>191</v>
      </c>
      <c r="C317" s="83" t="s">
        <v>192</v>
      </c>
      <c r="D317" s="108" t="s">
        <v>193</v>
      </c>
      <c r="E317" s="84" t="s">
        <v>3396</v>
      </c>
      <c r="F317" s="84" t="s">
        <v>3397</v>
      </c>
      <c r="G317" s="84" t="s">
        <v>3398</v>
      </c>
      <c r="H317" s="84" t="s">
        <v>3399</v>
      </c>
      <c r="I317" s="230"/>
      <c r="J317" s="80"/>
      <c r="K317" s="241" t="s">
        <v>3400</v>
      </c>
      <c r="L317" s="256"/>
      <c r="M317" s="87" t="s">
        <v>159</v>
      </c>
      <c r="N317" s="93" t="s">
        <v>705</v>
      </c>
      <c r="O317" s="88" t="s">
        <v>3401</v>
      </c>
      <c r="P317" s="89"/>
      <c r="Q317" s="237" t="s">
        <v>3402</v>
      </c>
      <c r="R317" s="237" t="s">
        <v>3403</v>
      </c>
      <c r="S317" s="245" t="s">
        <v>3404</v>
      </c>
      <c r="T317" s="257" t="s">
        <v>3405</v>
      </c>
      <c r="U317" s="257" t="s">
        <v>3406</v>
      </c>
      <c r="V317" s="125" t="s">
        <v>219</v>
      </c>
      <c r="AA317" s="103">
        <f>IF(OR(J317="Fail",ISBLANK(J317)),INDEX('Issue Code Table'!C:C,MATCH(N:N,'Issue Code Table'!A:A,0)),IF(M317="Critical",6,IF(M317="Significant",5,IF(M317="Moderate",3,2))))</f>
        <v>5</v>
      </c>
    </row>
    <row r="318" spans="1:27" s="73" customFormat="1" ht="141.6" customHeight="1" x14ac:dyDescent="0.2">
      <c r="A318" s="82" t="s">
        <v>3407</v>
      </c>
      <c r="B318" s="83" t="s">
        <v>3383</v>
      </c>
      <c r="C318" s="83" t="s">
        <v>3384</v>
      </c>
      <c r="D318" s="108" t="s">
        <v>193</v>
      </c>
      <c r="E318" s="84" t="s">
        <v>3408</v>
      </c>
      <c r="F318" s="84" t="s">
        <v>3409</v>
      </c>
      <c r="G318" s="84" t="s">
        <v>3410</v>
      </c>
      <c r="H318" s="84" t="s">
        <v>3411</v>
      </c>
      <c r="I318" s="230"/>
      <c r="J318" s="80"/>
      <c r="K318" s="241" t="s">
        <v>3412</v>
      </c>
      <c r="L318" s="256"/>
      <c r="M318" s="87" t="s">
        <v>159</v>
      </c>
      <c r="N318" s="93" t="s">
        <v>705</v>
      </c>
      <c r="O318" s="88" t="s">
        <v>706</v>
      </c>
      <c r="P318" s="89"/>
      <c r="Q318" s="237" t="s">
        <v>3402</v>
      </c>
      <c r="R318" s="237" t="s">
        <v>3413</v>
      </c>
      <c r="S318" s="245" t="s">
        <v>3414</v>
      </c>
      <c r="T318" s="257" t="s">
        <v>3415</v>
      </c>
      <c r="U318" s="257" t="s">
        <v>3416</v>
      </c>
      <c r="V318" s="125" t="s">
        <v>219</v>
      </c>
      <c r="AA318" s="103">
        <f>IF(OR(J318="Fail",ISBLANK(J318)),INDEX('Issue Code Table'!C:C,MATCH(N:N,'Issue Code Table'!A:A,0)),IF(M318="Critical",6,IF(M318="Significant",5,IF(M318="Moderate",3,2))))</f>
        <v>5</v>
      </c>
    </row>
    <row r="319" spans="1:27" s="73" customFormat="1" ht="141.6" customHeight="1" x14ac:dyDescent="0.2">
      <c r="A319" s="82" t="s">
        <v>3417</v>
      </c>
      <c r="B319" s="83" t="s">
        <v>774</v>
      </c>
      <c r="C319" s="83" t="s">
        <v>775</v>
      </c>
      <c r="D319" s="108" t="s">
        <v>193</v>
      </c>
      <c r="E319" s="84" t="s">
        <v>3418</v>
      </c>
      <c r="F319" s="84" t="s">
        <v>3419</v>
      </c>
      <c r="G319" s="84" t="s">
        <v>3420</v>
      </c>
      <c r="H319" s="84" t="s">
        <v>3421</v>
      </c>
      <c r="I319" s="230"/>
      <c r="J319" s="80"/>
      <c r="K319" s="235" t="s">
        <v>3422</v>
      </c>
      <c r="L319" s="256"/>
      <c r="M319" s="87" t="s">
        <v>159</v>
      </c>
      <c r="N319" s="93" t="s">
        <v>186</v>
      </c>
      <c r="O319" s="88" t="s">
        <v>187</v>
      </c>
      <c r="P319" s="89"/>
      <c r="Q319" s="237" t="s">
        <v>3402</v>
      </c>
      <c r="R319" s="237" t="s">
        <v>3423</v>
      </c>
      <c r="S319" s="245" t="s">
        <v>3424</v>
      </c>
      <c r="T319" s="257" t="s">
        <v>3425</v>
      </c>
      <c r="U319" s="257" t="s">
        <v>3426</v>
      </c>
      <c r="V319" s="125" t="s">
        <v>219</v>
      </c>
      <c r="AA319" s="103">
        <f>IF(OR(J319="Fail",ISBLANK(J319)),INDEX('Issue Code Table'!C:C,MATCH(N:N,'Issue Code Table'!A:A,0)),IF(M319="Critical",6,IF(M319="Significant",5,IF(M319="Moderate",3,2))))</f>
        <v>6</v>
      </c>
    </row>
    <row r="320" spans="1:27" s="73" customFormat="1" ht="141.6" customHeight="1" x14ac:dyDescent="0.2">
      <c r="A320" s="82" t="s">
        <v>3427</v>
      </c>
      <c r="B320" s="83" t="s">
        <v>191</v>
      </c>
      <c r="C320" s="83" t="s">
        <v>192</v>
      </c>
      <c r="D320" s="108" t="s">
        <v>193</v>
      </c>
      <c r="E320" s="84" t="s">
        <v>3428</v>
      </c>
      <c r="F320" s="84" t="s">
        <v>3429</v>
      </c>
      <c r="G320" s="84" t="s">
        <v>3430</v>
      </c>
      <c r="H320" s="84" t="s">
        <v>3431</v>
      </c>
      <c r="I320" s="230"/>
      <c r="J320" s="80"/>
      <c r="K320" s="235" t="s">
        <v>3432</v>
      </c>
      <c r="L320" s="256"/>
      <c r="M320" s="87" t="s">
        <v>199</v>
      </c>
      <c r="N320" s="93" t="s">
        <v>683</v>
      </c>
      <c r="O320" s="88" t="s">
        <v>684</v>
      </c>
      <c r="P320" s="89"/>
      <c r="Q320" s="237" t="s">
        <v>3402</v>
      </c>
      <c r="R320" s="237" t="s">
        <v>3433</v>
      </c>
      <c r="S320" s="245" t="s">
        <v>3434</v>
      </c>
      <c r="T320" s="257" t="s">
        <v>3435</v>
      </c>
      <c r="U320" s="257" t="s">
        <v>3436</v>
      </c>
      <c r="V320" s="247"/>
      <c r="AA320" s="103">
        <f>IF(OR(J320="Fail",ISBLANK(J320)),INDEX('Issue Code Table'!C:C,MATCH(N:N,'Issue Code Table'!A:A,0)),IF(M320="Critical",6,IF(M320="Significant",5,IF(M320="Moderate",3,2))))</f>
        <v>4</v>
      </c>
    </row>
    <row r="321" spans="1:27" s="73" customFormat="1" ht="141.6" customHeight="1" x14ac:dyDescent="0.2">
      <c r="A321" s="82" t="s">
        <v>3437</v>
      </c>
      <c r="B321" s="83" t="s">
        <v>774</v>
      </c>
      <c r="C321" s="83" t="s">
        <v>775</v>
      </c>
      <c r="D321" s="108" t="s">
        <v>193</v>
      </c>
      <c r="E321" s="84" t="s">
        <v>3438</v>
      </c>
      <c r="F321" s="84" t="s">
        <v>3439</v>
      </c>
      <c r="G321" s="84" t="s">
        <v>3440</v>
      </c>
      <c r="H321" s="84" t="s">
        <v>3441</v>
      </c>
      <c r="I321" s="230"/>
      <c r="J321" s="80"/>
      <c r="K321" s="235" t="s">
        <v>3442</v>
      </c>
      <c r="L321" s="256"/>
      <c r="M321" s="87" t="s">
        <v>159</v>
      </c>
      <c r="N321" s="93" t="s">
        <v>186</v>
      </c>
      <c r="O321" s="88" t="s">
        <v>187</v>
      </c>
      <c r="P321" s="89"/>
      <c r="Q321" s="237" t="s">
        <v>3402</v>
      </c>
      <c r="R321" s="237" t="s">
        <v>3443</v>
      </c>
      <c r="S321" s="245" t="s">
        <v>3444</v>
      </c>
      <c r="T321" s="257" t="s">
        <v>3445</v>
      </c>
      <c r="U321" s="257" t="s">
        <v>3446</v>
      </c>
      <c r="V321" s="125" t="s">
        <v>219</v>
      </c>
      <c r="AA321" s="103">
        <f>IF(OR(J321="Fail",ISBLANK(J321)),INDEX('Issue Code Table'!C:C,MATCH(N:N,'Issue Code Table'!A:A,0)),IF(M321="Critical",6,IF(M321="Significant",5,IF(M321="Moderate",3,2))))</f>
        <v>6</v>
      </c>
    </row>
    <row r="322" spans="1:27" s="73" customFormat="1" ht="141.6" customHeight="1" x14ac:dyDescent="0.2">
      <c r="A322" s="82" t="s">
        <v>3447</v>
      </c>
      <c r="B322" s="83" t="s">
        <v>1126</v>
      </c>
      <c r="C322" s="83" t="s">
        <v>1127</v>
      </c>
      <c r="D322" s="108" t="s">
        <v>193</v>
      </c>
      <c r="E322" s="84" t="s">
        <v>3448</v>
      </c>
      <c r="F322" s="84" t="s">
        <v>3449</v>
      </c>
      <c r="G322" s="84" t="s">
        <v>3450</v>
      </c>
      <c r="H322" s="84" t="s">
        <v>3451</v>
      </c>
      <c r="I322" s="230"/>
      <c r="J322" s="80"/>
      <c r="K322" s="235" t="s">
        <v>3452</v>
      </c>
      <c r="L322" s="256"/>
      <c r="M322" s="87" t="s">
        <v>199</v>
      </c>
      <c r="N322" s="93" t="s">
        <v>1340</v>
      </c>
      <c r="O322" s="88" t="s">
        <v>2183</v>
      </c>
      <c r="P322" s="89"/>
      <c r="Q322" s="237" t="s">
        <v>3453</v>
      </c>
      <c r="R322" s="237" t="s">
        <v>3454</v>
      </c>
      <c r="S322" s="245" t="s">
        <v>3455</v>
      </c>
      <c r="T322" s="257" t="s">
        <v>3456</v>
      </c>
      <c r="U322" s="257" t="s">
        <v>3457</v>
      </c>
      <c r="V322" s="247"/>
      <c r="AA322" s="103">
        <f>IF(OR(J322="Fail",ISBLANK(J322)),INDEX('Issue Code Table'!C:C,MATCH(N:N,'Issue Code Table'!A:A,0)),IF(M322="Critical",6,IF(M322="Significant",5,IF(M322="Moderate",3,2))))</f>
        <v>5</v>
      </c>
    </row>
    <row r="323" spans="1:27" s="73" customFormat="1" ht="141.6" customHeight="1" x14ac:dyDescent="0.2">
      <c r="A323" s="82" t="s">
        <v>3458</v>
      </c>
      <c r="B323" s="83" t="s">
        <v>346</v>
      </c>
      <c r="C323" s="83" t="s">
        <v>347</v>
      </c>
      <c r="D323" s="108" t="s">
        <v>193</v>
      </c>
      <c r="E323" s="84" t="s">
        <v>3459</v>
      </c>
      <c r="F323" s="84" t="s">
        <v>3460</v>
      </c>
      <c r="G323" s="84" t="s">
        <v>3461</v>
      </c>
      <c r="H323" s="84" t="s">
        <v>3462</v>
      </c>
      <c r="I323" s="230"/>
      <c r="J323" s="80"/>
      <c r="K323" s="235" t="s">
        <v>3463</v>
      </c>
      <c r="L323" s="256"/>
      <c r="M323" s="87" t="s">
        <v>199</v>
      </c>
      <c r="N323" s="93" t="s">
        <v>1340</v>
      </c>
      <c r="O323" s="88" t="s">
        <v>2183</v>
      </c>
      <c r="P323" s="89"/>
      <c r="Q323" s="237" t="s">
        <v>3464</v>
      </c>
      <c r="R323" s="237" t="s">
        <v>3465</v>
      </c>
      <c r="S323" s="245" t="s">
        <v>3466</v>
      </c>
      <c r="T323" s="257" t="s">
        <v>3467</v>
      </c>
      <c r="U323" s="257" t="s">
        <v>3468</v>
      </c>
      <c r="V323" s="247"/>
      <c r="AA323" s="103">
        <f>IF(OR(J323="Fail",ISBLANK(J323)),INDEX('Issue Code Table'!C:C,MATCH(N:N,'Issue Code Table'!A:A,0)),IF(M323="Critical",6,IF(M323="Significant",5,IF(M323="Moderate",3,2))))</f>
        <v>5</v>
      </c>
    </row>
    <row r="324" spans="1:27" s="73" customFormat="1" ht="141.6" customHeight="1" x14ac:dyDescent="0.2">
      <c r="A324" s="82" t="s">
        <v>3469</v>
      </c>
      <c r="B324" s="83" t="s">
        <v>346</v>
      </c>
      <c r="C324" s="83" t="s">
        <v>347</v>
      </c>
      <c r="D324" s="108" t="s">
        <v>193</v>
      </c>
      <c r="E324" s="84" t="s">
        <v>3470</v>
      </c>
      <c r="F324" s="84" t="s">
        <v>3471</v>
      </c>
      <c r="G324" s="84" t="s">
        <v>3472</v>
      </c>
      <c r="H324" s="84" t="s">
        <v>3473</v>
      </c>
      <c r="I324" s="230"/>
      <c r="J324" s="80"/>
      <c r="K324" s="241" t="s">
        <v>3474</v>
      </c>
      <c r="L324" s="256"/>
      <c r="M324" s="87" t="s">
        <v>159</v>
      </c>
      <c r="N324" s="93" t="s">
        <v>1340</v>
      </c>
      <c r="O324" s="88" t="s">
        <v>2183</v>
      </c>
      <c r="P324" s="89"/>
      <c r="Q324" s="237" t="s">
        <v>3475</v>
      </c>
      <c r="R324" s="237" t="s">
        <v>3476</v>
      </c>
      <c r="S324" s="245" t="s">
        <v>3477</v>
      </c>
      <c r="T324" s="257" t="s">
        <v>3478</v>
      </c>
      <c r="U324" s="257" t="s">
        <v>3479</v>
      </c>
      <c r="V324" s="125" t="s">
        <v>219</v>
      </c>
      <c r="AA324" s="103">
        <f>IF(OR(J324="Fail",ISBLANK(J324)),INDEX('Issue Code Table'!C:C,MATCH(N:N,'Issue Code Table'!A:A,0)),IF(M324="Critical",6,IF(M324="Significant",5,IF(M324="Moderate",3,2))))</f>
        <v>5</v>
      </c>
    </row>
    <row r="325" spans="1:27" s="73" customFormat="1" ht="141.6" customHeight="1" x14ac:dyDescent="0.2">
      <c r="A325" s="82" t="s">
        <v>3480</v>
      </c>
      <c r="B325" s="83" t="s">
        <v>1126</v>
      </c>
      <c r="C325" s="83" t="s">
        <v>1127</v>
      </c>
      <c r="D325" s="108" t="s">
        <v>193</v>
      </c>
      <c r="E325" s="84" t="s">
        <v>3481</v>
      </c>
      <c r="F325" s="84" t="s">
        <v>3482</v>
      </c>
      <c r="G325" s="84" t="s">
        <v>3483</v>
      </c>
      <c r="H325" s="84" t="s">
        <v>3484</v>
      </c>
      <c r="I325" s="230"/>
      <c r="J325" s="80"/>
      <c r="K325" s="241" t="s">
        <v>3485</v>
      </c>
      <c r="L325" s="256"/>
      <c r="M325" s="87" t="s">
        <v>159</v>
      </c>
      <c r="N325" s="93" t="s">
        <v>1340</v>
      </c>
      <c r="O325" s="88" t="s">
        <v>2183</v>
      </c>
      <c r="P325" s="89"/>
      <c r="Q325" s="237" t="s">
        <v>3475</v>
      </c>
      <c r="R325" s="237" t="s">
        <v>3486</v>
      </c>
      <c r="S325" s="245" t="s">
        <v>2848</v>
      </c>
      <c r="T325" s="257" t="s">
        <v>3487</v>
      </c>
      <c r="U325" s="257" t="s">
        <v>3488</v>
      </c>
      <c r="V325" s="125" t="s">
        <v>219</v>
      </c>
      <c r="AA325" s="103">
        <f>IF(OR(J325="Fail",ISBLANK(J325)),INDEX('Issue Code Table'!C:C,MATCH(N:N,'Issue Code Table'!A:A,0)),IF(M325="Critical",6,IF(M325="Significant",5,IF(M325="Moderate",3,2))))</f>
        <v>5</v>
      </c>
    </row>
    <row r="326" spans="1:27" s="73" customFormat="1" ht="141.6" customHeight="1" x14ac:dyDescent="0.2">
      <c r="A326" s="82" t="s">
        <v>3489</v>
      </c>
      <c r="B326" s="83" t="s">
        <v>346</v>
      </c>
      <c r="C326" s="83" t="s">
        <v>347</v>
      </c>
      <c r="D326" s="108" t="s">
        <v>193</v>
      </c>
      <c r="E326" s="84" t="s">
        <v>3490</v>
      </c>
      <c r="F326" s="84" t="s">
        <v>3491</v>
      </c>
      <c r="G326" s="84" t="s">
        <v>3492</v>
      </c>
      <c r="H326" s="84" t="s">
        <v>3493</v>
      </c>
      <c r="I326" s="230"/>
      <c r="J326" s="80"/>
      <c r="K326" s="241" t="s">
        <v>3494</v>
      </c>
      <c r="L326" s="256"/>
      <c r="M326" s="87" t="s">
        <v>159</v>
      </c>
      <c r="N326" s="93" t="s">
        <v>1340</v>
      </c>
      <c r="O326" s="88" t="s">
        <v>2183</v>
      </c>
      <c r="P326" s="89"/>
      <c r="Q326" s="237" t="s">
        <v>3475</v>
      </c>
      <c r="R326" s="237" t="s">
        <v>3495</v>
      </c>
      <c r="S326" s="245" t="s">
        <v>3496</v>
      </c>
      <c r="T326" s="257" t="s">
        <v>3497</v>
      </c>
      <c r="U326" s="257" t="s">
        <v>3498</v>
      </c>
      <c r="V326" s="125" t="s">
        <v>219</v>
      </c>
      <c r="AA326" s="103">
        <f>IF(OR(J326="Fail",ISBLANK(J326)),INDEX('Issue Code Table'!C:C,MATCH(N:N,'Issue Code Table'!A:A,0)),IF(M326="Critical",6,IF(M326="Significant",5,IF(M326="Moderate",3,2))))</f>
        <v>5</v>
      </c>
    </row>
    <row r="327" spans="1:27" s="73" customFormat="1" ht="141.6" customHeight="1" x14ac:dyDescent="0.2">
      <c r="A327" s="82" t="s">
        <v>3499</v>
      </c>
      <c r="B327" s="83" t="s">
        <v>1126</v>
      </c>
      <c r="C327" s="83" t="s">
        <v>1127</v>
      </c>
      <c r="D327" s="108" t="s">
        <v>193</v>
      </c>
      <c r="E327" s="84" t="s">
        <v>3500</v>
      </c>
      <c r="F327" s="84" t="s">
        <v>3501</v>
      </c>
      <c r="G327" s="84" t="s">
        <v>3502</v>
      </c>
      <c r="H327" s="84" t="s">
        <v>3503</v>
      </c>
      <c r="I327" s="230"/>
      <c r="J327" s="80"/>
      <c r="K327" s="241" t="s">
        <v>3504</v>
      </c>
      <c r="L327" s="256"/>
      <c r="M327" s="87" t="s">
        <v>159</v>
      </c>
      <c r="N327" s="93" t="s">
        <v>1340</v>
      </c>
      <c r="O327" s="88" t="s">
        <v>2183</v>
      </c>
      <c r="P327" s="89"/>
      <c r="Q327" s="237" t="s">
        <v>3475</v>
      </c>
      <c r="R327" s="237" t="s">
        <v>3505</v>
      </c>
      <c r="S327" s="245" t="s">
        <v>3506</v>
      </c>
      <c r="T327" s="257" t="s">
        <v>3507</v>
      </c>
      <c r="U327" s="257" t="s">
        <v>3508</v>
      </c>
      <c r="V327" s="125" t="s">
        <v>219</v>
      </c>
      <c r="AA327" s="103">
        <f>IF(OR(J327="Fail",ISBLANK(J327)),INDEX('Issue Code Table'!C:C,MATCH(N:N,'Issue Code Table'!A:A,0)),IF(M327="Critical",6,IF(M327="Significant",5,IF(M327="Moderate",3,2))))</f>
        <v>5</v>
      </c>
    </row>
    <row r="328" spans="1:27" s="73" customFormat="1" ht="141.6" customHeight="1" x14ac:dyDescent="0.2">
      <c r="A328" s="82" t="s">
        <v>3509</v>
      </c>
      <c r="B328" s="83" t="s">
        <v>1126</v>
      </c>
      <c r="C328" s="83" t="s">
        <v>1127</v>
      </c>
      <c r="D328" s="108" t="s">
        <v>193</v>
      </c>
      <c r="E328" s="84" t="s">
        <v>3510</v>
      </c>
      <c r="F328" s="84" t="s">
        <v>3511</v>
      </c>
      <c r="G328" s="84" t="s">
        <v>3512</v>
      </c>
      <c r="H328" s="84" t="s">
        <v>3513</v>
      </c>
      <c r="I328" s="230"/>
      <c r="J328" s="80"/>
      <c r="K328" s="241" t="s">
        <v>3514</v>
      </c>
      <c r="L328" s="256"/>
      <c r="M328" s="87" t="s">
        <v>159</v>
      </c>
      <c r="N328" s="93" t="s">
        <v>559</v>
      </c>
      <c r="O328" s="88" t="s">
        <v>560</v>
      </c>
      <c r="P328" s="89"/>
      <c r="Q328" s="237" t="s">
        <v>3515</v>
      </c>
      <c r="R328" s="237" t="s">
        <v>3516</v>
      </c>
      <c r="S328" s="245" t="s">
        <v>3517</v>
      </c>
      <c r="T328" s="257" t="s">
        <v>3518</v>
      </c>
      <c r="U328" s="257" t="s">
        <v>3519</v>
      </c>
      <c r="V328" s="125" t="s">
        <v>219</v>
      </c>
      <c r="AA328" s="103">
        <f>IF(OR(J328="Fail",ISBLANK(J328)),INDEX('Issue Code Table'!C:C,MATCH(N:N,'Issue Code Table'!A:A,0)),IF(M328="Critical",6,IF(M328="Significant",5,IF(M328="Moderate",3,2))))</f>
        <v>5</v>
      </c>
    </row>
    <row r="329" spans="1:27" s="73" customFormat="1" ht="141.6" customHeight="1" x14ac:dyDescent="0.2">
      <c r="A329" s="82" t="s">
        <v>3520</v>
      </c>
      <c r="B329" s="83" t="s">
        <v>1126</v>
      </c>
      <c r="C329" s="83" t="s">
        <v>1127</v>
      </c>
      <c r="D329" s="108" t="s">
        <v>193</v>
      </c>
      <c r="E329" s="84" t="s">
        <v>3521</v>
      </c>
      <c r="F329" s="84" t="s">
        <v>3522</v>
      </c>
      <c r="G329" s="84" t="s">
        <v>3523</v>
      </c>
      <c r="H329" s="84" t="s">
        <v>3524</v>
      </c>
      <c r="I329" s="230"/>
      <c r="J329" s="80"/>
      <c r="K329" s="241" t="s">
        <v>3525</v>
      </c>
      <c r="L329" s="256"/>
      <c r="M329" s="242" t="s">
        <v>159</v>
      </c>
      <c r="N329" s="243" t="s">
        <v>2607</v>
      </c>
      <c r="O329" s="244" t="s">
        <v>3526</v>
      </c>
      <c r="P329" s="89"/>
      <c r="Q329" s="237" t="s">
        <v>3515</v>
      </c>
      <c r="R329" s="237" t="s">
        <v>3527</v>
      </c>
      <c r="S329" s="245" t="s">
        <v>3528</v>
      </c>
      <c r="T329" s="257" t="s">
        <v>3529</v>
      </c>
      <c r="U329" s="257" t="s">
        <v>3530</v>
      </c>
      <c r="V329" s="125" t="s">
        <v>219</v>
      </c>
      <c r="AA329" s="103">
        <f>IF(OR(J329="Fail",ISBLANK(J329)),INDEX('Issue Code Table'!C:C,MATCH(N:N,'Issue Code Table'!A:A,0)),IF(M329="Critical",6,IF(M329="Significant",5,IF(M329="Moderate",3,2))))</f>
        <v>5</v>
      </c>
    </row>
    <row r="330" spans="1:27" s="73" customFormat="1" ht="141.6" customHeight="1" x14ac:dyDescent="0.2">
      <c r="A330" s="82" t="s">
        <v>3531</v>
      </c>
      <c r="B330" s="83" t="s">
        <v>1126</v>
      </c>
      <c r="C330" s="83" t="s">
        <v>1127</v>
      </c>
      <c r="D330" s="108" t="s">
        <v>193</v>
      </c>
      <c r="E330" s="84" t="s">
        <v>3532</v>
      </c>
      <c r="F330" s="84" t="s">
        <v>3533</v>
      </c>
      <c r="G330" s="84" t="s">
        <v>3534</v>
      </c>
      <c r="H330" s="84" t="s">
        <v>3535</v>
      </c>
      <c r="I330" s="230"/>
      <c r="J330" s="80"/>
      <c r="K330" s="241" t="s">
        <v>3536</v>
      </c>
      <c r="L330" s="256"/>
      <c r="M330" s="242" t="s">
        <v>159</v>
      </c>
      <c r="N330" s="243" t="s">
        <v>2607</v>
      </c>
      <c r="O330" s="244" t="s">
        <v>3526</v>
      </c>
      <c r="P330" s="89"/>
      <c r="Q330" s="237" t="s">
        <v>3515</v>
      </c>
      <c r="R330" s="237" t="s">
        <v>3537</v>
      </c>
      <c r="S330" s="245" t="s">
        <v>3538</v>
      </c>
      <c r="T330" s="257" t="s">
        <v>3539</v>
      </c>
      <c r="U330" s="257" t="s">
        <v>3540</v>
      </c>
      <c r="V330" s="125" t="s">
        <v>219</v>
      </c>
      <c r="AA330" s="103">
        <f>IF(OR(J330="Fail",ISBLANK(J330)),INDEX('Issue Code Table'!C:C,MATCH(N:N,'Issue Code Table'!A:A,0)),IF(M330="Critical",6,IF(M330="Significant",5,IF(M330="Moderate",3,2))))</f>
        <v>5</v>
      </c>
    </row>
    <row r="331" spans="1:27" s="73" customFormat="1" ht="141.6" customHeight="1" x14ac:dyDescent="0.2">
      <c r="A331" s="82" t="s">
        <v>3541</v>
      </c>
      <c r="B331" s="83" t="s">
        <v>346</v>
      </c>
      <c r="C331" s="83" t="s">
        <v>347</v>
      </c>
      <c r="D331" s="108" t="s">
        <v>193</v>
      </c>
      <c r="E331" s="84" t="s">
        <v>3542</v>
      </c>
      <c r="F331" s="84" t="s">
        <v>3543</v>
      </c>
      <c r="G331" s="84" t="s">
        <v>3544</v>
      </c>
      <c r="H331" s="84" t="s">
        <v>3545</v>
      </c>
      <c r="I331" s="230"/>
      <c r="J331" s="80"/>
      <c r="K331" s="241" t="s">
        <v>3546</v>
      </c>
      <c r="L331" s="256"/>
      <c r="M331" s="87" t="s">
        <v>159</v>
      </c>
      <c r="N331" s="93" t="s">
        <v>705</v>
      </c>
      <c r="O331" s="88" t="s">
        <v>706</v>
      </c>
      <c r="P331" s="89"/>
      <c r="Q331" s="237" t="s">
        <v>3547</v>
      </c>
      <c r="R331" s="237" t="s">
        <v>3548</v>
      </c>
      <c r="S331" s="245" t="s">
        <v>3549</v>
      </c>
      <c r="T331" s="257" t="s">
        <v>3550</v>
      </c>
      <c r="U331" s="257" t="s">
        <v>3551</v>
      </c>
      <c r="V331" s="125" t="s">
        <v>219</v>
      </c>
      <c r="AA331" s="103">
        <f>IF(OR(J331="Fail",ISBLANK(J331)),INDEX('Issue Code Table'!C:C,MATCH(N:N,'Issue Code Table'!A:A,0)),IF(M331="Critical",6,IF(M331="Significant",5,IF(M331="Moderate",3,2))))</f>
        <v>5</v>
      </c>
    </row>
    <row r="332" spans="1:27" s="73" customFormat="1" ht="141.6" customHeight="1" x14ac:dyDescent="0.2">
      <c r="A332" s="82" t="s">
        <v>3552</v>
      </c>
      <c r="B332" s="83" t="s">
        <v>1126</v>
      </c>
      <c r="C332" s="83" t="s">
        <v>1127</v>
      </c>
      <c r="D332" s="108" t="s">
        <v>193</v>
      </c>
      <c r="E332" s="84" t="s">
        <v>3553</v>
      </c>
      <c r="F332" s="84" t="s">
        <v>3554</v>
      </c>
      <c r="G332" s="84" t="s">
        <v>3555</v>
      </c>
      <c r="H332" s="84" t="s">
        <v>3556</v>
      </c>
      <c r="I332" s="112"/>
      <c r="J332" s="80"/>
      <c r="K332" s="85" t="s">
        <v>3557</v>
      </c>
      <c r="L332" s="256"/>
      <c r="M332" s="87" t="s">
        <v>159</v>
      </c>
      <c r="N332" s="93" t="s">
        <v>705</v>
      </c>
      <c r="O332" s="88" t="s">
        <v>706</v>
      </c>
      <c r="P332" s="89"/>
      <c r="Q332" s="237" t="s">
        <v>3558</v>
      </c>
      <c r="R332" s="237" t="s">
        <v>3559</v>
      </c>
      <c r="S332" s="84" t="s">
        <v>3560</v>
      </c>
      <c r="T332" s="83" t="s">
        <v>3561</v>
      </c>
      <c r="U332" s="83" t="s">
        <v>3562</v>
      </c>
      <c r="V332" s="125" t="s">
        <v>219</v>
      </c>
      <c r="AA332" s="103">
        <f>IF(OR(J332="Fail",ISBLANK(J332)),INDEX('Issue Code Table'!C:C,MATCH(N:N,'Issue Code Table'!A:A,0)),IF(M332="Critical",6,IF(M332="Significant",5,IF(M332="Moderate",3,2))))</f>
        <v>5</v>
      </c>
    </row>
    <row r="333" spans="1:27" s="73" customFormat="1" ht="141.6" customHeight="1" x14ac:dyDescent="0.2">
      <c r="A333" s="82" t="s">
        <v>3563</v>
      </c>
      <c r="B333" s="83" t="s">
        <v>346</v>
      </c>
      <c r="C333" s="83" t="s">
        <v>347</v>
      </c>
      <c r="D333" s="108" t="s">
        <v>193</v>
      </c>
      <c r="E333" s="84" t="s">
        <v>3564</v>
      </c>
      <c r="F333" s="84" t="s">
        <v>3565</v>
      </c>
      <c r="G333" s="84" t="s">
        <v>3566</v>
      </c>
      <c r="H333" s="84" t="s">
        <v>3567</v>
      </c>
      <c r="I333" s="108"/>
      <c r="J333" s="80"/>
      <c r="K333" s="85" t="s">
        <v>3568</v>
      </c>
      <c r="L333" s="258"/>
      <c r="M333" s="87" t="s">
        <v>159</v>
      </c>
      <c r="N333" s="93" t="s">
        <v>705</v>
      </c>
      <c r="O333" s="88" t="s">
        <v>706</v>
      </c>
      <c r="P333" s="89"/>
      <c r="Q333" s="237" t="s">
        <v>3569</v>
      </c>
      <c r="R333" s="237" t="s">
        <v>3570</v>
      </c>
      <c r="S333" s="84" t="s">
        <v>3571</v>
      </c>
      <c r="T333" s="83" t="s">
        <v>3572</v>
      </c>
      <c r="U333" s="83" t="s">
        <v>3573</v>
      </c>
      <c r="V333" s="125" t="s">
        <v>219</v>
      </c>
      <c r="AA333" s="103">
        <f>IF(OR(J333="Fail",ISBLANK(J333)),INDEX('Issue Code Table'!C:C,MATCH(N:N,'Issue Code Table'!A:A,0)),IF(M333="Critical",6,IF(M333="Significant",5,IF(M333="Moderate",3,2))))</f>
        <v>5</v>
      </c>
    </row>
    <row r="334" spans="1:27" s="73" customFormat="1" ht="141.6" customHeight="1" x14ac:dyDescent="0.2">
      <c r="A334" s="82" t="s">
        <v>3574</v>
      </c>
      <c r="B334" s="83" t="s">
        <v>1126</v>
      </c>
      <c r="C334" s="83" t="s">
        <v>1127</v>
      </c>
      <c r="D334" s="108" t="s">
        <v>193</v>
      </c>
      <c r="E334" s="84" t="s">
        <v>3575</v>
      </c>
      <c r="F334" s="84" t="s">
        <v>3576</v>
      </c>
      <c r="G334" s="84" t="s">
        <v>3577</v>
      </c>
      <c r="H334" s="84" t="s">
        <v>3578</v>
      </c>
      <c r="I334" s="108"/>
      <c r="J334" s="80"/>
      <c r="K334" s="263" t="s">
        <v>3579</v>
      </c>
      <c r="L334" s="258"/>
      <c r="M334" s="87" t="s">
        <v>159</v>
      </c>
      <c r="N334" s="93" t="s">
        <v>705</v>
      </c>
      <c r="O334" s="88" t="s">
        <v>706</v>
      </c>
      <c r="P334" s="89"/>
      <c r="Q334" s="237" t="s">
        <v>3569</v>
      </c>
      <c r="R334" s="237" t="s">
        <v>3580</v>
      </c>
      <c r="S334" s="84" t="s">
        <v>3581</v>
      </c>
      <c r="T334" s="83" t="s">
        <v>3582</v>
      </c>
      <c r="U334" s="83" t="s">
        <v>3583</v>
      </c>
      <c r="V334" s="125" t="s">
        <v>219</v>
      </c>
      <c r="AA334" s="103">
        <f>IF(OR(J334="Fail",ISBLANK(J334)),INDEX('Issue Code Table'!C:C,MATCH(N:N,'Issue Code Table'!A:A,0)),IF(M334="Critical",6,IF(M334="Significant",5,IF(M334="Moderate",3,2))))</f>
        <v>5</v>
      </c>
    </row>
    <row r="335" spans="1:27" s="73" customFormat="1" ht="141.6" customHeight="1" x14ac:dyDescent="0.2">
      <c r="A335" s="82" t="s">
        <v>3584</v>
      </c>
      <c r="B335" s="84" t="s">
        <v>323</v>
      </c>
      <c r="C335" s="249" t="s">
        <v>324</v>
      </c>
      <c r="D335" s="108" t="s">
        <v>193</v>
      </c>
      <c r="E335" s="84" t="s">
        <v>3585</v>
      </c>
      <c r="F335" s="84" t="s">
        <v>3586</v>
      </c>
      <c r="G335" s="84" t="s">
        <v>3587</v>
      </c>
      <c r="H335" s="84" t="s">
        <v>3588</v>
      </c>
      <c r="I335" s="108"/>
      <c r="J335" s="80"/>
      <c r="K335" s="85" t="s">
        <v>3589</v>
      </c>
      <c r="L335" s="258"/>
      <c r="M335" s="87" t="s">
        <v>159</v>
      </c>
      <c r="N335" s="93" t="s">
        <v>1340</v>
      </c>
      <c r="O335" s="88" t="s">
        <v>2183</v>
      </c>
      <c r="P335" s="89"/>
      <c r="Q335" s="237" t="s">
        <v>3590</v>
      </c>
      <c r="R335" s="237" t="s">
        <v>3591</v>
      </c>
      <c r="S335" s="84" t="s">
        <v>3592</v>
      </c>
      <c r="T335" s="83" t="s">
        <v>3593</v>
      </c>
      <c r="U335" s="83" t="s">
        <v>3594</v>
      </c>
      <c r="V335" s="125" t="s">
        <v>219</v>
      </c>
      <c r="AA335" s="103">
        <f>IF(OR(J335="Fail",ISBLANK(J335)),INDEX('Issue Code Table'!C:C,MATCH(N:N,'Issue Code Table'!A:A,0)),IF(M335="Critical",6,IF(M335="Significant",5,IF(M335="Moderate",3,2))))</f>
        <v>5</v>
      </c>
    </row>
    <row r="336" spans="1:27" s="73" customFormat="1" ht="141.6" customHeight="1" x14ac:dyDescent="0.2">
      <c r="A336" s="82" t="s">
        <v>3595</v>
      </c>
      <c r="B336" s="83" t="s">
        <v>1126</v>
      </c>
      <c r="C336" s="83" t="s">
        <v>1127</v>
      </c>
      <c r="D336" s="108" t="s">
        <v>193</v>
      </c>
      <c r="E336" s="84" t="s">
        <v>3596</v>
      </c>
      <c r="F336" s="84" t="s">
        <v>3597</v>
      </c>
      <c r="G336" s="84" t="s">
        <v>3598</v>
      </c>
      <c r="H336" s="84" t="s">
        <v>3599</v>
      </c>
      <c r="I336" s="112"/>
      <c r="J336" s="80"/>
      <c r="K336" s="85" t="s">
        <v>3600</v>
      </c>
      <c r="L336" s="256"/>
      <c r="M336" s="87" t="s">
        <v>159</v>
      </c>
      <c r="N336" s="93" t="s">
        <v>705</v>
      </c>
      <c r="O336" s="88" t="s">
        <v>706</v>
      </c>
      <c r="P336" s="89"/>
      <c r="Q336" s="237" t="s">
        <v>3601</v>
      </c>
      <c r="R336" s="237" t="s">
        <v>3602</v>
      </c>
      <c r="S336" s="84" t="s">
        <v>3603</v>
      </c>
      <c r="T336" s="83" t="s">
        <v>3604</v>
      </c>
      <c r="U336" s="83" t="s">
        <v>3605</v>
      </c>
      <c r="V336" s="125" t="s">
        <v>219</v>
      </c>
      <c r="AA336" s="103">
        <f>IF(OR(J336="Fail",ISBLANK(J336)),INDEX('Issue Code Table'!C:C,MATCH(N:N,'Issue Code Table'!A:A,0)),IF(M336="Critical",6,IF(M336="Significant",5,IF(M336="Moderate",3,2))))</f>
        <v>5</v>
      </c>
    </row>
    <row r="337" spans="1:27" s="73" customFormat="1" ht="141.6" customHeight="1" x14ac:dyDescent="0.2">
      <c r="A337" s="82" t="s">
        <v>3606</v>
      </c>
      <c r="B337" s="84" t="s">
        <v>323</v>
      </c>
      <c r="C337" s="249" t="s">
        <v>324</v>
      </c>
      <c r="D337" s="108" t="s">
        <v>193</v>
      </c>
      <c r="E337" s="84" t="s">
        <v>3607</v>
      </c>
      <c r="F337" s="84" t="s">
        <v>3608</v>
      </c>
      <c r="G337" s="84" t="s">
        <v>3609</v>
      </c>
      <c r="H337" s="84" t="s">
        <v>3610</v>
      </c>
      <c r="I337" s="108"/>
      <c r="J337" s="80"/>
      <c r="K337" s="85" t="s">
        <v>3611</v>
      </c>
      <c r="L337" s="258"/>
      <c r="M337" s="87" t="s">
        <v>159</v>
      </c>
      <c r="N337" s="93" t="s">
        <v>1285</v>
      </c>
      <c r="O337" s="88" t="s">
        <v>1286</v>
      </c>
      <c r="P337" s="89"/>
      <c r="Q337" s="237" t="s">
        <v>3612</v>
      </c>
      <c r="R337" s="237" t="s">
        <v>3613</v>
      </c>
      <c r="S337" s="84" t="s">
        <v>3614</v>
      </c>
      <c r="T337" s="83" t="s">
        <v>3615</v>
      </c>
      <c r="U337" s="83" t="s">
        <v>3616</v>
      </c>
      <c r="V337" s="125" t="s">
        <v>219</v>
      </c>
      <c r="AA337" s="103">
        <f>IF(OR(J337="Fail",ISBLANK(J337)),INDEX('Issue Code Table'!C:C,MATCH(N:N,'Issue Code Table'!A:A,0)),IF(M337="Critical",6,IF(M337="Significant",5,IF(M337="Moderate",3,2))))</f>
        <v>5</v>
      </c>
    </row>
    <row r="338" spans="1:27" s="73" customFormat="1" ht="141.6" customHeight="1" x14ac:dyDescent="0.2">
      <c r="A338" s="82" t="s">
        <v>3617</v>
      </c>
      <c r="B338" s="84" t="s">
        <v>323</v>
      </c>
      <c r="C338" s="249" t="s">
        <v>324</v>
      </c>
      <c r="D338" s="108" t="s">
        <v>193</v>
      </c>
      <c r="E338" s="84" t="s">
        <v>3618</v>
      </c>
      <c r="F338" s="84" t="s">
        <v>3619</v>
      </c>
      <c r="G338" s="84" t="s">
        <v>3620</v>
      </c>
      <c r="H338" s="84" t="s">
        <v>3621</v>
      </c>
      <c r="I338" s="108"/>
      <c r="J338" s="80"/>
      <c r="K338" s="85" t="s">
        <v>3622</v>
      </c>
      <c r="L338" s="258"/>
      <c r="M338" s="87" t="s">
        <v>159</v>
      </c>
      <c r="N338" s="93" t="s">
        <v>329</v>
      </c>
      <c r="O338" s="88" t="s">
        <v>330</v>
      </c>
      <c r="P338" s="89"/>
      <c r="Q338" s="237" t="s">
        <v>3612</v>
      </c>
      <c r="R338" s="237" t="s">
        <v>3623</v>
      </c>
      <c r="S338" s="84" t="s">
        <v>3624</v>
      </c>
      <c r="T338" s="83" t="s">
        <v>3625</v>
      </c>
      <c r="U338" s="83" t="s">
        <v>3626</v>
      </c>
      <c r="V338" s="125" t="s">
        <v>219</v>
      </c>
      <c r="AA338" s="103">
        <f>IF(OR(J338="Fail",ISBLANK(J338)),INDEX('Issue Code Table'!C:C,MATCH(N:N,'Issue Code Table'!A:A,0)),IF(M338="Critical",6,IF(M338="Significant",5,IF(M338="Moderate",3,2))))</f>
        <v>5</v>
      </c>
    </row>
    <row r="339" spans="1:27" s="73" customFormat="1" ht="141.6" customHeight="1" x14ac:dyDescent="0.2">
      <c r="A339" s="82" t="s">
        <v>3627</v>
      </c>
      <c r="B339" s="83" t="s">
        <v>346</v>
      </c>
      <c r="C339" s="83" t="s">
        <v>347</v>
      </c>
      <c r="D339" s="108" t="s">
        <v>193</v>
      </c>
      <c r="E339" s="84" t="s">
        <v>3628</v>
      </c>
      <c r="F339" s="84" t="s">
        <v>3629</v>
      </c>
      <c r="G339" s="84" t="s">
        <v>3630</v>
      </c>
      <c r="H339" s="84" t="s">
        <v>3631</v>
      </c>
      <c r="I339" s="235"/>
      <c r="J339" s="80"/>
      <c r="K339" s="241" t="s">
        <v>3632</v>
      </c>
      <c r="L339" s="258"/>
      <c r="M339" s="87" t="s">
        <v>159</v>
      </c>
      <c r="N339" s="93" t="s">
        <v>1340</v>
      </c>
      <c r="O339" s="88" t="s">
        <v>1341</v>
      </c>
      <c r="P339" s="89"/>
      <c r="Q339" s="237" t="s">
        <v>3633</v>
      </c>
      <c r="R339" s="237" t="s">
        <v>3634</v>
      </c>
      <c r="S339" s="245" t="s">
        <v>3635</v>
      </c>
      <c r="T339" s="257" t="s">
        <v>3636</v>
      </c>
      <c r="U339" s="257" t="s">
        <v>3637</v>
      </c>
      <c r="V339" s="125" t="s">
        <v>219</v>
      </c>
      <c r="AA339" s="103">
        <f>IF(OR(J339="Fail",ISBLANK(J339)),INDEX('Issue Code Table'!C:C,MATCH(N:N,'Issue Code Table'!A:A,0)),IF(M339="Critical",6,IF(M339="Significant",5,IF(M339="Moderate",3,2))))</f>
        <v>5</v>
      </c>
    </row>
    <row r="340" spans="1:27" s="73" customFormat="1" ht="141.6" customHeight="1" x14ac:dyDescent="0.2">
      <c r="A340" s="82" t="s">
        <v>3638</v>
      </c>
      <c r="B340" s="83" t="s">
        <v>860</v>
      </c>
      <c r="C340" s="83" t="s">
        <v>861</v>
      </c>
      <c r="D340" s="108" t="s">
        <v>193</v>
      </c>
      <c r="E340" s="84" t="s">
        <v>3639</v>
      </c>
      <c r="F340" s="84" t="s">
        <v>3640</v>
      </c>
      <c r="G340" s="84" t="s">
        <v>3641</v>
      </c>
      <c r="H340" s="84" t="s">
        <v>3642</v>
      </c>
      <c r="I340" s="108"/>
      <c r="J340" s="80"/>
      <c r="K340" s="85" t="s">
        <v>3643</v>
      </c>
      <c r="L340" s="258"/>
      <c r="M340" s="87" t="s">
        <v>159</v>
      </c>
      <c r="N340" s="93" t="s">
        <v>705</v>
      </c>
      <c r="O340" s="88" t="s">
        <v>706</v>
      </c>
      <c r="P340" s="89"/>
      <c r="Q340" s="237" t="s">
        <v>3633</v>
      </c>
      <c r="R340" s="237" t="s">
        <v>3644</v>
      </c>
      <c r="S340" s="84" t="s">
        <v>3645</v>
      </c>
      <c r="T340" s="83" t="s">
        <v>3646</v>
      </c>
      <c r="U340" s="83" t="s">
        <v>3647</v>
      </c>
      <c r="V340" s="125" t="s">
        <v>219</v>
      </c>
      <c r="AA340" s="103">
        <f>IF(OR(J340="Fail",ISBLANK(J340)),INDEX('Issue Code Table'!C:C,MATCH(N:N,'Issue Code Table'!A:A,0)),IF(M340="Critical",6,IF(M340="Significant",5,IF(M340="Moderate",3,2))))</f>
        <v>5</v>
      </c>
    </row>
    <row r="341" spans="1:27" s="73" customFormat="1" ht="141.6" customHeight="1" x14ac:dyDescent="0.2">
      <c r="A341" s="82" t="s">
        <v>3648</v>
      </c>
      <c r="B341" s="83" t="s">
        <v>1910</v>
      </c>
      <c r="C341" s="83" t="s">
        <v>1911</v>
      </c>
      <c r="D341" s="108" t="s">
        <v>193</v>
      </c>
      <c r="E341" s="84" t="s">
        <v>3649</v>
      </c>
      <c r="F341" s="84" t="s">
        <v>3650</v>
      </c>
      <c r="G341" s="84" t="s">
        <v>3651</v>
      </c>
      <c r="H341" s="84" t="s">
        <v>3652</v>
      </c>
      <c r="I341" s="108"/>
      <c r="J341" s="80"/>
      <c r="K341" s="85" t="s">
        <v>3653</v>
      </c>
      <c r="L341" s="258"/>
      <c r="M341" s="87" t="s">
        <v>199</v>
      </c>
      <c r="N341" s="93" t="s">
        <v>1328</v>
      </c>
      <c r="O341" s="88" t="s">
        <v>1329</v>
      </c>
      <c r="P341" s="89"/>
      <c r="Q341" s="237" t="s">
        <v>3654</v>
      </c>
      <c r="R341" s="237" t="s">
        <v>3655</v>
      </c>
      <c r="S341" s="84" t="s">
        <v>3656</v>
      </c>
      <c r="T341" s="83" t="s">
        <v>3657</v>
      </c>
      <c r="U341" s="83" t="s">
        <v>3658</v>
      </c>
      <c r="V341" s="125"/>
      <c r="AA341" s="103">
        <f>IF(OR(J341="Fail",ISBLANK(J341)),INDEX('Issue Code Table'!C:C,MATCH(N:N,'Issue Code Table'!A:A,0)),IF(M341="Critical",6,IF(M341="Significant",5,IF(M341="Moderate",3,2))))</f>
        <v>3</v>
      </c>
    </row>
    <row r="342" spans="1:27" s="73" customFormat="1" ht="141.6" customHeight="1" x14ac:dyDescent="0.2">
      <c r="A342" s="82" t="s">
        <v>3659</v>
      </c>
      <c r="B342" s="83" t="s">
        <v>1910</v>
      </c>
      <c r="C342" s="83" t="s">
        <v>1911</v>
      </c>
      <c r="D342" s="108" t="s">
        <v>193</v>
      </c>
      <c r="E342" s="84" t="s">
        <v>3660</v>
      </c>
      <c r="F342" s="84" t="s">
        <v>3661</v>
      </c>
      <c r="G342" s="84" t="s">
        <v>3662</v>
      </c>
      <c r="H342" s="84" t="s">
        <v>3663</v>
      </c>
      <c r="I342" s="108"/>
      <c r="J342" s="80"/>
      <c r="K342" s="85" t="s">
        <v>3664</v>
      </c>
      <c r="L342" s="258" t="s">
        <v>3665</v>
      </c>
      <c r="M342" s="87" t="s">
        <v>199</v>
      </c>
      <c r="N342" s="93" t="s">
        <v>1328</v>
      </c>
      <c r="O342" s="88" t="s">
        <v>1329</v>
      </c>
      <c r="P342" s="89"/>
      <c r="Q342" s="237" t="s">
        <v>3654</v>
      </c>
      <c r="R342" s="237" t="s">
        <v>3666</v>
      </c>
      <c r="S342" s="84" t="s">
        <v>3667</v>
      </c>
      <c r="T342" s="83" t="s">
        <v>3668</v>
      </c>
      <c r="U342" s="83" t="s">
        <v>3669</v>
      </c>
      <c r="V342" s="125"/>
      <c r="AA342" s="103">
        <f>IF(OR(J342="Fail",ISBLANK(J342)),INDEX('Issue Code Table'!C:C,MATCH(N:N,'Issue Code Table'!A:A,0)),IF(M342="Critical",6,IF(M342="Significant",5,IF(M342="Moderate",3,2))))</f>
        <v>3</v>
      </c>
    </row>
    <row r="343" spans="1:27" s="73" customFormat="1" ht="141.6" customHeight="1" x14ac:dyDescent="0.2">
      <c r="A343" s="82" t="s">
        <v>3670</v>
      </c>
      <c r="B343" s="83" t="s">
        <v>346</v>
      </c>
      <c r="C343" s="83" t="s">
        <v>347</v>
      </c>
      <c r="D343" s="108" t="s">
        <v>193</v>
      </c>
      <c r="E343" s="84" t="s">
        <v>3671</v>
      </c>
      <c r="F343" s="84" t="s">
        <v>3672</v>
      </c>
      <c r="G343" s="84" t="s">
        <v>3673</v>
      </c>
      <c r="H343" s="84" t="s">
        <v>3674</v>
      </c>
      <c r="I343" s="108"/>
      <c r="J343" s="80"/>
      <c r="K343" s="85" t="s">
        <v>3675</v>
      </c>
      <c r="L343" s="258"/>
      <c r="M343" s="87" t="s">
        <v>159</v>
      </c>
      <c r="N343" s="93" t="s">
        <v>781</v>
      </c>
      <c r="O343" s="88" t="s">
        <v>782</v>
      </c>
      <c r="P343" s="89"/>
      <c r="Q343" s="237" t="s">
        <v>3676</v>
      </c>
      <c r="R343" s="237" t="s">
        <v>3677</v>
      </c>
      <c r="S343" s="84" t="s">
        <v>3678</v>
      </c>
      <c r="T343" s="83" t="s">
        <v>3679</v>
      </c>
      <c r="U343" s="83" t="s">
        <v>3680</v>
      </c>
      <c r="V343" s="125" t="s">
        <v>219</v>
      </c>
      <c r="AA343" s="103">
        <f>IF(OR(J343="Fail",ISBLANK(J343)),INDEX('Issue Code Table'!C:C,MATCH(N:N,'Issue Code Table'!A:A,0)),IF(M343="Critical",6,IF(M343="Significant",5,IF(M343="Moderate",3,2))))</f>
        <v>6</v>
      </c>
    </row>
    <row r="344" spans="1:27" s="73" customFormat="1" ht="141.6" customHeight="1" x14ac:dyDescent="0.2">
      <c r="A344" s="82" t="s">
        <v>3681</v>
      </c>
      <c r="B344" s="83" t="s">
        <v>732</v>
      </c>
      <c r="C344" s="83" t="s">
        <v>733</v>
      </c>
      <c r="D344" s="108" t="s">
        <v>193</v>
      </c>
      <c r="E344" s="84" t="s">
        <v>3682</v>
      </c>
      <c r="F344" s="84" t="s">
        <v>3683</v>
      </c>
      <c r="G344" s="84" t="s">
        <v>3684</v>
      </c>
      <c r="H344" s="84" t="s">
        <v>3685</v>
      </c>
      <c r="I344" s="108"/>
      <c r="J344" s="80"/>
      <c r="K344" s="85" t="s">
        <v>3686</v>
      </c>
      <c r="L344" s="258"/>
      <c r="M344" s="87" t="s">
        <v>159</v>
      </c>
      <c r="N344" s="93" t="s">
        <v>186</v>
      </c>
      <c r="O344" s="88" t="s">
        <v>187</v>
      </c>
      <c r="P344" s="89"/>
      <c r="Q344" s="237" t="s">
        <v>3676</v>
      </c>
      <c r="R344" s="237" t="s">
        <v>3687</v>
      </c>
      <c r="S344" s="84" t="s">
        <v>3688</v>
      </c>
      <c r="T344" s="83" t="s">
        <v>3689</v>
      </c>
      <c r="U344" s="83" t="s">
        <v>3690</v>
      </c>
      <c r="V344" s="125" t="s">
        <v>219</v>
      </c>
      <c r="AA344" s="103">
        <f>IF(OR(J344="Fail",ISBLANK(J344)),INDEX('Issue Code Table'!C:C,MATCH(N:N,'Issue Code Table'!A:A,0)),IF(M344="Critical",6,IF(M344="Significant",5,IF(M344="Moderate",3,2))))</f>
        <v>6</v>
      </c>
    </row>
    <row r="345" spans="1:27" s="73" customFormat="1" ht="141.6" customHeight="1" x14ac:dyDescent="0.2">
      <c r="A345" s="82" t="s">
        <v>3691</v>
      </c>
      <c r="B345" s="83" t="s">
        <v>346</v>
      </c>
      <c r="C345" s="83" t="s">
        <v>347</v>
      </c>
      <c r="D345" s="108" t="s">
        <v>193</v>
      </c>
      <c r="E345" s="84" t="s">
        <v>3692</v>
      </c>
      <c r="F345" s="84" t="s">
        <v>3693</v>
      </c>
      <c r="G345" s="84" t="s">
        <v>3694</v>
      </c>
      <c r="H345" s="84" t="s">
        <v>3695</v>
      </c>
      <c r="I345" s="108"/>
      <c r="J345" s="80"/>
      <c r="K345" s="85" t="s">
        <v>3696</v>
      </c>
      <c r="L345" s="258"/>
      <c r="M345" s="87" t="s">
        <v>159</v>
      </c>
      <c r="N345" s="93" t="s">
        <v>186</v>
      </c>
      <c r="O345" s="88" t="s">
        <v>187</v>
      </c>
      <c r="P345" s="89"/>
      <c r="Q345" s="237" t="s">
        <v>3676</v>
      </c>
      <c r="R345" s="237" t="s">
        <v>3697</v>
      </c>
      <c r="S345" s="84" t="s">
        <v>3698</v>
      </c>
      <c r="T345" s="83" t="s">
        <v>3699</v>
      </c>
      <c r="U345" s="83" t="s">
        <v>3700</v>
      </c>
      <c r="V345" s="125" t="s">
        <v>219</v>
      </c>
      <c r="AA345" s="103">
        <f>IF(OR(J345="Fail",ISBLANK(J345)),INDEX('Issue Code Table'!C:C,MATCH(N:N,'Issue Code Table'!A:A,0)),IF(M345="Critical",6,IF(M345="Significant",5,IF(M345="Moderate",3,2))))</f>
        <v>6</v>
      </c>
    </row>
    <row r="346" spans="1:27" s="73" customFormat="1" ht="141.6" customHeight="1" x14ac:dyDescent="0.2">
      <c r="A346" s="82" t="s">
        <v>3701</v>
      </c>
      <c r="B346" s="83" t="s">
        <v>346</v>
      </c>
      <c r="C346" s="83" t="s">
        <v>347</v>
      </c>
      <c r="D346" s="108" t="s">
        <v>193</v>
      </c>
      <c r="E346" s="84" t="s">
        <v>3671</v>
      </c>
      <c r="F346" s="84" t="s">
        <v>3702</v>
      </c>
      <c r="G346" s="84" t="s">
        <v>3703</v>
      </c>
      <c r="H346" s="84" t="s">
        <v>3674</v>
      </c>
      <c r="I346" s="108"/>
      <c r="J346" s="80"/>
      <c r="K346" s="85" t="s">
        <v>3675</v>
      </c>
      <c r="L346" s="258"/>
      <c r="M346" s="87" t="s">
        <v>159</v>
      </c>
      <c r="N346" s="93" t="s">
        <v>781</v>
      </c>
      <c r="O346" s="88" t="s">
        <v>782</v>
      </c>
      <c r="P346" s="89"/>
      <c r="Q346" s="237" t="s">
        <v>3704</v>
      </c>
      <c r="R346" s="237" t="s">
        <v>3705</v>
      </c>
      <c r="S346" s="84" t="s">
        <v>3678</v>
      </c>
      <c r="T346" s="83" t="s">
        <v>3706</v>
      </c>
      <c r="U346" s="83" t="s">
        <v>3707</v>
      </c>
      <c r="V346" s="125" t="s">
        <v>219</v>
      </c>
      <c r="AA346" s="103">
        <f>IF(OR(J346="Fail",ISBLANK(J346)),INDEX('Issue Code Table'!C:C,MATCH(N:N,'Issue Code Table'!A:A,0)),IF(M346="Critical",6,IF(M346="Significant",5,IF(M346="Moderate",3,2))))</f>
        <v>6</v>
      </c>
    </row>
    <row r="347" spans="1:27" s="73" customFormat="1" ht="141.6" customHeight="1" x14ac:dyDescent="0.2">
      <c r="A347" s="82" t="s">
        <v>3708</v>
      </c>
      <c r="B347" s="83" t="s">
        <v>732</v>
      </c>
      <c r="C347" s="83" t="s">
        <v>733</v>
      </c>
      <c r="D347" s="108" t="s">
        <v>193</v>
      </c>
      <c r="E347" s="84" t="s">
        <v>3682</v>
      </c>
      <c r="F347" s="84" t="s">
        <v>3709</v>
      </c>
      <c r="G347" s="84" t="s">
        <v>3710</v>
      </c>
      <c r="H347" s="84" t="s">
        <v>3685</v>
      </c>
      <c r="I347" s="108"/>
      <c r="J347" s="80"/>
      <c r="K347" s="85" t="s">
        <v>3686</v>
      </c>
      <c r="L347" s="258"/>
      <c r="M347" s="87" t="s">
        <v>159</v>
      </c>
      <c r="N347" s="93" t="s">
        <v>186</v>
      </c>
      <c r="O347" s="88" t="s">
        <v>187</v>
      </c>
      <c r="P347" s="89"/>
      <c r="Q347" s="237" t="s">
        <v>3704</v>
      </c>
      <c r="R347" s="237" t="s">
        <v>3711</v>
      </c>
      <c r="S347" s="84" t="s">
        <v>3688</v>
      </c>
      <c r="T347" s="83" t="s">
        <v>3712</v>
      </c>
      <c r="U347" s="83" t="s">
        <v>3713</v>
      </c>
      <c r="V347" s="125" t="s">
        <v>219</v>
      </c>
      <c r="AA347" s="103">
        <f>IF(OR(J347="Fail",ISBLANK(J347)),INDEX('Issue Code Table'!C:C,MATCH(N:N,'Issue Code Table'!A:A,0)),IF(M347="Critical",6,IF(M347="Significant",5,IF(M347="Moderate",3,2))))</f>
        <v>6</v>
      </c>
    </row>
    <row r="348" spans="1:27" s="73" customFormat="1" ht="141.6" customHeight="1" x14ac:dyDescent="0.2">
      <c r="A348" s="82" t="s">
        <v>3714</v>
      </c>
      <c r="B348" s="83" t="s">
        <v>346</v>
      </c>
      <c r="C348" s="83" t="s">
        <v>347</v>
      </c>
      <c r="D348" s="108" t="s">
        <v>193</v>
      </c>
      <c r="E348" s="84" t="s">
        <v>3715</v>
      </c>
      <c r="F348" s="84" t="s">
        <v>3716</v>
      </c>
      <c r="G348" s="84" t="s">
        <v>3717</v>
      </c>
      <c r="H348" s="84" t="s">
        <v>3718</v>
      </c>
      <c r="I348" s="108"/>
      <c r="J348" s="80"/>
      <c r="K348" s="85" t="s">
        <v>3719</v>
      </c>
      <c r="L348" s="258"/>
      <c r="M348" s="87" t="s">
        <v>159</v>
      </c>
      <c r="N348" s="93" t="s">
        <v>1039</v>
      </c>
      <c r="O348" s="88" t="s">
        <v>1040</v>
      </c>
      <c r="P348" s="89"/>
      <c r="Q348" s="237" t="s">
        <v>3704</v>
      </c>
      <c r="R348" s="237" t="s">
        <v>3720</v>
      </c>
      <c r="S348" s="84" t="s">
        <v>3721</v>
      </c>
      <c r="T348" s="83" t="s">
        <v>3722</v>
      </c>
      <c r="U348" s="83" t="s">
        <v>3723</v>
      </c>
      <c r="V348" s="125" t="s">
        <v>219</v>
      </c>
      <c r="AA348" s="103">
        <f>IF(OR(J348="Fail",ISBLANK(J348)),INDEX('Issue Code Table'!C:C,MATCH(N:N,'Issue Code Table'!A:A,0)),IF(M348="Critical",6,IF(M348="Significant",5,IF(M348="Moderate",3,2))))</f>
        <v>5</v>
      </c>
    </row>
    <row r="349" spans="1:27" s="73" customFormat="1" ht="141.6" customHeight="1" x14ac:dyDescent="0.2">
      <c r="A349" s="82" t="s">
        <v>3724</v>
      </c>
      <c r="B349" s="83" t="s">
        <v>346</v>
      </c>
      <c r="C349" s="83" t="s">
        <v>347</v>
      </c>
      <c r="D349" s="108" t="s">
        <v>193</v>
      </c>
      <c r="E349" s="84" t="s">
        <v>3725</v>
      </c>
      <c r="F349" s="84" t="s">
        <v>3726</v>
      </c>
      <c r="G349" s="84" t="s">
        <v>3727</v>
      </c>
      <c r="H349" s="84" t="s">
        <v>3728</v>
      </c>
      <c r="I349" s="235"/>
      <c r="J349" s="80"/>
      <c r="K349" s="241" t="s">
        <v>3729</v>
      </c>
      <c r="L349" s="258"/>
      <c r="M349" s="87" t="s">
        <v>199</v>
      </c>
      <c r="N349" s="93" t="s">
        <v>361</v>
      </c>
      <c r="O349" s="88" t="s">
        <v>362</v>
      </c>
      <c r="P349" s="89"/>
      <c r="Q349" s="237" t="s">
        <v>3730</v>
      </c>
      <c r="R349" s="237" t="s">
        <v>3731</v>
      </c>
      <c r="S349" s="245" t="s">
        <v>3732</v>
      </c>
      <c r="T349" s="257" t="s">
        <v>3733</v>
      </c>
      <c r="U349" s="257" t="s">
        <v>3734</v>
      </c>
      <c r="V349" s="247"/>
      <c r="AA349" s="103">
        <f>IF(OR(J349="Fail",ISBLANK(J349)),INDEX('Issue Code Table'!C:C,MATCH(N:N,'Issue Code Table'!A:A,0)),IF(M349="Critical",6,IF(M349="Significant",5,IF(M349="Moderate",3,2))))</f>
        <v>4</v>
      </c>
    </row>
    <row r="350" spans="1:27" s="73" customFormat="1" ht="141.6" customHeight="1" x14ac:dyDescent="0.2">
      <c r="A350" s="82" t="s">
        <v>3735</v>
      </c>
      <c r="B350" s="83" t="s">
        <v>346</v>
      </c>
      <c r="C350" s="83" t="s">
        <v>347</v>
      </c>
      <c r="D350" s="108" t="s">
        <v>193</v>
      </c>
      <c r="E350" s="84" t="s">
        <v>3725</v>
      </c>
      <c r="F350" s="84" t="s">
        <v>3736</v>
      </c>
      <c r="G350" s="84" t="s">
        <v>3737</v>
      </c>
      <c r="H350" s="84" t="s">
        <v>3738</v>
      </c>
      <c r="I350" s="235"/>
      <c r="J350" s="80"/>
      <c r="K350" s="241" t="s">
        <v>3739</v>
      </c>
      <c r="L350" s="258"/>
      <c r="M350" s="87" t="s">
        <v>199</v>
      </c>
      <c r="N350" s="93" t="s">
        <v>361</v>
      </c>
      <c r="O350" s="88" t="s">
        <v>362</v>
      </c>
      <c r="P350" s="89"/>
      <c r="Q350" s="237" t="s">
        <v>3730</v>
      </c>
      <c r="R350" s="237" t="s">
        <v>3740</v>
      </c>
      <c r="S350" s="245" t="s">
        <v>3741</v>
      </c>
      <c r="T350" s="257" t="s">
        <v>3742</v>
      </c>
      <c r="U350" s="257" t="s">
        <v>3743</v>
      </c>
      <c r="V350" s="247"/>
      <c r="AA350" s="103">
        <f>IF(OR(J350="Fail",ISBLANK(J350)),INDEX('Issue Code Table'!C:C,MATCH(N:N,'Issue Code Table'!A:A,0)),IF(M350="Critical",6,IF(M350="Significant",5,IF(M350="Moderate",3,2))))</f>
        <v>4</v>
      </c>
    </row>
    <row r="351" spans="1:27" s="73" customFormat="1" ht="141.6" customHeight="1" x14ac:dyDescent="0.2">
      <c r="A351" s="82" t="s">
        <v>3744</v>
      </c>
      <c r="B351" s="83" t="s">
        <v>346</v>
      </c>
      <c r="C351" s="83" t="s">
        <v>347</v>
      </c>
      <c r="D351" s="108" t="s">
        <v>193</v>
      </c>
      <c r="E351" s="84" t="s">
        <v>3745</v>
      </c>
      <c r="F351" s="84" t="s">
        <v>3746</v>
      </c>
      <c r="G351" s="84" t="s">
        <v>3747</v>
      </c>
      <c r="H351" s="84" t="s">
        <v>3748</v>
      </c>
      <c r="I351" s="112"/>
      <c r="J351" s="80"/>
      <c r="K351" s="85" t="s">
        <v>3749</v>
      </c>
      <c r="L351" s="256"/>
      <c r="M351" s="87" t="s">
        <v>199</v>
      </c>
      <c r="N351" s="93" t="s">
        <v>361</v>
      </c>
      <c r="O351" s="88" t="s">
        <v>362</v>
      </c>
      <c r="P351" s="89"/>
      <c r="Q351" s="237" t="s">
        <v>3750</v>
      </c>
      <c r="R351" s="237" t="s">
        <v>3751</v>
      </c>
      <c r="S351" s="84" t="s">
        <v>3752</v>
      </c>
      <c r="T351" s="83" t="s">
        <v>3753</v>
      </c>
      <c r="U351" s="83" t="s">
        <v>3754</v>
      </c>
      <c r="V351" s="125"/>
      <c r="AA351" s="103">
        <f>IF(OR(J351="Fail",ISBLANK(J351)),INDEX('Issue Code Table'!C:C,MATCH(N:N,'Issue Code Table'!A:A,0)),IF(M351="Critical",6,IF(M351="Significant",5,IF(M351="Moderate",3,2))))</f>
        <v>4</v>
      </c>
    </row>
    <row r="352" spans="1:27" s="73" customFormat="1" ht="141.6" customHeight="1" x14ac:dyDescent="0.2">
      <c r="A352" s="82" t="s">
        <v>3755</v>
      </c>
      <c r="B352" s="83" t="s">
        <v>346</v>
      </c>
      <c r="C352" s="83" t="s">
        <v>347</v>
      </c>
      <c r="D352" s="108" t="s">
        <v>193</v>
      </c>
      <c r="E352" s="84" t="s">
        <v>3756</v>
      </c>
      <c r="F352" s="84" t="s">
        <v>3757</v>
      </c>
      <c r="G352" s="84" t="s">
        <v>3758</v>
      </c>
      <c r="H352" s="84" t="s">
        <v>3759</v>
      </c>
      <c r="I352" s="108"/>
      <c r="J352" s="80"/>
      <c r="K352" s="85" t="s">
        <v>3760</v>
      </c>
      <c r="L352" s="258"/>
      <c r="M352" s="87" t="s">
        <v>199</v>
      </c>
      <c r="N352" s="93" t="s">
        <v>2607</v>
      </c>
      <c r="O352" s="88" t="s">
        <v>2608</v>
      </c>
      <c r="P352" s="89"/>
      <c r="Q352" s="237" t="s">
        <v>3761</v>
      </c>
      <c r="R352" s="237" t="s">
        <v>3762</v>
      </c>
      <c r="S352" s="84" t="s">
        <v>3763</v>
      </c>
      <c r="T352" s="83" t="s">
        <v>3764</v>
      </c>
      <c r="U352" s="83" t="s">
        <v>3765</v>
      </c>
      <c r="V352" s="125"/>
      <c r="AA352" s="103">
        <f>IF(OR(J352="Fail",ISBLANK(J352)),INDEX('Issue Code Table'!C:C,MATCH(N:N,'Issue Code Table'!A:A,0)),IF(M352="Critical",6,IF(M352="Significant",5,IF(M352="Moderate",3,2))))</f>
        <v>5</v>
      </c>
    </row>
    <row r="353" spans="1:27" s="73" customFormat="1" ht="141.6" customHeight="1" x14ac:dyDescent="0.2">
      <c r="A353" s="82" t="s">
        <v>3766</v>
      </c>
      <c r="B353" s="83" t="s">
        <v>1581</v>
      </c>
      <c r="C353" s="83" t="s">
        <v>1582</v>
      </c>
      <c r="D353" s="108" t="s">
        <v>193</v>
      </c>
      <c r="E353" s="84" t="s">
        <v>3767</v>
      </c>
      <c r="F353" s="84" t="s">
        <v>3768</v>
      </c>
      <c r="G353" s="84" t="s">
        <v>3769</v>
      </c>
      <c r="H353" s="84" t="s">
        <v>3770</v>
      </c>
      <c r="I353" s="108"/>
      <c r="J353" s="80"/>
      <c r="K353" s="85" t="s">
        <v>3771</v>
      </c>
      <c r="L353" s="258"/>
      <c r="M353" s="87" t="s">
        <v>159</v>
      </c>
      <c r="N353" s="93" t="s">
        <v>2607</v>
      </c>
      <c r="O353" s="88" t="s">
        <v>2608</v>
      </c>
      <c r="P353" s="89"/>
      <c r="Q353" s="237" t="s">
        <v>3772</v>
      </c>
      <c r="R353" s="237" t="s">
        <v>3773</v>
      </c>
      <c r="S353" s="84" t="s">
        <v>3774</v>
      </c>
      <c r="T353" s="83" t="s">
        <v>3775</v>
      </c>
      <c r="U353" s="83" t="s">
        <v>3776</v>
      </c>
      <c r="V353" s="125" t="s">
        <v>219</v>
      </c>
      <c r="AA353" s="103">
        <f>IF(OR(J353="Fail",ISBLANK(J353)),INDEX('Issue Code Table'!C:C,MATCH(N:N,'Issue Code Table'!A:A,0)),IF(M353="Critical",6,IF(M353="Significant",5,IF(M353="Moderate",3,2))))</f>
        <v>5</v>
      </c>
    </row>
    <row r="354" spans="1:27" s="73" customFormat="1" ht="141.6" customHeight="1" x14ac:dyDescent="0.2">
      <c r="A354" s="82" t="s">
        <v>3777</v>
      </c>
      <c r="B354" s="83" t="s">
        <v>346</v>
      </c>
      <c r="C354" s="83" t="s">
        <v>347</v>
      </c>
      <c r="D354" s="108" t="s">
        <v>193</v>
      </c>
      <c r="E354" s="84" t="s">
        <v>3778</v>
      </c>
      <c r="F354" s="84" t="s">
        <v>3779</v>
      </c>
      <c r="G354" s="84" t="s">
        <v>3780</v>
      </c>
      <c r="H354" s="84" t="s">
        <v>3781</v>
      </c>
      <c r="I354" s="108"/>
      <c r="J354" s="80"/>
      <c r="K354" s="85" t="s">
        <v>3782</v>
      </c>
      <c r="L354" s="258"/>
      <c r="M354" s="87" t="s">
        <v>159</v>
      </c>
      <c r="N354" s="93" t="s">
        <v>2607</v>
      </c>
      <c r="O354" s="88" t="s">
        <v>2608</v>
      </c>
      <c r="P354" s="89"/>
      <c r="Q354" s="237" t="s">
        <v>3772</v>
      </c>
      <c r="R354" s="237" t="s">
        <v>3783</v>
      </c>
      <c r="S354" s="84" t="s">
        <v>3774</v>
      </c>
      <c r="T354" s="83" t="s">
        <v>3784</v>
      </c>
      <c r="U354" s="83" t="s">
        <v>3785</v>
      </c>
      <c r="V354" s="125" t="s">
        <v>219</v>
      </c>
      <c r="AA354" s="103">
        <f>IF(OR(J354="Fail",ISBLANK(J354)),INDEX('Issue Code Table'!C:C,MATCH(N:N,'Issue Code Table'!A:A,0)),IF(M354="Critical",6,IF(M354="Significant",5,IF(M354="Moderate",3,2))))</f>
        <v>5</v>
      </c>
    </row>
    <row r="355" spans="1:27" s="73" customFormat="1" ht="141.6" customHeight="1" x14ac:dyDescent="0.2">
      <c r="A355" s="82" t="s">
        <v>3786</v>
      </c>
      <c r="B355" s="83" t="s">
        <v>346</v>
      </c>
      <c r="C355" s="83" t="s">
        <v>347</v>
      </c>
      <c r="D355" s="108" t="s">
        <v>193</v>
      </c>
      <c r="E355" s="84" t="s">
        <v>3787</v>
      </c>
      <c r="F355" s="84" t="s">
        <v>3788</v>
      </c>
      <c r="G355" s="84" t="s">
        <v>3789</v>
      </c>
      <c r="H355" s="84" t="s">
        <v>3790</v>
      </c>
      <c r="I355" s="108"/>
      <c r="J355" s="80"/>
      <c r="K355" s="85" t="s">
        <v>3791</v>
      </c>
      <c r="L355" s="258"/>
      <c r="M355" s="87" t="s">
        <v>159</v>
      </c>
      <c r="N355" s="93" t="s">
        <v>705</v>
      </c>
      <c r="O355" s="88" t="s">
        <v>706</v>
      </c>
      <c r="P355" s="89"/>
      <c r="Q355" s="237" t="s">
        <v>3772</v>
      </c>
      <c r="R355" s="237" t="s">
        <v>3792</v>
      </c>
      <c r="S355" s="84" t="s">
        <v>3793</v>
      </c>
      <c r="T355" s="83" t="s">
        <v>3794</v>
      </c>
      <c r="U355" s="83" t="s">
        <v>3795</v>
      </c>
      <c r="V355" s="125" t="s">
        <v>219</v>
      </c>
      <c r="AA355" s="103">
        <f>IF(OR(J355="Fail",ISBLANK(J355)),INDEX('Issue Code Table'!C:C,MATCH(N:N,'Issue Code Table'!A:A,0)),IF(M355="Critical",6,IF(M355="Significant",5,IF(M355="Moderate",3,2))))</f>
        <v>5</v>
      </c>
    </row>
    <row r="356" spans="1:27" s="73" customFormat="1" ht="141.6" customHeight="1" x14ac:dyDescent="0.2">
      <c r="A356" s="82" t="s">
        <v>3796</v>
      </c>
      <c r="B356" s="83" t="s">
        <v>346</v>
      </c>
      <c r="C356" s="83" t="s">
        <v>347</v>
      </c>
      <c r="D356" s="108" t="s">
        <v>193</v>
      </c>
      <c r="E356" s="84" t="s">
        <v>3797</v>
      </c>
      <c r="F356" s="84" t="s">
        <v>3798</v>
      </c>
      <c r="G356" s="84" t="s">
        <v>3799</v>
      </c>
      <c r="H356" s="84" t="s">
        <v>3800</v>
      </c>
      <c r="I356" s="112"/>
      <c r="J356" s="80"/>
      <c r="K356" s="85" t="s">
        <v>3801</v>
      </c>
      <c r="L356" s="113"/>
      <c r="M356" s="87" t="s">
        <v>159</v>
      </c>
      <c r="N356" s="93" t="s">
        <v>705</v>
      </c>
      <c r="O356" s="88" t="s">
        <v>706</v>
      </c>
      <c r="P356" s="89"/>
      <c r="Q356" s="237" t="s">
        <v>3802</v>
      </c>
      <c r="R356" s="237" t="s">
        <v>3803</v>
      </c>
      <c r="S356" s="84" t="s">
        <v>3041</v>
      </c>
      <c r="T356" s="83" t="s">
        <v>3804</v>
      </c>
      <c r="U356" s="83" t="s">
        <v>3805</v>
      </c>
      <c r="V356" s="125" t="s">
        <v>219</v>
      </c>
      <c r="AA356" s="103">
        <f>IF(OR(J356="Fail",ISBLANK(J356)),INDEX('Issue Code Table'!C:C,MATCH(N:N,'Issue Code Table'!A:A,0)),IF(M356="Critical",6,IF(M356="Significant",5,IF(M356="Moderate",3,2))))</f>
        <v>5</v>
      </c>
    </row>
    <row r="357" spans="1:27" s="73" customFormat="1" ht="141.6" customHeight="1" x14ac:dyDescent="0.2">
      <c r="A357" s="82" t="s">
        <v>3806</v>
      </c>
      <c r="B357" s="83" t="s">
        <v>152</v>
      </c>
      <c r="C357" s="83" t="s">
        <v>153</v>
      </c>
      <c r="D357" s="108" t="s">
        <v>193</v>
      </c>
      <c r="E357" s="84" t="s">
        <v>3807</v>
      </c>
      <c r="F357" s="84" t="s">
        <v>3808</v>
      </c>
      <c r="G357" s="84" t="s">
        <v>3809</v>
      </c>
      <c r="H357" s="84" t="s">
        <v>3810</v>
      </c>
      <c r="I357" s="112"/>
      <c r="J357" s="80"/>
      <c r="K357" s="85" t="s">
        <v>3811</v>
      </c>
      <c r="L357" s="113"/>
      <c r="M357" s="87" t="s">
        <v>159</v>
      </c>
      <c r="N357" s="93" t="s">
        <v>2607</v>
      </c>
      <c r="O357" s="88" t="s">
        <v>2608</v>
      </c>
      <c r="P357" s="89"/>
      <c r="Q357" s="237" t="s">
        <v>3802</v>
      </c>
      <c r="R357" s="237" t="s">
        <v>3812</v>
      </c>
      <c r="S357" s="84" t="s">
        <v>3813</v>
      </c>
      <c r="T357" s="83" t="s">
        <v>3814</v>
      </c>
      <c r="U357" s="83" t="s">
        <v>3815</v>
      </c>
      <c r="V357" s="125" t="s">
        <v>219</v>
      </c>
      <c r="AA357" s="103">
        <f>IF(OR(J357="Fail",ISBLANK(J357)),INDEX('Issue Code Table'!C:C,MATCH(N:N,'Issue Code Table'!A:A,0)),IF(M357="Critical",6,IF(M357="Significant",5,IF(M357="Moderate",3,2))))</f>
        <v>5</v>
      </c>
    </row>
    <row r="358" spans="1:27" s="73" customFormat="1" ht="141.6" customHeight="1" x14ac:dyDescent="0.2">
      <c r="A358" s="82" t="s">
        <v>3816</v>
      </c>
      <c r="B358" s="83" t="s">
        <v>152</v>
      </c>
      <c r="C358" s="83" t="s">
        <v>153</v>
      </c>
      <c r="D358" s="108" t="s">
        <v>193</v>
      </c>
      <c r="E358" s="84" t="s">
        <v>3817</v>
      </c>
      <c r="F358" s="84" t="s">
        <v>3818</v>
      </c>
      <c r="G358" s="84" t="s">
        <v>3819</v>
      </c>
      <c r="H358" s="84" t="s">
        <v>3820</v>
      </c>
      <c r="I358" s="112"/>
      <c r="J358" s="80"/>
      <c r="K358" s="85" t="s">
        <v>3821</v>
      </c>
      <c r="L358" s="256"/>
      <c r="M358" s="87" t="s">
        <v>159</v>
      </c>
      <c r="N358" s="93" t="s">
        <v>2607</v>
      </c>
      <c r="O358" s="88" t="s">
        <v>2608</v>
      </c>
      <c r="P358" s="89"/>
      <c r="Q358" s="237" t="s">
        <v>3802</v>
      </c>
      <c r="R358" s="237" t="s">
        <v>3822</v>
      </c>
      <c r="S358" s="84" t="s">
        <v>3823</v>
      </c>
      <c r="T358" s="83" t="s">
        <v>3824</v>
      </c>
      <c r="U358" s="83" t="s">
        <v>3825</v>
      </c>
      <c r="V358" s="125" t="s">
        <v>219</v>
      </c>
      <c r="AA358" s="103">
        <f>IF(OR(J358="Fail",ISBLANK(J358)),INDEX('Issue Code Table'!C:C,MATCH(N:N,'Issue Code Table'!A:A,0)),IF(M358="Critical",6,IF(M358="Significant",5,IF(M358="Moderate",3,2))))</f>
        <v>5</v>
      </c>
    </row>
    <row r="359" spans="1:27" s="73" customFormat="1" ht="141.6" customHeight="1" x14ac:dyDescent="0.2">
      <c r="A359" s="82" t="s">
        <v>3826</v>
      </c>
      <c r="B359" s="83" t="s">
        <v>346</v>
      </c>
      <c r="C359" s="83" t="s">
        <v>347</v>
      </c>
      <c r="D359" s="108" t="s">
        <v>193</v>
      </c>
      <c r="E359" s="84" t="s">
        <v>3827</v>
      </c>
      <c r="F359" s="84" t="s">
        <v>3828</v>
      </c>
      <c r="G359" s="84" t="s">
        <v>3829</v>
      </c>
      <c r="H359" s="84" t="s">
        <v>3830</v>
      </c>
      <c r="I359" s="108"/>
      <c r="J359" s="80"/>
      <c r="K359" s="85" t="s">
        <v>3831</v>
      </c>
      <c r="L359" s="258"/>
      <c r="M359" s="87" t="s">
        <v>199</v>
      </c>
      <c r="N359" s="93" t="s">
        <v>683</v>
      </c>
      <c r="O359" s="88" t="s">
        <v>684</v>
      </c>
      <c r="P359" s="89"/>
      <c r="Q359" s="237" t="s">
        <v>3832</v>
      </c>
      <c r="R359" s="237" t="s">
        <v>3833</v>
      </c>
      <c r="S359" s="84" t="s">
        <v>3834</v>
      </c>
      <c r="T359" s="83" t="s">
        <v>3835</v>
      </c>
      <c r="U359" s="83" t="s">
        <v>3836</v>
      </c>
      <c r="V359" s="125"/>
      <c r="AA359" s="103">
        <f>IF(OR(J359="Fail",ISBLANK(J359)),INDEX('Issue Code Table'!C:C,MATCH(N:N,'Issue Code Table'!A:A,0)),IF(M359="Critical",6,IF(M359="Significant",5,IF(M359="Moderate",3,2))))</f>
        <v>4</v>
      </c>
    </row>
    <row r="360" spans="1:27" s="73" customFormat="1" ht="141.6" customHeight="1" x14ac:dyDescent="0.2">
      <c r="A360" s="82" t="s">
        <v>3837</v>
      </c>
      <c r="B360" s="83" t="s">
        <v>860</v>
      </c>
      <c r="C360" s="83" t="s">
        <v>861</v>
      </c>
      <c r="D360" s="108" t="s">
        <v>193</v>
      </c>
      <c r="E360" s="84" t="s">
        <v>3838</v>
      </c>
      <c r="F360" s="84" t="s">
        <v>3839</v>
      </c>
      <c r="G360" s="84" t="s">
        <v>3840</v>
      </c>
      <c r="H360" s="84" t="s">
        <v>3841</v>
      </c>
      <c r="I360" s="108"/>
      <c r="J360" s="80"/>
      <c r="K360" s="85" t="s">
        <v>3842</v>
      </c>
      <c r="L360" s="258"/>
      <c r="M360" s="87" t="s">
        <v>159</v>
      </c>
      <c r="N360" s="93" t="s">
        <v>705</v>
      </c>
      <c r="O360" s="88" t="s">
        <v>706</v>
      </c>
      <c r="P360" s="89"/>
      <c r="Q360" s="237" t="s">
        <v>3832</v>
      </c>
      <c r="R360" s="237" t="s">
        <v>3843</v>
      </c>
      <c r="S360" s="84" t="s">
        <v>3834</v>
      </c>
      <c r="T360" s="83" t="s">
        <v>3844</v>
      </c>
      <c r="U360" s="83" t="s">
        <v>3845</v>
      </c>
      <c r="V360" s="125" t="s">
        <v>219</v>
      </c>
      <c r="AA360" s="103">
        <f>IF(OR(J360="Fail",ISBLANK(J360)),INDEX('Issue Code Table'!C:C,MATCH(N:N,'Issue Code Table'!A:A,0)),IF(M360="Critical",6,IF(M360="Significant",5,IF(M360="Moderate",3,2))))</f>
        <v>5</v>
      </c>
    </row>
    <row r="361" spans="1:27" s="73" customFormat="1" ht="141.6" customHeight="1" x14ac:dyDescent="0.2">
      <c r="A361" s="82" t="s">
        <v>3846</v>
      </c>
      <c r="B361" s="83" t="s">
        <v>860</v>
      </c>
      <c r="C361" s="83" t="s">
        <v>861</v>
      </c>
      <c r="D361" s="108" t="s">
        <v>193</v>
      </c>
      <c r="E361" s="84" t="s">
        <v>3847</v>
      </c>
      <c r="F361" s="84" t="s">
        <v>3848</v>
      </c>
      <c r="G361" s="84" t="s">
        <v>3849</v>
      </c>
      <c r="H361" s="84" t="s">
        <v>3850</v>
      </c>
      <c r="I361" s="108"/>
      <c r="J361" s="80"/>
      <c r="K361" s="85" t="s">
        <v>3851</v>
      </c>
      <c r="L361" s="258"/>
      <c r="M361" s="87" t="s">
        <v>199</v>
      </c>
      <c r="N361" s="93" t="s">
        <v>307</v>
      </c>
      <c r="O361" s="88" t="s">
        <v>308</v>
      </c>
      <c r="P361" s="89"/>
      <c r="Q361" s="237" t="s">
        <v>3832</v>
      </c>
      <c r="R361" s="237" t="s">
        <v>3852</v>
      </c>
      <c r="S361" s="84" t="s">
        <v>3834</v>
      </c>
      <c r="T361" s="83" t="s">
        <v>3853</v>
      </c>
      <c r="U361" s="83" t="s">
        <v>3854</v>
      </c>
      <c r="V361" s="125"/>
      <c r="AA361" s="103">
        <f>IF(OR(J361="Fail",ISBLANK(J361)),INDEX('Issue Code Table'!C:C,MATCH(N:N,'Issue Code Table'!A:A,0)),IF(M361="Critical",6,IF(M361="Significant",5,IF(M361="Moderate",3,2))))</f>
        <v>4</v>
      </c>
    </row>
    <row r="362" spans="1:27" s="73" customFormat="1" ht="141.6" customHeight="1" x14ac:dyDescent="0.2">
      <c r="A362" s="82" t="s">
        <v>3855</v>
      </c>
      <c r="B362" s="83" t="s">
        <v>346</v>
      </c>
      <c r="C362" s="83" t="s">
        <v>347</v>
      </c>
      <c r="D362" s="108" t="s">
        <v>193</v>
      </c>
      <c r="E362" s="84" t="s">
        <v>3856</v>
      </c>
      <c r="F362" s="84" t="s">
        <v>3857</v>
      </c>
      <c r="G362" s="84" t="s">
        <v>3858</v>
      </c>
      <c r="H362" s="84" t="s">
        <v>3859</v>
      </c>
      <c r="I362" s="108"/>
      <c r="J362" s="80"/>
      <c r="K362" s="85" t="s">
        <v>3860</v>
      </c>
      <c r="L362" s="258"/>
      <c r="M362" s="87" t="s">
        <v>199</v>
      </c>
      <c r="N362" s="93" t="s">
        <v>1328</v>
      </c>
      <c r="O362" s="88" t="s">
        <v>1329</v>
      </c>
      <c r="P362" s="89"/>
      <c r="Q362" s="237" t="s">
        <v>3861</v>
      </c>
      <c r="R362" s="237" t="s">
        <v>3862</v>
      </c>
      <c r="S362" s="84" t="s">
        <v>3863</v>
      </c>
      <c r="T362" s="83" t="s">
        <v>3864</v>
      </c>
      <c r="U362" s="83" t="s">
        <v>3865</v>
      </c>
      <c r="V362" s="125"/>
      <c r="AA362" s="103">
        <f>IF(OR(J362="Fail",ISBLANK(J362)),INDEX('Issue Code Table'!C:C,MATCH(N:N,'Issue Code Table'!A:A,0)),IF(M362="Critical",6,IF(M362="Significant",5,IF(M362="Moderate",3,2))))</f>
        <v>3</v>
      </c>
    </row>
    <row r="363" spans="1:27" s="73" customFormat="1" ht="141.6" customHeight="1" x14ac:dyDescent="0.2">
      <c r="A363" s="82" t="s">
        <v>3866</v>
      </c>
      <c r="B363" s="83" t="s">
        <v>346</v>
      </c>
      <c r="C363" s="83" t="s">
        <v>347</v>
      </c>
      <c r="D363" s="108" t="s">
        <v>193</v>
      </c>
      <c r="E363" s="84" t="s">
        <v>3867</v>
      </c>
      <c r="F363" s="84" t="s">
        <v>3868</v>
      </c>
      <c r="G363" s="84" t="s">
        <v>3869</v>
      </c>
      <c r="H363" s="84" t="s">
        <v>3870</v>
      </c>
      <c r="I363" s="108"/>
      <c r="J363" s="80"/>
      <c r="K363" s="85" t="s">
        <v>3871</v>
      </c>
      <c r="L363" s="258"/>
      <c r="M363" s="87" t="s">
        <v>159</v>
      </c>
      <c r="N363" s="93" t="s">
        <v>705</v>
      </c>
      <c r="O363" s="88" t="s">
        <v>706</v>
      </c>
      <c r="P363" s="89"/>
      <c r="Q363" s="237" t="s">
        <v>3872</v>
      </c>
      <c r="R363" s="237" t="s">
        <v>3873</v>
      </c>
      <c r="S363" s="84" t="s">
        <v>3874</v>
      </c>
      <c r="T363" s="83" t="s">
        <v>3875</v>
      </c>
      <c r="U363" s="83" t="s">
        <v>3876</v>
      </c>
      <c r="V363" s="125" t="s">
        <v>219</v>
      </c>
      <c r="AA363" s="103">
        <f>IF(OR(J363="Fail",ISBLANK(J363)),INDEX('Issue Code Table'!C:C,MATCH(N:N,'Issue Code Table'!A:A,0)),IF(M363="Critical",6,IF(M363="Significant",5,IF(M363="Moderate",3,2))))</f>
        <v>5</v>
      </c>
    </row>
    <row r="364" spans="1:27" s="73" customFormat="1" ht="141.6" customHeight="1" x14ac:dyDescent="0.2">
      <c r="A364" s="82" t="s">
        <v>3877</v>
      </c>
      <c r="B364" s="83" t="s">
        <v>346</v>
      </c>
      <c r="C364" s="83" t="s">
        <v>347</v>
      </c>
      <c r="D364" s="108" t="s">
        <v>193</v>
      </c>
      <c r="E364" s="84" t="s">
        <v>3878</v>
      </c>
      <c r="F364" s="84" t="s">
        <v>3879</v>
      </c>
      <c r="G364" s="84" t="s">
        <v>3880</v>
      </c>
      <c r="H364" s="84" t="s">
        <v>3881</v>
      </c>
      <c r="I364" s="108"/>
      <c r="J364" s="80"/>
      <c r="K364" s="85" t="s">
        <v>3882</v>
      </c>
      <c r="L364" s="258"/>
      <c r="M364" s="87" t="s">
        <v>199</v>
      </c>
      <c r="N364" s="93" t="s">
        <v>2594</v>
      </c>
      <c r="O364" s="88" t="s">
        <v>2595</v>
      </c>
      <c r="P364" s="89"/>
      <c r="Q364" s="237" t="s">
        <v>3872</v>
      </c>
      <c r="R364" s="237" t="s">
        <v>3883</v>
      </c>
      <c r="S364" s="84" t="s">
        <v>3884</v>
      </c>
      <c r="T364" s="83" t="s">
        <v>3885</v>
      </c>
      <c r="U364" s="83" t="s">
        <v>3886</v>
      </c>
      <c r="V364" s="125"/>
      <c r="AA364" s="103">
        <f>IF(OR(J364="Fail",ISBLANK(J364)),INDEX('Issue Code Table'!C:C,MATCH(N:N,'Issue Code Table'!A:A,0)),IF(M364="Critical",6,IF(M364="Significant",5,IF(M364="Moderate",3,2))))</f>
        <v>5</v>
      </c>
    </row>
    <row r="365" spans="1:27" s="73" customFormat="1" ht="141.6" customHeight="1" x14ac:dyDescent="0.2">
      <c r="A365" s="82" t="s">
        <v>3887</v>
      </c>
      <c r="B365" s="83" t="s">
        <v>346</v>
      </c>
      <c r="C365" s="83" t="s">
        <v>347</v>
      </c>
      <c r="D365" s="108" t="s">
        <v>193</v>
      </c>
      <c r="E365" s="84" t="s">
        <v>3888</v>
      </c>
      <c r="F365" s="84" t="s">
        <v>3889</v>
      </c>
      <c r="G365" s="84" t="s">
        <v>3890</v>
      </c>
      <c r="H365" s="84" t="s">
        <v>3891</v>
      </c>
      <c r="I365" s="112"/>
      <c r="J365" s="80"/>
      <c r="K365" s="85" t="s">
        <v>3892</v>
      </c>
      <c r="L365" s="256"/>
      <c r="M365" s="87" t="s">
        <v>159</v>
      </c>
      <c r="N365" s="93" t="s">
        <v>705</v>
      </c>
      <c r="O365" s="88" t="s">
        <v>706</v>
      </c>
      <c r="P365" s="89"/>
      <c r="Q365" s="237" t="s">
        <v>3893</v>
      </c>
      <c r="R365" s="237" t="s">
        <v>3894</v>
      </c>
      <c r="S365" s="84" t="s">
        <v>3895</v>
      </c>
      <c r="T365" s="83" t="s">
        <v>3896</v>
      </c>
      <c r="U365" s="83" t="s">
        <v>3897</v>
      </c>
      <c r="V365" s="125" t="s">
        <v>219</v>
      </c>
      <c r="AA365" s="103">
        <f>IF(OR(J365="Fail",ISBLANK(J365)),INDEX('Issue Code Table'!C:C,MATCH(N:N,'Issue Code Table'!A:A,0)),IF(M365="Critical",6,IF(M365="Significant",5,IF(M365="Moderate",3,2))))</f>
        <v>5</v>
      </c>
    </row>
    <row r="366" spans="1:27" s="73" customFormat="1" ht="141.6" customHeight="1" x14ac:dyDescent="0.2">
      <c r="A366" s="82" t="s">
        <v>3898</v>
      </c>
      <c r="B366" s="83" t="s">
        <v>346</v>
      </c>
      <c r="C366" s="83" t="s">
        <v>347</v>
      </c>
      <c r="D366" s="108" t="s">
        <v>193</v>
      </c>
      <c r="E366" s="84" t="s">
        <v>3899</v>
      </c>
      <c r="F366" s="84" t="s">
        <v>3900</v>
      </c>
      <c r="G366" s="84" t="s">
        <v>3901</v>
      </c>
      <c r="H366" s="84" t="s">
        <v>3902</v>
      </c>
      <c r="I366" s="108"/>
      <c r="J366" s="80"/>
      <c r="K366" s="85" t="s">
        <v>3903</v>
      </c>
      <c r="L366" s="258"/>
      <c r="M366" s="87" t="s">
        <v>199</v>
      </c>
      <c r="N366" s="93" t="s">
        <v>3209</v>
      </c>
      <c r="O366" s="88" t="s">
        <v>3210</v>
      </c>
      <c r="P366" s="89"/>
      <c r="Q366" s="237" t="s">
        <v>3893</v>
      </c>
      <c r="R366" s="237" t="s">
        <v>3904</v>
      </c>
      <c r="S366" s="84" t="s">
        <v>3895</v>
      </c>
      <c r="T366" s="83" t="s">
        <v>3905</v>
      </c>
      <c r="U366" s="83" t="s">
        <v>3906</v>
      </c>
      <c r="V366" s="125"/>
      <c r="AA366" s="103">
        <f>IF(OR(J366="Fail",ISBLANK(J366)),INDEX('Issue Code Table'!C:C,MATCH(N:N,'Issue Code Table'!A:A,0)),IF(M366="Critical",6,IF(M366="Significant",5,IF(M366="Moderate",3,2))))</f>
        <v>4</v>
      </c>
    </row>
    <row r="367" spans="1:27" s="73" customFormat="1" ht="141.6" customHeight="1" x14ac:dyDescent="0.2">
      <c r="A367" s="82" t="s">
        <v>3907</v>
      </c>
      <c r="B367" s="83" t="s">
        <v>346</v>
      </c>
      <c r="C367" s="83" t="s">
        <v>347</v>
      </c>
      <c r="D367" s="108" t="s">
        <v>193</v>
      </c>
      <c r="E367" s="84" t="s">
        <v>3908</v>
      </c>
      <c r="F367" s="84" t="s">
        <v>3909</v>
      </c>
      <c r="G367" s="84" t="s">
        <v>3910</v>
      </c>
      <c r="H367" s="84" t="s">
        <v>3911</v>
      </c>
      <c r="I367" s="235"/>
      <c r="J367" s="80"/>
      <c r="K367" s="241" t="s">
        <v>3912</v>
      </c>
      <c r="L367" s="258"/>
      <c r="M367" s="87" t="s">
        <v>159</v>
      </c>
      <c r="N367" s="93" t="s">
        <v>559</v>
      </c>
      <c r="O367" s="88" t="s">
        <v>560</v>
      </c>
      <c r="P367" s="89"/>
      <c r="Q367" s="237" t="s">
        <v>3893</v>
      </c>
      <c r="R367" s="237" t="s">
        <v>3913</v>
      </c>
      <c r="S367" s="245" t="s">
        <v>3914</v>
      </c>
      <c r="T367" s="257" t="s">
        <v>3915</v>
      </c>
      <c r="U367" s="257" t="s">
        <v>3916</v>
      </c>
      <c r="V367" s="125" t="s">
        <v>219</v>
      </c>
      <c r="AA367" s="103">
        <f>IF(OR(J367="Fail",ISBLANK(J367)),INDEX('Issue Code Table'!C:C,MATCH(N:N,'Issue Code Table'!A:A,0)),IF(M367="Critical",6,IF(M367="Significant",5,IF(M367="Moderate",3,2))))</f>
        <v>5</v>
      </c>
    </row>
    <row r="368" spans="1:27" s="73" customFormat="1" ht="141.6" customHeight="1" x14ac:dyDescent="0.2">
      <c r="A368" s="82" t="s">
        <v>3917</v>
      </c>
      <c r="B368" s="83" t="s">
        <v>346</v>
      </c>
      <c r="C368" s="83" t="s">
        <v>347</v>
      </c>
      <c r="D368" s="108" t="s">
        <v>193</v>
      </c>
      <c r="E368" s="84" t="s">
        <v>3918</v>
      </c>
      <c r="F368" s="84" t="s">
        <v>3919</v>
      </c>
      <c r="G368" s="84" t="s">
        <v>3920</v>
      </c>
      <c r="H368" s="84" t="s">
        <v>3921</v>
      </c>
      <c r="I368" s="108"/>
      <c r="J368" s="80"/>
      <c r="K368" s="85" t="s">
        <v>3922</v>
      </c>
      <c r="L368" s="258"/>
      <c r="M368" s="87" t="s">
        <v>159</v>
      </c>
      <c r="N368" s="93" t="s">
        <v>705</v>
      </c>
      <c r="O368" s="88" t="s">
        <v>706</v>
      </c>
      <c r="P368" s="89"/>
      <c r="Q368" s="237" t="s">
        <v>3923</v>
      </c>
      <c r="R368" s="237" t="s">
        <v>3924</v>
      </c>
      <c r="S368" s="84" t="s">
        <v>3925</v>
      </c>
      <c r="T368" s="83" t="s">
        <v>3926</v>
      </c>
      <c r="U368" s="83" t="s">
        <v>3927</v>
      </c>
      <c r="V368" s="125" t="s">
        <v>219</v>
      </c>
      <c r="AA368" s="103">
        <f>IF(OR(J368="Fail",ISBLANK(J368)),INDEX('Issue Code Table'!C:C,MATCH(N:N,'Issue Code Table'!A:A,0)),IF(M368="Critical",6,IF(M368="Significant",5,IF(M368="Moderate",3,2))))</f>
        <v>5</v>
      </c>
    </row>
    <row r="369" spans="1:27" s="73" customFormat="1" ht="141.6" customHeight="1" x14ac:dyDescent="0.2">
      <c r="A369" s="82" t="s">
        <v>3928</v>
      </c>
      <c r="B369" s="83" t="s">
        <v>346</v>
      </c>
      <c r="C369" s="83" t="s">
        <v>347</v>
      </c>
      <c r="D369" s="108" t="s">
        <v>193</v>
      </c>
      <c r="E369" s="84" t="s">
        <v>3618</v>
      </c>
      <c r="F369" s="84" t="s">
        <v>3619</v>
      </c>
      <c r="G369" s="84" t="s">
        <v>3929</v>
      </c>
      <c r="H369" s="84" t="s">
        <v>3930</v>
      </c>
      <c r="I369" s="108"/>
      <c r="J369" s="80"/>
      <c r="K369" s="85" t="s">
        <v>3622</v>
      </c>
      <c r="L369" s="258"/>
      <c r="M369" s="87" t="s">
        <v>159</v>
      </c>
      <c r="N369" s="93" t="s">
        <v>329</v>
      </c>
      <c r="O369" s="88" t="s">
        <v>330</v>
      </c>
      <c r="P369" s="89"/>
      <c r="Q369" s="237" t="s">
        <v>3931</v>
      </c>
      <c r="R369" s="237" t="s">
        <v>3932</v>
      </c>
      <c r="S369" s="84" t="s">
        <v>3624</v>
      </c>
      <c r="T369" s="83" t="s">
        <v>3933</v>
      </c>
      <c r="U369" s="83" t="s">
        <v>3934</v>
      </c>
      <c r="V369" s="125" t="s">
        <v>219</v>
      </c>
      <c r="AA369" s="103">
        <f>IF(OR(J369="Fail",ISBLANK(J369)),INDEX('Issue Code Table'!C:C,MATCH(N:N,'Issue Code Table'!A:A,0)),IF(M369="Critical",6,IF(M369="Significant",5,IF(M369="Moderate",3,2))))</f>
        <v>5</v>
      </c>
    </row>
    <row r="370" spans="1:27" ht="26.25" customHeight="1" x14ac:dyDescent="0.25">
      <c r="A370" s="264"/>
      <c r="B370" s="265" t="s">
        <v>3935</v>
      </c>
      <c r="C370" s="266"/>
      <c r="D370" s="266"/>
      <c r="E370" s="267"/>
      <c r="F370" s="268"/>
      <c r="G370" s="268"/>
      <c r="H370" s="268"/>
      <c r="I370" s="266"/>
      <c r="J370" s="266"/>
      <c r="K370" s="266"/>
      <c r="L370" s="266"/>
      <c r="M370" s="266"/>
      <c r="N370" s="266"/>
      <c r="O370" s="266"/>
      <c r="P370" s="105"/>
      <c r="Q370" s="266"/>
      <c r="R370" s="266"/>
      <c r="S370" s="266"/>
      <c r="T370" s="266"/>
      <c r="U370" s="266"/>
      <c r="V370" s="266"/>
      <c r="X370" s="74"/>
      <c r="AA370" s="104"/>
    </row>
    <row r="371" spans="1:27" customFormat="1" ht="25.5" customHeight="1" x14ac:dyDescent="0.25">
      <c r="F371" s="107"/>
      <c r="G371" s="107"/>
      <c r="H371" s="107" t="s">
        <v>60</v>
      </c>
    </row>
    <row r="372" spans="1:27" customFormat="1" x14ac:dyDescent="0.25">
      <c r="E372" s="77"/>
      <c r="F372" s="107"/>
      <c r="G372" s="107"/>
      <c r="H372" s="107" t="s">
        <v>61</v>
      </c>
    </row>
    <row r="373" spans="1:27" customFormat="1" x14ac:dyDescent="0.25">
      <c r="E373" s="77"/>
      <c r="F373" s="107"/>
      <c r="G373" s="107"/>
      <c r="H373" s="107" t="s">
        <v>49</v>
      </c>
    </row>
    <row r="374" spans="1:27" customFormat="1" x14ac:dyDescent="0.25">
      <c r="E374" s="77"/>
      <c r="F374" s="107"/>
      <c r="G374" s="107"/>
      <c r="H374" s="107" t="s">
        <v>3936</v>
      </c>
    </row>
    <row r="375" spans="1:27" customFormat="1" hidden="1" x14ac:dyDescent="0.25">
      <c r="E375" s="84"/>
      <c r="F375" s="107"/>
      <c r="G375" s="107"/>
      <c r="H375" s="107"/>
    </row>
    <row r="376" spans="1:27" customFormat="1" hidden="1" x14ac:dyDescent="0.25">
      <c r="E376" s="77"/>
      <c r="F376" s="107"/>
      <c r="G376" s="107"/>
      <c r="H376" s="107" t="s">
        <v>3937</v>
      </c>
    </row>
    <row r="377" spans="1:27" customFormat="1" hidden="1" x14ac:dyDescent="0.25">
      <c r="E377" s="77"/>
      <c r="F377" s="107"/>
      <c r="G377" s="107"/>
      <c r="H377" s="107" t="s">
        <v>145</v>
      </c>
    </row>
    <row r="378" spans="1:27" customFormat="1" hidden="1" x14ac:dyDescent="0.25">
      <c r="E378" s="77"/>
      <c r="F378" s="107"/>
      <c r="G378" s="107"/>
      <c r="H378" s="107" t="s">
        <v>159</v>
      </c>
    </row>
    <row r="379" spans="1:27" customFormat="1" hidden="1" x14ac:dyDescent="0.25">
      <c r="E379" s="77"/>
      <c r="F379" s="107"/>
      <c r="G379" s="107"/>
      <c r="H379" s="107" t="s">
        <v>199</v>
      </c>
    </row>
    <row r="380" spans="1:27" customFormat="1" hidden="1" x14ac:dyDescent="0.25">
      <c r="E380" s="77"/>
      <c r="F380" s="107"/>
      <c r="G380" s="107"/>
      <c r="H380" s="107" t="s">
        <v>421</v>
      </c>
    </row>
    <row r="381" spans="1:27" customFormat="1" hidden="1" x14ac:dyDescent="0.25">
      <c r="E381" s="77"/>
      <c r="F381" s="107"/>
      <c r="G381" s="107"/>
      <c r="H381" s="107"/>
    </row>
    <row r="382" spans="1:27" customFormat="1" hidden="1" x14ac:dyDescent="0.25">
      <c r="E382" s="77"/>
      <c r="F382" s="107"/>
      <c r="G382" s="107"/>
      <c r="H382" s="107"/>
    </row>
    <row r="383" spans="1:27" hidden="1" x14ac:dyDescent="0.25">
      <c r="E383" s="75"/>
    </row>
    <row r="384" spans="1:27" hidden="1" x14ac:dyDescent="0.25">
      <c r="E384" s="75"/>
    </row>
    <row r="385" spans="5:8" hidden="1" x14ac:dyDescent="0.25">
      <c r="E385" s="75"/>
    </row>
    <row r="386" spans="5:8" hidden="1" x14ac:dyDescent="0.25">
      <c r="E386" s="75"/>
      <c r="H386" s="107" t="s">
        <v>3937</v>
      </c>
    </row>
    <row r="387" spans="5:8" hidden="1" x14ac:dyDescent="0.25">
      <c r="E387" s="75"/>
      <c r="H387" s="107" t="s">
        <v>145</v>
      </c>
    </row>
    <row r="388" spans="5:8" hidden="1" x14ac:dyDescent="0.25">
      <c r="E388" s="75"/>
      <c r="H388" s="107" t="s">
        <v>159</v>
      </c>
    </row>
    <row r="389" spans="5:8" hidden="1" x14ac:dyDescent="0.25">
      <c r="E389" s="75"/>
      <c r="H389" s="107" t="s">
        <v>199</v>
      </c>
    </row>
    <row r="390" spans="5:8" hidden="1" x14ac:dyDescent="0.25">
      <c r="E390" s="75"/>
      <c r="H390" s="107" t="s">
        <v>421</v>
      </c>
    </row>
    <row r="391" spans="5:8" hidden="1" x14ac:dyDescent="0.25">
      <c r="E391" s="75"/>
      <c r="H391" s="107"/>
    </row>
    <row r="392" spans="5:8" hidden="1" x14ac:dyDescent="0.25"/>
    <row r="393" spans="5:8" x14ac:dyDescent="0.25">
      <c r="E393" s="75"/>
    </row>
    <row r="394" spans="5:8" x14ac:dyDescent="0.25">
      <c r="E394" s="75"/>
    </row>
    <row r="395" spans="5:8" x14ac:dyDescent="0.25">
      <c r="E395" s="75"/>
    </row>
    <row r="396" spans="5:8" x14ac:dyDescent="0.25">
      <c r="E396" s="75"/>
    </row>
    <row r="397" spans="5:8" x14ac:dyDescent="0.25">
      <c r="E397" s="75"/>
    </row>
    <row r="398" spans="5:8" x14ac:dyDescent="0.25">
      <c r="E398" s="75"/>
    </row>
    <row r="399" spans="5:8" x14ac:dyDescent="0.25">
      <c r="E399" s="75"/>
    </row>
    <row r="400" spans="5:8" x14ac:dyDescent="0.25">
      <c r="E400" s="75"/>
    </row>
    <row r="401" spans="5:5" x14ac:dyDescent="0.25">
      <c r="E401" s="75"/>
    </row>
    <row r="402" spans="5:5" x14ac:dyDescent="0.25">
      <c r="E402" s="75"/>
    </row>
    <row r="403" spans="5:5" x14ac:dyDescent="0.25">
      <c r="E403" s="75"/>
    </row>
    <row r="404" spans="5:5" x14ac:dyDescent="0.25">
      <c r="E404" s="75"/>
    </row>
    <row r="405" spans="5:5" x14ac:dyDescent="0.25">
      <c r="E405" s="75"/>
    </row>
    <row r="406" spans="5:5" x14ac:dyDescent="0.25">
      <c r="E406" s="75"/>
    </row>
    <row r="407" spans="5:5" x14ac:dyDescent="0.25">
      <c r="E407" s="75"/>
    </row>
    <row r="408" spans="5:5" x14ac:dyDescent="0.25">
      <c r="E408" s="75"/>
    </row>
    <row r="409" spans="5:5" x14ac:dyDescent="0.25">
      <c r="E409" s="75"/>
    </row>
    <row r="410" spans="5:5" x14ac:dyDescent="0.25">
      <c r="E410" s="75"/>
    </row>
    <row r="411" spans="5:5" x14ac:dyDescent="0.25">
      <c r="E411" s="75"/>
    </row>
    <row r="412" spans="5:5" x14ac:dyDescent="0.25">
      <c r="E412" s="75"/>
    </row>
    <row r="413" spans="5:5" x14ac:dyDescent="0.25">
      <c r="E413" s="75"/>
    </row>
    <row r="414" spans="5:5" x14ac:dyDescent="0.25">
      <c r="E414" s="75"/>
    </row>
    <row r="415" spans="5:5" x14ac:dyDescent="0.25">
      <c r="E415" s="75"/>
    </row>
    <row r="416" spans="5:5" x14ac:dyDescent="0.25">
      <c r="E416" s="75"/>
    </row>
    <row r="417" spans="5:5" x14ac:dyDescent="0.25">
      <c r="E417" s="75"/>
    </row>
    <row r="418" spans="5:5" x14ac:dyDescent="0.25">
      <c r="E418" s="75"/>
    </row>
    <row r="419" spans="5:5" x14ac:dyDescent="0.25">
      <c r="E419" s="75"/>
    </row>
    <row r="420" spans="5:5" x14ac:dyDescent="0.25">
      <c r="E420" s="75"/>
    </row>
    <row r="421" spans="5:5" x14ac:dyDescent="0.25">
      <c r="E421" s="75"/>
    </row>
    <row r="422" spans="5:5" x14ac:dyDescent="0.25">
      <c r="E422" s="75"/>
    </row>
    <row r="423" spans="5:5" x14ac:dyDescent="0.25">
      <c r="E423" s="75"/>
    </row>
    <row r="424" spans="5:5" x14ac:dyDescent="0.25">
      <c r="E424" s="75"/>
    </row>
    <row r="425" spans="5:5" x14ac:dyDescent="0.25">
      <c r="E425" s="75"/>
    </row>
    <row r="426" spans="5:5" x14ac:dyDescent="0.25">
      <c r="E426" s="75"/>
    </row>
    <row r="427" spans="5:5" x14ac:dyDescent="0.25">
      <c r="E427" s="75"/>
    </row>
    <row r="428" spans="5:5" x14ac:dyDescent="0.25">
      <c r="E428" s="75"/>
    </row>
    <row r="429" spans="5:5" x14ac:dyDescent="0.25">
      <c r="E429" s="75"/>
    </row>
    <row r="430" spans="5:5" x14ac:dyDescent="0.25">
      <c r="E430" s="75"/>
    </row>
    <row r="431" spans="5:5" x14ac:dyDescent="0.25">
      <c r="E431" s="75"/>
    </row>
    <row r="432" spans="5:5" x14ac:dyDescent="0.25">
      <c r="E432" s="75"/>
    </row>
    <row r="433" spans="5:5" x14ac:dyDescent="0.25">
      <c r="E433" s="75"/>
    </row>
    <row r="434" spans="5:5" x14ac:dyDescent="0.25">
      <c r="E434" s="75"/>
    </row>
    <row r="435" spans="5:5" x14ac:dyDescent="0.25">
      <c r="E435" s="75"/>
    </row>
    <row r="436" spans="5:5" x14ac:dyDescent="0.25">
      <c r="E436" s="75"/>
    </row>
    <row r="437" spans="5:5" x14ac:dyDescent="0.25">
      <c r="E437" s="75"/>
    </row>
    <row r="438" spans="5:5" x14ac:dyDescent="0.25">
      <c r="E438" s="75"/>
    </row>
    <row r="439" spans="5:5" x14ac:dyDescent="0.25">
      <c r="E439" s="75"/>
    </row>
    <row r="440" spans="5:5" x14ac:dyDescent="0.25">
      <c r="E440" s="75"/>
    </row>
    <row r="441" spans="5:5" x14ac:dyDescent="0.25">
      <c r="E441" s="75"/>
    </row>
    <row r="442" spans="5:5" x14ac:dyDescent="0.25">
      <c r="E442" s="75"/>
    </row>
    <row r="443" spans="5:5" x14ac:dyDescent="0.25">
      <c r="E443" s="75"/>
    </row>
    <row r="444" spans="5:5" x14ac:dyDescent="0.25">
      <c r="E444" s="75"/>
    </row>
    <row r="445" spans="5:5" x14ac:dyDescent="0.25">
      <c r="E445" s="75"/>
    </row>
    <row r="446" spans="5:5" x14ac:dyDescent="0.25">
      <c r="E446" s="75"/>
    </row>
  </sheetData>
  <protectedRanges>
    <protectedRange password="E1A2" sqref="AA2" name="Range1_1_2_1"/>
    <protectedRange password="E1A2" sqref="O72" name="Range1"/>
    <protectedRange password="E1A2" sqref="N3:O3" name="Range1_2_1_1"/>
    <protectedRange password="E1A2" sqref="N4:O4" name="Range1_4_1"/>
    <protectedRange password="E1A2" sqref="U2" name="Range1_14"/>
    <protectedRange password="E1A2" sqref="N116:N136" name="Range1_6"/>
    <protectedRange password="E1A2" sqref="P5:P6" name="Range1_1"/>
    <protectedRange password="E1A2" sqref="O5" name="Range1_1_2_2"/>
    <protectedRange password="E1A2" sqref="N367 N339 N328 N284:N287 N279:N281 N42 N276:N277" name="Range1_6_2"/>
  </protectedRanges>
  <autoFilter ref="A2:AG374" xr:uid="{E5EFF704-D488-49E8-87BE-7852DE86FEF6}"/>
  <phoneticPr fontId="19" type="noConversion"/>
  <conditionalFormatting sqref="L35">
    <cfRule type="cellIs" dxfId="136" priority="237" stopIfTrue="1" operator="equal">
      <formula>"Pass"</formula>
    </cfRule>
    <cfRule type="cellIs" dxfId="135" priority="238" stopIfTrue="1" operator="equal">
      <formula>"Fail"</formula>
    </cfRule>
    <cfRule type="cellIs" dxfId="134" priority="239" stopIfTrue="1" operator="equal">
      <formula>"Info"</formula>
    </cfRule>
  </conditionalFormatting>
  <conditionalFormatting sqref="N3:N369">
    <cfRule type="expression" dxfId="133" priority="240">
      <formula>ISERROR(AA3)</formula>
    </cfRule>
  </conditionalFormatting>
  <conditionalFormatting sqref="J3:J369">
    <cfRule type="cellIs" dxfId="131" priority="3" operator="equal">
      <formula>"Pass"</formula>
    </cfRule>
    <cfRule type="cellIs" dxfId="132" priority="2" operator="equal">
      <formula>"Fail"</formula>
    </cfRule>
    <cfRule type="cellIs" dxfId="130" priority="1" operator="equal">
      <formula>"Info"</formula>
    </cfRule>
  </conditionalFormatting>
  <dataValidations count="5">
    <dataValidation type="list" allowBlank="1" showInputMessage="1" showErrorMessage="1" sqref="JI5:JI6 TE5:TE6 ADA5:ADA6 AMW5:AMW6 AWS5:AWS6 BGO5:BGO6 BQK5:BQK6 CAG5:CAG6 CKC5:CKC6 CTY5:CTY6 DDU5:DDU6 DNQ5:DNQ6 DXM5:DXM6 EHI5:EHI6 ERE5:ERE6 FBA5:FBA6 FKW5:FKW6 FUS5:FUS6 GEO5:GEO6 GOK5:GOK6 GYG5:GYG6 HIC5:HIC6 HRY5:HRY6 IBU5:IBU6 ILQ5:ILQ6 IVM5:IVM6 JFI5:JFI6 JPE5:JPE6 JZA5:JZA6 KIW5:KIW6 KSS5:KSS6 LCO5:LCO6 LMK5:LMK6 LWG5:LWG6 MGC5:MGC6 MPY5:MPY6 MZU5:MZU6 NJQ5:NJQ6 NTM5:NTM6 ODI5:ODI6 ONE5:ONE6 OXA5:OXA6 PGW5:PGW6 PQS5:PQS6 QAO5:QAO6 QKK5:QKK6 QUG5:QUG6 REC5:REC6 RNY5:RNY6 RXU5:RXU6 SHQ5:SHQ6 SRM5:SRM6 TBI5:TBI6 TLE5:TLE6 TVA5:TVA6 UEW5:UEW6 UOS5:UOS6 UYO5:UYO6 VIK5:VIK6 VSG5:VSG6 WCC5:WCC6 WLY5:WLY6 WVU5:WVU6" xr:uid="{94A7AEC0-7721-4477-AE42-87E7FDC1E03B}">
      <formula1>$H$49:$H$52</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1F0DEE5C-00E2-4ABC-BB8B-A690732DEC43}">
      <formula1>$I$77:$I$80</formula1>
    </dataValidation>
    <dataValidation type="list" allowBlank="1" showInputMessage="1" showErrorMessage="1" sqref="J3:J369" xr:uid="{89A92296-383C-47A9-B4E8-089D5D3DD411}">
      <formula1>$H$371:$H$374</formula1>
    </dataValidation>
    <dataValidation type="list" allowBlank="1" showInputMessage="1" showErrorMessage="1" sqref="N233 N227:N231" xr:uid="{92E2E3DD-2885-4A62-B759-A445DB3C2A5D}">
      <formula1>$G$345:$G$348</formula1>
    </dataValidation>
    <dataValidation type="list" allowBlank="1" showInputMessage="1" showErrorMessage="1" sqref="M3:M369" xr:uid="{55EC36DA-282C-4D8E-9FE9-4E245DFC5116}">
      <formula1>$H$387:$H$390</formula1>
    </dataValidation>
  </dataValidations>
  <pageMargins left="0.7" right="0.7" top="0.75" bottom="0.75" header="0.3" footer="0.3"/>
  <pageSetup scale="21" orientation="portrait" r:id="rId1"/>
  <headerFooter alignWithMargins="0"/>
  <rowBreaks count="5" manualBreakCount="5">
    <brk id="23" max="16383" man="1"/>
    <brk id="39" max="16383" man="1"/>
    <brk id="57" max="16383" man="1"/>
    <brk id="75" max="16383" man="1"/>
    <brk id="10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4905-E097-49F9-A431-204BD157CA7A}">
  <sheetPr>
    <pageSetUpPr fitToPage="1"/>
  </sheetPr>
  <dimension ref="A1:D11"/>
  <sheetViews>
    <sheetView showGridLines="0" zoomScale="80" zoomScaleNormal="80" workbookViewId="0">
      <pane ySplit="1" topLeftCell="A6" activePane="bottomLeft" state="frozen"/>
      <selection pane="bottomLeft" activeCell="J6" sqref="J6"/>
    </sheetView>
  </sheetViews>
  <sheetFormatPr defaultColWidth="8.7109375" defaultRowHeight="12.75" x14ac:dyDescent="0.2"/>
  <cols>
    <col min="1" max="1" width="8.85546875" style="137" customWidth="1"/>
    <col min="2" max="2" width="28.5703125" style="137" customWidth="1"/>
    <col min="3" max="3" width="103.42578125" style="137" customWidth="1"/>
    <col min="4" max="4" width="22.42578125" style="137" customWidth="1"/>
    <col min="5" max="16384" width="8.7109375" style="137"/>
  </cols>
  <sheetData>
    <row r="1" spans="1:4" x14ac:dyDescent="0.2">
      <c r="A1" s="269" t="s">
        <v>3938</v>
      </c>
      <c r="B1" s="270"/>
      <c r="C1" s="270"/>
      <c r="D1" s="270"/>
    </row>
    <row r="2" spans="1:4" ht="12.6" customHeight="1" x14ac:dyDescent="0.2">
      <c r="A2" s="271" t="s">
        <v>3939</v>
      </c>
      <c r="B2" s="271" t="s">
        <v>3940</v>
      </c>
      <c r="C2" s="271" t="s">
        <v>3941</v>
      </c>
      <c r="D2" s="271" t="s">
        <v>3942</v>
      </c>
    </row>
    <row r="3" spans="1:4" ht="54.6" customHeight="1" x14ac:dyDescent="0.2">
      <c r="A3" s="272">
        <v>5</v>
      </c>
      <c r="B3" s="273" t="s">
        <v>3943</v>
      </c>
      <c r="C3" s="273" t="s">
        <v>3944</v>
      </c>
      <c r="D3" s="274">
        <v>45199</v>
      </c>
    </row>
    <row r="4" spans="1:4" ht="27.95" customHeight="1" x14ac:dyDescent="0.2">
      <c r="A4" s="272"/>
      <c r="B4" s="273"/>
      <c r="C4" s="273"/>
      <c r="D4" s="274"/>
    </row>
    <row r="5" spans="1:4" ht="36.6" customHeight="1" x14ac:dyDescent="0.2">
      <c r="A5" s="272"/>
      <c r="B5" s="273"/>
      <c r="C5" s="273"/>
      <c r="D5" s="274"/>
    </row>
    <row r="6" spans="1:4" ht="54.6" customHeight="1" x14ac:dyDescent="0.2">
      <c r="A6" s="272"/>
      <c r="B6" s="273"/>
      <c r="C6" s="273"/>
      <c r="D6" s="274"/>
    </row>
    <row r="7" spans="1:4" ht="63.6" customHeight="1" x14ac:dyDescent="0.2">
      <c r="A7" s="272"/>
      <c r="B7" s="273"/>
      <c r="C7" s="273"/>
      <c r="D7" s="274"/>
    </row>
    <row r="8" spans="1:4" x14ac:dyDescent="0.2">
      <c r="A8" s="272"/>
      <c r="B8" s="273"/>
      <c r="C8" s="273"/>
      <c r="D8" s="274"/>
    </row>
    <row r="9" spans="1:4" x14ac:dyDescent="0.2">
      <c r="A9" s="272"/>
      <c r="B9" s="273"/>
      <c r="C9" s="273"/>
      <c r="D9" s="274"/>
    </row>
    <row r="10" spans="1:4" x14ac:dyDescent="0.2">
      <c r="A10" s="272"/>
      <c r="B10" s="273"/>
      <c r="C10" s="273"/>
      <c r="D10" s="274"/>
    </row>
    <row r="11" spans="1:4" x14ac:dyDescent="0.2">
      <c r="A11" s="272"/>
      <c r="B11" s="275"/>
      <c r="C11" s="273"/>
      <c r="D11" s="274"/>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19"/>
  <sheetViews>
    <sheetView zoomScale="90" zoomScaleNormal="90" workbookViewId="0">
      <selection activeCell="C3" sqref="C3"/>
    </sheetView>
  </sheetViews>
  <sheetFormatPr defaultColWidth="18.7109375" defaultRowHeight="12.75" customHeight="1" x14ac:dyDescent="0.25"/>
  <cols>
    <col min="1" max="1" width="11.42578125" style="36" customWidth="1"/>
    <col min="2" max="2" width="13.28515625" style="36" customWidth="1"/>
    <col min="3" max="3" width="84.42578125" style="37" customWidth="1"/>
    <col min="4" max="4" width="22.42578125" style="36" customWidth="1"/>
    <col min="5" max="16384" width="18.7109375" style="36"/>
  </cols>
  <sheetData>
    <row r="1" spans="1:4" ht="15" x14ac:dyDescent="0.25">
      <c r="A1" s="276" t="s">
        <v>3938</v>
      </c>
      <c r="B1" s="277"/>
      <c r="C1" s="278"/>
      <c r="D1" s="277"/>
    </row>
    <row r="2" spans="1:4" s="38" customFormat="1" ht="12.75" customHeight="1" x14ac:dyDescent="0.25">
      <c r="A2" s="279" t="s">
        <v>3939</v>
      </c>
      <c r="B2" s="279" t="s">
        <v>3945</v>
      </c>
      <c r="C2" s="280" t="s">
        <v>3941</v>
      </c>
      <c r="D2" s="279" t="s">
        <v>3946</v>
      </c>
    </row>
    <row r="3" spans="1:4" ht="13.5" customHeight="1" x14ac:dyDescent="0.25">
      <c r="A3" s="281">
        <v>5</v>
      </c>
      <c r="B3" s="282">
        <v>45199</v>
      </c>
      <c r="C3" s="283" t="s">
        <v>3947</v>
      </c>
      <c r="D3" s="284" t="s">
        <v>3948</v>
      </c>
    </row>
    <row r="4" spans="1:4" ht="29.65" customHeight="1" x14ac:dyDescent="0.25">
      <c r="A4" s="285"/>
      <c r="B4" s="282"/>
      <c r="C4" s="286"/>
      <c r="D4" s="287"/>
    </row>
    <row r="5" spans="1:4" ht="12.75" customHeight="1" x14ac:dyDescent="0.25">
      <c r="A5" s="285"/>
      <c r="B5" s="282"/>
      <c r="C5" s="286"/>
      <c r="D5" s="287"/>
    </row>
    <row r="6" spans="1:4" ht="12.75" customHeight="1" x14ac:dyDescent="0.25">
      <c r="A6" s="285"/>
      <c r="B6" s="282"/>
      <c r="C6" s="286"/>
      <c r="D6" s="287"/>
    </row>
    <row r="7" spans="1:4" ht="12.75" customHeight="1" x14ac:dyDescent="0.25">
      <c r="A7" s="285"/>
      <c r="B7" s="282"/>
      <c r="C7" s="286"/>
      <c r="D7" s="287"/>
    </row>
    <row r="8" spans="1:4" ht="12.75" customHeight="1" x14ac:dyDescent="0.25">
      <c r="A8" s="285"/>
      <c r="B8" s="282"/>
      <c r="C8" s="286"/>
      <c r="D8" s="287"/>
    </row>
    <row r="9" spans="1:4" ht="12.75" customHeight="1" x14ac:dyDescent="0.25">
      <c r="A9" s="285"/>
      <c r="B9" s="282"/>
      <c r="C9" s="286"/>
      <c r="D9" s="287"/>
    </row>
    <row r="10" spans="1:4" ht="12.75" customHeight="1" x14ac:dyDescent="0.25">
      <c r="A10" s="285"/>
      <c r="B10" s="282"/>
      <c r="C10" s="286"/>
      <c r="D10" s="287"/>
    </row>
    <row r="11" spans="1:4" ht="55.5" customHeight="1" x14ac:dyDescent="0.25">
      <c r="A11" s="285"/>
      <c r="B11" s="282"/>
      <c r="C11" s="286"/>
      <c r="D11" s="287"/>
    </row>
    <row r="12" spans="1:4" ht="12.75" customHeight="1" x14ac:dyDescent="0.25">
      <c r="A12" s="285"/>
      <c r="B12" s="282"/>
      <c r="C12" s="286"/>
      <c r="D12" s="287"/>
    </row>
    <row r="13" spans="1:4" ht="12.75" customHeight="1" x14ac:dyDescent="0.25">
      <c r="A13" s="285"/>
      <c r="B13" s="282"/>
      <c r="C13" s="286"/>
      <c r="D13" s="287"/>
    </row>
    <row r="14" spans="1:4" ht="12.75" customHeight="1" x14ac:dyDescent="0.25">
      <c r="A14" s="285"/>
      <c r="B14" s="282"/>
      <c r="C14" s="286"/>
      <c r="D14" s="287"/>
    </row>
    <row r="15" spans="1:4" ht="12.75" customHeight="1" x14ac:dyDescent="0.25">
      <c r="A15" s="285"/>
      <c r="B15" s="282"/>
      <c r="C15" s="286"/>
      <c r="D15" s="287"/>
    </row>
    <row r="16" spans="1:4" ht="12.75" customHeight="1" x14ac:dyDescent="0.25">
      <c r="A16" s="285"/>
      <c r="B16" s="282"/>
      <c r="C16" s="286"/>
      <c r="D16" s="287"/>
    </row>
    <row r="17" spans="1:4" ht="12.75" customHeight="1" x14ac:dyDescent="0.25">
      <c r="A17" s="285"/>
      <c r="B17" s="282"/>
      <c r="C17" s="286"/>
      <c r="D17" s="287"/>
    </row>
    <row r="18" spans="1:4" ht="12.75" customHeight="1" x14ac:dyDescent="0.25">
      <c r="A18" s="285"/>
      <c r="B18" s="282"/>
      <c r="C18" s="286"/>
      <c r="D18" s="287"/>
    </row>
    <row r="19" spans="1:4" ht="12.75" customHeight="1" x14ac:dyDescent="0.25">
      <c r="A19" s="285"/>
      <c r="B19" s="282"/>
      <c r="C19" s="286"/>
      <c r="D19" s="287"/>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U548"/>
  <sheetViews>
    <sheetView zoomScale="110" zoomScaleNormal="110" workbookViewId="0">
      <selection sqref="A1:D548"/>
    </sheetView>
  </sheetViews>
  <sheetFormatPr defaultRowHeight="12.75" customHeight="1" x14ac:dyDescent="0.25"/>
  <cols>
    <col min="1" max="1" width="10.5703125" style="64" customWidth="1"/>
    <col min="2" max="2" width="69.5703125" style="64" customWidth="1"/>
    <col min="3" max="3" width="9.28515625" style="64" customWidth="1"/>
    <col min="4" max="4" width="9.42578125" style="64" bestFit="1" customWidth="1"/>
    <col min="5" max="21" width="9.140625" style="106"/>
    <col min="22" max="256" width="9.140625" style="68"/>
    <col min="257" max="257" width="12.42578125" style="68" customWidth="1"/>
    <col min="258" max="258" width="94.85546875" style="68" bestFit="1" customWidth="1"/>
    <col min="259" max="259" width="12.5703125" style="68" customWidth="1"/>
    <col min="260" max="260" width="9.7109375" style="68" bestFit="1" customWidth="1"/>
    <col min="261" max="512" width="9.140625" style="68"/>
    <col min="513" max="513" width="12.42578125" style="68" customWidth="1"/>
    <col min="514" max="514" width="94.85546875" style="68" bestFit="1" customWidth="1"/>
    <col min="515" max="515" width="12.5703125" style="68" customWidth="1"/>
    <col min="516" max="516" width="9.7109375" style="68" bestFit="1" customWidth="1"/>
    <col min="517" max="768" width="9.140625" style="68"/>
    <col min="769" max="769" width="12.42578125" style="68" customWidth="1"/>
    <col min="770" max="770" width="94.85546875" style="68" bestFit="1" customWidth="1"/>
    <col min="771" max="771" width="12.5703125" style="68" customWidth="1"/>
    <col min="772" max="772" width="9.7109375" style="68" bestFit="1" customWidth="1"/>
    <col min="773" max="1024" width="9.140625" style="68"/>
    <col min="1025" max="1025" width="12.42578125" style="68" customWidth="1"/>
    <col min="1026" max="1026" width="94.85546875" style="68" bestFit="1" customWidth="1"/>
    <col min="1027" max="1027" width="12.5703125" style="68" customWidth="1"/>
    <col min="1028" max="1028" width="9.7109375" style="68" bestFit="1" customWidth="1"/>
    <col min="1029" max="1280" width="9.140625" style="68"/>
    <col min="1281" max="1281" width="12.42578125" style="68" customWidth="1"/>
    <col min="1282" max="1282" width="94.85546875" style="68" bestFit="1" customWidth="1"/>
    <col min="1283" max="1283" width="12.5703125" style="68" customWidth="1"/>
    <col min="1284" max="1284" width="9.7109375" style="68" bestFit="1" customWidth="1"/>
    <col min="1285" max="1536" width="9.140625" style="68"/>
    <col min="1537" max="1537" width="12.42578125" style="68" customWidth="1"/>
    <col min="1538" max="1538" width="94.85546875" style="68" bestFit="1" customWidth="1"/>
    <col min="1539" max="1539" width="12.5703125" style="68" customWidth="1"/>
    <col min="1540" max="1540" width="9.7109375" style="68" bestFit="1" customWidth="1"/>
    <col min="1541" max="1792" width="9.140625" style="68"/>
    <col min="1793" max="1793" width="12.42578125" style="68" customWidth="1"/>
    <col min="1794" max="1794" width="94.85546875" style="68" bestFit="1" customWidth="1"/>
    <col min="1795" max="1795" width="12.5703125" style="68" customWidth="1"/>
    <col min="1796" max="1796" width="9.7109375" style="68" bestFit="1" customWidth="1"/>
    <col min="1797" max="2048" width="9.140625" style="68"/>
    <col min="2049" max="2049" width="12.42578125" style="68" customWidth="1"/>
    <col min="2050" max="2050" width="94.85546875" style="68" bestFit="1" customWidth="1"/>
    <col min="2051" max="2051" width="12.5703125" style="68" customWidth="1"/>
    <col min="2052" max="2052" width="9.7109375" style="68" bestFit="1" customWidth="1"/>
    <col min="2053" max="2304" width="9.140625" style="68"/>
    <col min="2305" max="2305" width="12.42578125" style="68" customWidth="1"/>
    <col min="2306" max="2306" width="94.85546875" style="68" bestFit="1" customWidth="1"/>
    <col min="2307" max="2307" width="12.5703125" style="68" customWidth="1"/>
    <col min="2308" max="2308" width="9.7109375" style="68" bestFit="1" customWidth="1"/>
    <col min="2309" max="2560" width="9.140625" style="68"/>
    <col min="2561" max="2561" width="12.42578125" style="68" customWidth="1"/>
    <col min="2562" max="2562" width="94.85546875" style="68" bestFit="1" customWidth="1"/>
    <col min="2563" max="2563" width="12.5703125" style="68" customWidth="1"/>
    <col min="2564" max="2564" width="9.7109375" style="68" bestFit="1" customWidth="1"/>
    <col min="2565" max="2816" width="9.140625" style="68"/>
    <col min="2817" max="2817" width="12.42578125" style="68" customWidth="1"/>
    <col min="2818" max="2818" width="94.85546875" style="68" bestFit="1" customWidth="1"/>
    <col min="2819" max="2819" width="12.5703125" style="68" customWidth="1"/>
    <col min="2820" max="2820" width="9.7109375" style="68" bestFit="1" customWidth="1"/>
    <col min="2821" max="3072" width="9.140625" style="68"/>
    <col min="3073" max="3073" width="12.42578125" style="68" customWidth="1"/>
    <col min="3074" max="3074" width="94.85546875" style="68" bestFit="1" customWidth="1"/>
    <col min="3075" max="3075" width="12.5703125" style="68" customWidth="1"/>
    <col min="3076" max="3076" width="9.7109375" style="68" bestFit="1" customWidth="1"/>
    <col min="3077" max="3328" width="9.140625" style="68"/>
    <col min="3329" max="3329" width="12.42578125" style="68" customWidth="1"/>
    <col min="3330" max="3330" width="94.85546875" style="68" bestFit="1" customWidth="1"/>
    <col min="3331" max="3331" width="12.5703125" style="68" customWidth="1"/>
    <col min="3332" max="3332" width="9.7109375" style="68" bestFit="1" customWidth="1"/>
    <col min="3333" max="3584" width="9.140625" style="68"/>
    <col min="3585" max="3585" width="12.42578125" style="68" customWidth="1"/>
    <col min="3586" max="3586" width="94.85546875" style="68" bestFit="1" customWidth="1"/>
    <col min="3587" max="3587" width="12.5703125" style="68" customWidth="1"/>
    <col min="3588" max="3588" width="9.7109375" style="68" bestFit="1" customWidth="1"/>
    <col min="3589" max="3840" width="9.140625" style="68"/>
    <col min="3841" max="3841" width="12.42578125" style="68" customWidth="1"/>
    <col min="3842" max="3842" width="94.85546875" style="68" bestFit="1" customWidth="1"/>
    <col min="3843" max="3843" width="12.5703125" style="68" customWidth="1"/>
    <col min="3844" max="3844" width="9.7109375" style="68" bestFit="1" customWidth="1"/>
    <col min="3845" max="4096" width="9.140625" style="68"/>
    <col min="4097" max="4097" width="12.42578125" style="68" customWidth="1"/>
    <col min="4098" max="4098" width="94.85546875" style="68" bestFit="1" customWidth="1"/>
    <col min="4099" max="4099" width="12.5703125" style="68" customWidth="1"/>
    <col min="4100" max="4100" width="9.7109375" style="68" bestFit="1" customWidth="1"/>
    <col min="4101" max="4352" width="9.140625" style="68"/>
    <col min="4353" max="4353" width="12.42578125" style="68" customWidth="1"/>
    <col min="4354" max="4354" width="94.85546875" style="68" bestFit="1" customWidth="1"/>
    <col min="4355" max="4355" width="12.5703125" style="68" customWidth="1"/>
    <col min="4356" max="4356" width="9.7109375" style="68" bestFit="1" customWidth="1"/>
    <col min="4357" max="4608" width="9.140625" style="68"/>
    <col min="4609" max="4609" width="12.42578125" style="68" customWidth="1"/>
    <col min="4610" max="4610" width="94.85546875" style="68" bestFit="1" customWidth="1"/>
    <col min="4611" max="4611" width="12.5703125" style="68" customWidth="1"/>
    <col min="4612" max="4612" width="9.7109375" style="68" bestFit="1" customWidth="1"/>
    <col min="4613" max="4864" width="9.140625" style="68"/>
    <col min="4865" max="4865" width="12.42578125" style="68" customWidth="1"/>
    <col min="4866" max="4866" width="94.85546875" style="68" bestFit="1" customWidth="1"/>
    <col min="4867" max="4867" width="12.5703125" style="68" customWidth="1"/>
    <col min="4868" max="4868" width="9.7109375" style="68" bestFit="1" customWidth="1"/>
    <col min="4869" max="5120" width="9.140625" style="68"/>
    <col min="5121" max="5121" width="12.42578125" style="68" customWidth="1"/>
    <col min="5122" max="5122" width="94.85546875" style="68" bestFit="1" customWidth="1"/>
    <col min="5123" max="5123" width="12.5703125" style="68" customWidth="1"/>
    <col min="5124" max="5124" width="9.7109375" style="68" bestFit="1" customWidth="1"/>
    <col min="5125" max="5376" width="9.140625" style="68"/>
    <col min="5377" max="5377" width="12.42578125" style="68" customWidth="1"/>
    <col min="5378" max="5378" width="94.85546875" style="68" bestFit="1" customWidth="1"/>
    <col min="5379" max="5379" width="12.5703125" style="68" customWidth="1"/>
    <col min="5380" max="5380" width="9.7109375" style="68" bestFit="1" customWidth="1"/>
    <col min="5381" max="5632" width="9.140625" style="68"/>
    <col min="5633" max="5633" width="12.42578125" style="68" customWidth="1"/>
    <col min="5634" max="5634" width="94.85546875" style="68" bestFit="1" customWidth="1"/>
    <col min="5635" max="5635" width="12.5703125" style="68" customWidth="1"/>
    <col min="5636" max="5636" width="9.7109375" style="68" bestFit="1" customWidth="1"/>
    <col min="5637" max="5888" width="9.140625" style="68"/>
    <col min="5889" max="5889" width="12.42578125" style="68" customWidth="1"/>
    <col min="5890" max="5890" width="94.85546875" style="68" bestFit="1" customWidth="1"/>
    <col min="5891" max="5891" width="12.5703125" style="68" customWidth="1"/>
    <col min="5892" max="5892" width="9.7109375" style="68" bestFit="1" customWidth="1"/>
    <col min="5893" max="6144" width="9.140625" style="68"/>
    <col min="6145" max="6145" width="12.42578125" style="68" customWidth="1"/>
    <col min="6146" max="6146" width="94.85546875" style="68" bestFit="1" customWidth="1"/>
    <col min="6147" max="6147" width="12.5703125" style="68" customWidth="1"/>
    <col min="6148" max="6148" width="9.7109375" style="68" bestFit="1" customWidth="1"/>
    <col min="6149" max="6400" width="9.140625" style="68"/>
    <col min="6401" max="6401" width="12.42578125" style="68" customWidth="1"/>
    <col min="6402" max="6402" width="94.85546875" style="68" bestFit="1" customWidth="1"/>
    <col min="6403" max="6403" width="12.5703125" style="68" customWidth="1"/>
    <col min="6404" max="6404" width="9.7109375" style="68" bestFit="1" customWidth="1"/>
    <col min="6405" max="6656" width="9.140625" style="68"/>
    <col min="6657" max="6657" width="12.42578125" style="68" customWidth="1"/>
    <col min="6658" max="6658" width="94.85546875" style="68" bestFit="1" customWidth="1"/>
    <col min="6659" max="6659" width="12.5703125" style="68" customWidth="1"/>
    <col min="6660" max="6660" width="9.7109375" style="68" bestFit="1" customWidth="1"/>
    <col min="6661" max="6912" width="9.140625" style="68"/>
    <col min="6913" max="6913" width="12.42578125" style="68" customWidth="1"/>
    <col min="6914" max="6914" width="94.85546875" style="68" bestFit="1" customWidth="1"/>
    <col min="6915" max="6915" width="12.5703125" style="68" customWidth="1"/>
    <col min="6916" max="6916" width="9.7109375" style="68" bestFit="1" customWidth="1"/>
    <col min="6917" max="7168" width="9.140625" style="68"/>
    <col min="7169" max="7169" width="12.42578125" style="68" customWidth="1"/>
    <col min="7170" max="7170" width="94.85546875" style="68" bestFit="1" customWidth="1"/>
    <col min="7171" max="7171" width="12.5703125" style="68" customWidth="1"/>
    <col min="7172" max="7172" width="9.7109375" style="68" bestFit="1" customWidth="1"/>
    <col min="7173" max="7424" width="9.140625" style="68"/>
    <col min="7425" max="7425" width="12.42578125" style="68" customWidth="1"/>
    <col min="7426" max="7426" width="94.85546875" style="68" bestFit="1" customWidth="1"/>
    <col min="7427" max="7427" width="12.5703125" style="68" customWidth="1"/>
    <col min="7428" max="7428" width="9.7109375" style="68" bestFit="1" customWidth="1"/>
    <col min="7429" max="7680" width="9.140625" style="68"/>
    <col min="7681" max="7681" width="12.42578125" style="68" customWidth="1"/>
    <col min="7682" max="7682" width="94.85546875" style="68" bestFit="1" customWidth="1"/>
    <col min="7683" max="7683" width="12.5703125" style="68" customWidth="1"/>
    <col min="7684" max="7684" width="9.7109375" style="68" bestFit="1" customWidth="1"/>
    <col min="7685" max="7936" width="9.140625" style="68"/>
    <col min="7937" max="7937" width="12.42578125" style="68" customWidth="1"/>
    <col min="7938" max="7938" width="94.85546875" style="68" bestFit="1" customWidth="1"/>
    <col min="7939" max="7939" width="12.5703125" style="68" customWidth="1"/>
    <col min="7940" max="7940" width="9.7109375" style="68" bestFit="1" customWidth="1"/>
    <col min="7941" max="8192" width="9.140625" style="68"/>
    <col min="8193" max="8193" width="12.42578125" style="68" customWidth="1"/>
    <col min="8194" max="8194" width="94.85546875" style="68" bestFit="1" customWidth="1"/>
    <col min="8195" max="8195" width="12.5703125" style="68" customWidth="1"/>
    <col min="8196" max="8196" width="9.7109375" style="68" bestFit="1" customWidth="1"/>
    <col min="8197" max="8448" width="9.140625" style="68"/>
    <col min="8449" max="8449" width="12.42578125" style="68" customWidth="1"/>
    <col min="8450" max="8450" width="94.85546875" style="68" bestFit="1" customWidth="1"/>
    <col min="8451" max="8451" width="12.5703125" style="68" customWidth="1"/>
    <col min="8452" max="8452" width="9.7109375" style="68" bestFit="1" customWidth="1"/>
    <col min="8453" max="8704" width="9.140625" style="68"/>
    <col min="8705" max="8705" width="12.42578125" style="68" customWidth="1"/>
    <col min="8706" max="8706" width="94.85546875" style="68" bestFit="1" customWidth="1"/>
    <col min="8707" max="8707" width="12.5703125" style="68" customWidth="1"/>
    <col min="8708" max="8708" width="9.7109375" style="68" bestFit="1" customWidth="1"/>
    <col min="8709" max="8960" width="9.140625" style="68"/>
    <col min="8961" max="8961" width="12.42578125" style="68" customWidth="1"/>
    <col min="8962" max="8962" width="94.85546875" style="68" bestFit="1" customWidth="1"/>
    <col min="8963" max="8963" width="12.5703125" style="68" customWidth="1"/>
    <col min="8964" max="8964" width="9.7109375" style="68" bestFit="1" customWidth="1"/>
    <col min="8965" max="9216" width="9.140625" style="68"/>
    <col min="9217" max="9217" width="12.42578125" style="68" customWidth="1"/>
    <col min="9218" max="9218" width="94.85546875" style="68" bestFit="1" customWidth="1"/>
    <col min="9219" max="9219" width="12.5703125" style="68" customWidth="1"/>
    <col min="9220" max="9220" width="9.7109375" style="68" bestFit="1" customWidth="1"/>
    <col min="9221" max="9472" width="9.140625" style="68"/>
    <col min="9473" max="9473" width="12.42578125" style="68" customWidth="1"/>
    <col min="9474" max="9474" width="94.85546875" style="68" bestFit="1" customWidth="1"/>
    <col min="9475" max="9475" width="12.5703125" style="68" customWidth="1"/>
    <col min="9476" max="9476" width="9.7109375" style="68" bestFit="1" customWidth="1"/>
    <col min="9477" max="9728" width="9.140625" style="68"/>
    <col min="9729" max="9729" width="12.42578125" style="68" customWidth="1"/>
    <col min="9730" max="9730" width="94.85546875" style="68" bestFit="1" customWidth="1"/>
    <col min="9731" max="9731" width="12.5703125" style="68" customWidth="1"/>
    <col min="9732" max="9732" width="9.7109375" style="68" bestFit="1" customWidth="1"/>
    <col min="9733" max="9984" width="9.140625" style="68"/>
    <col min="9985" max="9985" width="12.42578125" style="68" customWidth="1"/>
    <col min="9986" max="9986" width="94.85546875" style="68" bestFit="1" customWidth="1"/>
    <col min="9987" max="9987" width="12.5703125" style="68" customWidth="1"/>
    <col min="9988" max="9988" width="9.7109375" style="68" bestFit="1" customWidth="1"/>
    <col min="9989" max="10240" width="9.140625" style="68"/>
    <col min="10241" max="10241" width="12.42578125" style="68" customWidth="1"/>
    <col min="10242" max="10242" width="94.85546875" style="68" bestFit="1" customWidth="1"/>
    <col min="10243" max="10243" width="12.5703125" style="68" customWidth="1"/>
    <col min="10244" max="10244" width="9.7109375" style="68" bestFit="1" customWidth="1"/>
    <col min="10245" max="10496" width="9.140625" style="68"/>
    <col min="10497" max="10497" width="12.42578125" style="68" customWidth="1"/>
    <col min="10498" max="10498" width="94.85546875" style="68" bestFit="1" customWidth="1"/>
    <col min="10499" max="10499" width="12.5703125" style="68" customWidth="1"/>
    <col min="10500" max="10500" width="9.7109375" style="68" bestFit="1" customWidth="1"/>
    <col min="10501" max="10752" width="9.140625" style="68"/>
    <col min="10753" max="10753" width="12.42578125" style="68" customWidth="1"/>
    <col min="10754" max="10754" width="94.85546875" style="68" bestFit="1" customWidth="1"/>
    <col min="10755" max="10755" width="12.5703125" style="68" customWidth="1"/>
    <col min="10756" max="10756" width="9.7109375" style="68" bestFit="1" customWidth="1"/>
    <col min="10757" max="11008" width="9.140625" style="68"/>
    <col min="11009" max="11009" width="12.42578125" style="68" customWidth="1"/>
    <col min="11010" max="11010" width="94.85546875" style="68" bestFit="1" customWidth="1"/>
    <col min="11011" max="11011" width="12.5703125" style="68" customWidth="1"/>
    <col min="11012" max="11012" width="9.7109375" style="68" bestFit="1" customWidth="1"/>
    <col min="11013" max="11264" width="9.140625" style="68"/>
    <col min="11265" max="11265" width="12.42578125" style="68" customWidth="1"/>
    <col min="11266" max="11266" width="94.85546875" style="68" bestFit="1" customWidth="1"/>
    <col min="11267" max="11267" width="12.5703125" style="68" customWidth="1"/>
    <col min="11268" max="11268" width="9.7109375" style="68" bestFit="1" customWidth="1"/>
    <col min="11269" max="11520" width="9.140625" style="68"/>
    <col min="11521" max="11521" width="12.42578125" style="68" customWidth="1"/>
    <col min="11522" max="11522" width="94.85546875" style="68" bestFit="1" customWidth="1"/>
    <col min="11523" max="11523" width="12.5703125" style="68" customWidth="1"/>
    <col min="11524" max="11524" width="9.7109375" style="68" bestFit="1" customWidth="1"/>
    <col min="11525" max="11776" width="9.140625" style="68"/>
    <col min="11777" max="11777" width="12.42578125" style="68" customWidth="1"/>
    <col min="11778" max="11778" width="94.85546875" style="68" bestFit="1" customWidth="1"/>
    <col min="11779" max="11779" width="12.5703125" style="68" customWidth="1"/>
    <col min="11780" max="11780" width="9.7109375" style="68" bestFit="1" customWidth="1"/>
    <col min="11781" max="12032" width="9.140625" style="68"/>
    <col min="12033" max="12033" width="12.42578125" style="68" customWidth="1"/>
    <col min="12034" max="12034" width="94.85546875" style="68" bestFit="1" customWidth="1"/>
    <col min="12035" max="12035" width="12.5703125" style="68" customWidth="1"/>
    <col min="12036" max="12036" width="9.7109375" style="68" bestFit="1" customWidth="1"/>
    <col min="12037" max="12288" width="9.140625" style="68"/>
    <col min="12289" max="12289" width="12.42578125" style="68" customWidth="1"/>
    <col min="12290" max="12290" width="94.85546875" style="68" bestFit="1" customWidth="1"/>
    <col min="12291" max="12291" width="12.5703125" style="68" customWidth="1"/>
    <col min="12292" max="12292" width="9.7109375" style="68" bestFit="1" customWidth="1"/>
    <col min="12293" max="12544" width="9.140625" style="68"/>
    <col min="12545" max="12545" width="12.42578125" style="68" customWidth="1"/>
    <col min="12546" max="12546" width="94.85546875" style="68" bestFit="1" customWidth="1"/>
    <col min="12547" max="12547" width="12.5703125" style="68" customWidth="1"/>
    <col min="12548" max="12548" width="9.7109375" style="68" bestFit="1" customWidth="1"/>
    <col min="12549" max="12800" width="9.140625" style="68"/>
    <col min="12801" max="12801" width="12.42578125" style="68" customWidth="1"/>
    <col min="12802" max="12802" width="94.85546875" style="68" bestFit="1" customWidth="1"/>
    <col min="12803" max="12803" width="12.5703125" style="68" customWidth="1"/>
    <col min="12804" max="12804" width="9.7109375" style="68" bestFit="1" customWidth="1"/>
    <col min="12805" max="13056" width="9.140625" style="68"/>
    <col min="13057" max="13057" width="12.42578125" style="68" customWidth="1"/>
    <col min="13058" max="13058" width="94.85546875" style="68" bestFit="1" customWidth="1"/>
    <col min="13059" max="13059" width="12.5703125" style="68" customWidth="1"/>
    <col min="13060" max="13060" width="9.7109375" style="68" bestFit="1" customWidth="1"/>
    <col min="13061" max="13312" width="9.140625" style="68"/>
    <col min="13313" max="13313" width="12.42578125" style="68" customWidth="1"/>
    <col min="13314" max="13314" width="94.85546875" style="68" bestFit="1" customWidth="1"/>
    <col min="13315" max="13315" width="12.5703125" style="68" customWidth="1"/>
    <col min="13316" max="13316" width="9.7109375" style="68" bestFit="1" customWidth="1"/>
    <col min="13317" max="13568" width="9.140625" style="68"/>
    <col min="13569" max="13569" width="12.42578125" style="68" customWidth="1"/>
    <col min="13570" max="13570" width="94.85546875" style="68" bestFit="1" customWidth="1"/>
    <col min="13571" max="13571" width="12.5703125" style="68" customWidth="1"/>
    <col min="13572" max="13572" width="9.7109375" style="68" bestFit="1" customWidth="1"/>
    <col min="13573" max="13824" width="9.140625" style="68"/>
    <col min="13825" max="13825" width="12.42578125" style="68" customWidth="1"/>
    <col min="13826" max="13826" width="94.85546875" style="68" bestFit="1" customWidth="1"/>
    <col min="13827" max="13827" width="12.5703125" style="68" customWidth="1"/>
    <col min="13828" max="13828" width="9.7109375" style="68" bestFit="1" customWidth="1"/>
    <col min="13829" max="14080" width="9.140625" style="68"/>
    <col min="14081" max="14081" width="12.42578125" style="68" customWidth="1"/>
    <col min="14082" max="14082" width="94.85546875" style="68" bestFit="1" customWidth="1"/>
    <col min="14083" max="14083" width="12.5703125" style="68" customWidth="1"/>
    <col min="14084" max="14084" width="9.7109375" style="68" bestFit="1" customWidth="1"/>
    <col min="14085" max="14336" width="9.140625" style="68"/>
    <col min="14337" max="14337" width="12.42578125" style="68" customWidth="1"/>
    <col min="14338" max="14338" width="94.85546875" style="68" bestFit="1" customWidth="1"/>
    <col min="14339" max="14339" width="12.5703125" style="68" customWidth="1"/>
    <col min="14340" max="14340" width="9.7109375" style="68" bestFit="1" customWidth="1"/>
    <col min="14341" max="14592" width="9.140625" style="68"/>
    <col min="14593" max="14593" width="12.42578125" style="68" customWidth="1"/>
    <col min="14594" max="14594" width="94.85546875" style="68" bestFit="1" customWidth="1"/>
    <col min="14595" max="14595" width="12.5703125" style="68" customWidth="1"/>
    <col min="14596" max="14596" width="9.7109375" style="68" bestFit="1" customWidth="1"/>
    <col min="14597" max="14848" width="9.140625" style="68"/>
    <col min="14849" max="14849" width="12.42578125" style="68" customWidth="1"/>
    <col min="14850" max="14850" width="94.85546875" style="68" bestFit="1" customWidth="1"/>
    <col min="14851" max="14851" width="12.5703125" style="68" customWidth="1"/>
    <col min="14852" max="14852" width="9.7109375" style="68" bestFit="1" customWidth="1"/>
    <col min="14853" max="15104" width="9.140625" style="68"/>
    <col min="15105" max="15105" width="12.42578125" style="68" customWidth="1"/>
    <col min="15106" max="15106" width="94.85546875" style="68" bestFit="1" customWidth="1"/>
    <col min="15107" max="15107" width="12.5703125" style="68" customWidth="1"/>
    <col min="15108" max="15108" width="9.7109375" style="68" bestFit="1" customWidth="1"/>
    <col min="15109" max="15360" width="9.140625" style="68"/>
    <col min="15361" max="15361" width="12.42578125" style="68" customWidth="1"/>
    <col min="15362" max="15362" width="94.85546875" style="68" bestFit="1" customWidth="1"/>
    <col min="15363" max="15363" width="12.5703125" style="68" customWidth="1"/>
    <col min="15364" max="15364" width="9.7109375" style="68" bestFit="1" customWidth="1"/>
    <col min="15365" max="15616" width="9.140625" style="68"/>
    <col min="15617" max="15617" width="12.42578125" style="68" customWidth="1"/>
    <col min="15618" max="15618" width="94.85546875" style="68" bestFit="1" customWidth="1"/>
    <col min="15619" max="15619" width="12.5703125" style="68" customWidth="1"/>
    <col min="15620" max="15620" width="9.7109375" style="68" bestFit="1" customWidth="1"/>
    <col min="15621" max="15872" width="9.140625" style="68"/>
    <col min="15873" max="15873" width="12.42578125" style="68" customWidth="1"/>
    <col min="15874" max="15874" width="94.85546875" style="68" bestFit="1" customWidth="1"/>
    <col min="15875" max="15875" width="12.5703125" style="68" customWidth="1"/>
    <col min="15876" max="15876" width="9.7109375" style="68" bestFit="1" customWidth="1"/>
    <col min="15877" max="16128" width="9.140625" style="68"/>
    <col min="16129" max="16129" width="12.42578125" style="68" customWidth="1"/>
    <col min="16130" max="16130" width="94.85546875" style="68" bestFit="1" customWidth="1"/>
    <col min="16131" max="16131" width="12.5703125" style="68" customWidth="1"/>
    <col min="16132" max="16132" width="9.7109375" style="68" bestFit="1" customWidth="1"/>
    <col min="16133" max="16384" width="9.140625" style="68"/>
  </cols>
  <sheetData>
    <row r="1" spans="1:4" ht="15" x14ac:dyDescent="0.25">
      <c r="A1" s="288" t="s">
        <v>126</v>
      </c>
      <c r="B1" s="289" t="s">
        <v>118</v>
      </c>
      <c r="C1" s="289" t="s">
        <v>62</v>
      </c>
      <c r="D1" s="139">
        <v>45199</v>
      </c>
    </row>
    <row r="2" spans="1:4" ht="15.75" x14ac:dyDescent="0.25">
      <c r="A2" s="140" t="s">
        <v>3949</v>
      </c>
      <c r="B2" s="141" t="s">
        <v>3950</v>
      </c>
      <c r="C2" s="141">
        <v>6</v>
      </c>
      <c r="D2" s="138"/>
    </row>
    <row r="3" spans="1:4" ht="15.75" x14ac:dyDescent="0.25">
      <c r="A3" s="140" t="s">
        <v>307</v>
      </c>
      <c r="B3" s="141" t="s">
        <v>3951</v>
      </c>
      <c r="C3" s="141">
        <v>4</v>
      </c>
      <c r="D3" s="138"/>
    </row>
    <row r="4" spans="1:4" ht="15.75" x14ac:dyDescent="0.25">
      <c r="A4" s="140" t="s">
        <v>3952</v>
      </c>
      <c r="B4" s="141" t="s">
        <v>3953</v>
      </c>
      <c r="C4" s="141">
        <v>1</v>
      </c>
      <c r="D4" s="138"/>
    </row>
    <row r="5" spans="1:4" ht="15.75" x14ac:dyDescent="0.25">
      <c r="A5" s="140" t="s">
        <v>3954</v>
      </c>
      <c r="B5" s="141" t="s">
        <v>3955</v>
      </c>
      <c r="C5" s="141">
        <v>2</v>
      </c>
      <c r="D5" s="138"/>
    </row>
    <row r="6" spans="1:4" ht="15.75" x14ac:dyDescent="0.25">
      <c r="A6" s="140" t="s">
        <v>3956</v>
      </c>
      <c r="B6" s="141" t="s">
        <v>3957</v>
      </c>
      <c r="C6" s="141">
        <v>2</v>
      </c>
      <c r="D6" s="138"/>
    </row>
    <row r="7" spans="1:4" ht="15.75" x14ac:dyDescent="0.25">
      <c r="A7" s="140" t="s">
        <v>3958</v>
      </c>
      <c r="B7" s="141" t="s">
        <v>3959</v>
      </c>
      <c r="C7" s="141">
        <v>4</v>
      </c>
      <c r="D7" s="138"/>
    </row>
    <row r="8" spans="1:4" ht="15.75" x14ac:dyDescent="0.25">
      <c r="A8" s="140" t="s">
        <v>3960</v>
      </c>
      <c r="B8" s="141" t="s">
        <v>3961</v>
      </c>
      <c r="C8" s="141">
        <v>2</v>
      </c>
      <c r="D8" s="138"/>
    </row>
    <row r="9" spans="1:4" ht="15.75" x14ac:dyDescent="0.25">
      <c r="A9" s="140" t="s">
        <v>3962</v>
      </c>
      <c r="B9" s="141" t="s">
        <v>3963</v>
      </c>
      <c r="C9" s="141">
        <v>5</v>
      </c>
      <c r="D9" s="138"/>
    </row>
    <row r="10" spans="1:4" ht="15.75" x14ac:dyDescent="0.25">
      <c r="A10" s="140" t="s">
        <v>3964</v>
      </c>
      <c r="B10" s="141" t="s">
        <v>3965</v>
      </c>
      <c r="C10" s="141">
        <v>5</v>
      </c>
      <c r="D10" s="138"/>
    </row>
    <row r="11" spans="1:4" ht="15.75" x14ac:dyDescent="0.25">
      <c r="A11" s="140" t="s">
        <v>283</v>
      </c>
      <c r="B11" s="141" t="s">
        <v>3966</v>
      </c>
      <c r="C11" s="141">
        <v>5</v>
      </c>
      <c r="D11" s="138"/>
    </row>
    <row r="12" spans="1:4" ht="15.75" x14ac:dyDescent="0.25">
      <c r="A12" s="140" t="s">
        <v>3967</v>
      </c>
      <c r="B12" s="141" t="s">
        <v>3968</v>
      </c>
      <c r="C12" s="141">
        <v>2</v>
      </c>
      <c r="D12" s="138"/>
    </row>
    <row r="13" spans="1:4" ht="15.75" x14ac:dyDescent="0.25">
      <c r="A13" s="140" t="s">
        <v>329</v>
      </c>
      <c r="B13" s="141" t="s">
        <v>3969</v>
      </c>
      <c r="C13" s="141">
        <v>5</v>
      </c>
      <c r="D13" s="138"/>
    </row>
    <row r="14" spans="1:4" ht="15.75" x14ac:dyDescent="0.25">
      <c r="A14" s="140" t="s">
        <v>3970</v>
      </c>
      <c r="B14" s="141" t="s">
        <v>3971</v>
      </c>
      <c r="C14" s="141">
        <v>4</v>
      </c>
      <c r="D14" s="138"/>
    </row>
    <row r="15" spans="1:4" ht="15.75" x14ac:dyDescent="0.25">
      <c r="A15" s="140" t="s">
        <v>3972</v>
      </c>
      <c r="B15" s="141" t="s">
        <v>3973</v>
      </c>
      <c r="C15" s="141">
        <v>4</v>
      </c>
      <c r="D15" s="138"/>
    </row>
    <row r="16" spans="1:4" ht="15.75" x14ac:dyDescent="0.25">
      <c r="A16" s="140" t="s">
        <v>3974</v>
      </c>
      <c r="B16" s="141" t="s">
        <v>3975</v>
      </c>
      <c r="C16" s="141">
        <v>1</v>
      </c>
      <c r="D16" s="138"/>
    </row>
    <row r="17" spans="1:4" ht="15.75" x14ac:dyDescent="0.25">
      <c r="A17" s="140" t="s">
        <v>296</v>
      </c>
      <c r="B17" s="141" t="s">
        <v>3976</v>
      </c>
      <c r="C17" s="141">
        <v>5</v>
      </c>
      <c r="D17" s="138"/>
    </row>
    <row r="18" spans="1:4" ht="15.75" x14ac:dyDescent="0.25">
      <c r="A18" s="140" t="s">
        <v>3977</v>
      </c>
      <c r="B18" s="141" t="s">
        <v>3978</v>
      </c>
      <c r="C18" s="141">
        <v>8</v>
      </c>
      <c r="D18" s="138"/>
    </row>
    <row r="19" spans="1:4" ht="15.75" x14ac:dyDescent="0.25">
      <c r="A19" s="140" t="s">
        <v>3979</v>
      </c>
      <c r="B19" s="141" t="s">
        <v>3980</v>
      </c>
      <c r="C19" s="141">
        <v>1</v>
      </c>
      <c r="D19" s="138"/>
    </row>
    <row r="20" spans="1:4" ht="15.75" x14ac:dyDescent="0.25">
      <c r="A20" s="140" t="s">
        <v>3981</v>
      </c>
      <c r="B20" s="141" t="s">
        <v>3982</v>
      </c>
      <c r="C20" s="141">
        <v>8</v>
      </c>
      <c r="D20" s="138"/>
    </row>
    <row r="21" spans="1:4" ht="15.75" x14ac:dyDescent="0.25">
      <c r="A21" s="140" t="s">
        <v>3983</v>
      </c>
      <c r="B21" s="141" t="s">
        <v>3984</v>
      </c>
      <c r="C21" s="141">
        <v>6</v>
      </c>
      <c r="D21" s="138"/>
    </row>
    <row r="22" spans="1:4" ht="15.75" x14ac:dyDescent="0.25">
      <c r="A22" s="140" t="s">
        <v>3985</v>
      </c>
      <c r="B22" s="141" t="s">
        <v>3986</v>
      </c>
      <c r="C22" s="141">
        <v>7</v>
      </c>
      <c r="D22" s="138"/>
    </row>
    <row r="23" spans="1:4" ht="15.75" x14ac:dyDescent="0.25">
      <c r="A23" s="140" t="s">
        <v>3987</v>
      </c>
      <c r="B23" s="141" t="s">
        <v>3988</v>
      </c>
      <c r="C23" s="141">
        <v>7</v>
      </c>
      <c r="D23" s="138"/>
    </row>
    <row r="24" spans="1:4" ht="15.75" x14ac:dyDescent="0.25">
      <c r="A24" s="140" t="s">
        <v>3989</v>
      </c>
      <c r="B24" s="141" t="s">
        <v>3990</v>
      </c>
      <c r="C24" s="141">
        <v>7</v>
      </c>
      <c r="D24" s="138"/>
    </row>
    <row r="25" spans="1:4" ht="15.75" x14ac:dyDescent="0.25">
      <c r="A25" s="140" t="s">
        <v>3991</v>
      </c>
      <c r="B25" s="141" t="s">
        <v>3992</v>
      </c>
      <c r="C25" s="141">
        <v>5</v>
      </c>
      <c r="D25" s="138"/>
    </row>
    <row r="26" spans="1:4" ht="15.75" x14ac:dyDescent="0.25">
      <c r="A26" s="140" t="s">
        <v>3993</v>
      </c>
      <c r="B26" s="141" t="s">
        <v>3994</v>
      </c>
      <c r="C26" s="141">
        <v>5</v>
      </c>
      <c r="D26" s="138"/>
    </row>
    <row r="27" spans="1:4" ht="15.75" x14ac:dyDescent="0.25">
      <c r="A27" s="140" t="s">
        <v>3995</v>
      </c>
      <c r="B27" s="141" t="s">
        <v>3996</v>
      </c>
      <c r="C27" s="141">
        <v>5</v>
      </c>
      <c r="D27" s="138"/>
    </row>
    <row r="28" spans="1:4" ht="15.75" x14ac:dyDescent="0.25">
      <c r="A28" s="140" t="s">
        <v>3997</v>
      </c>
      <c r="B28" s="141" t="s">
        <v>3998</v>
      </c>
      <c r="C28" s="141">
        <v>6</v>
      </c>
      <c r="D28" s="138"/>
    </row>
    <row r="29" spans="1:4" ht="15.75" x14ac:dyDescent="0.25">
      <c r="A29" s="140" t="s">
        <v>716</v>
      </c>
      <c r="B29" s="141" t="s">
        <v>3999</v>
      </c>
      <c r="C29" s="141">
        <v>6</v>
      </c>
      <c r="D29" s="138"/>
    </row>
    <row r="30" spans="1:4" ht="15.75" x14ac:dyDescent="0.25">
      <c r="A30" s="140" t="s">
        <v>4000</v>
      </c>
      <c r="B30" s="141" t="s">
        <v>4001</v>
      </c>
      <c r="C30" s="141">
        <v>4</v>
      </c>
      <c r="D30" s="138"/>
    </row>
    <row r="31" spans="1:4" ht="15.75" x14ac:dyDescent="0.25">
      <c r="A31" s="140" t="s">
        <v>4002</v>
      </c>
      <c r="B31" s="141" t="s">
        <v>4003</v>
      </c>
      <c r="C31" s="141">
        <v>7</v>
      </c>
      <c r="D31" s="138"/>
    </row>
    <row r="32" spans="1:4" ht="15.75" x14ac:dyDescent="0.25">
      <c r="A32" s="140" t="s">
        <v>4004</v>
      </c>
      <c r="B32" s="141" t="s">
        <v>4005</v>
      </c>
      <c r="C32" s="141">
        <v>5</v>
      </c>
      <c r="D32" s="138"/>
    </row>
    <row r="33" spans="1:4" ht="31.5" x14ac:dyDescent="0.25">
      <c r="A33" s="140" t="s">
        <v>4006</v>
      </c>
      <c r="B33" s="141" t="s">
        <v>4007</v>
      </c>
      <c r="C33" s="141">
        <v>5</v>
      </c>
      <c r="D33" s="138"/>
    </row>
    <row r="34" spans="1:4" ht="15.75" x14ac:dyDescent="0.25">
      <c r="A34" s="140" t="s">
        <v>4008</v>
      </c>
      <c r="B34" s="141" t="s">
        <v>4009</v>
      </c>
      <c r="C34" s="141">
        <v>8</v>
      </c>
      <c r="D34" s="138"/>
    </row>
    <row r="35" spans="1:4" ht="15.75" x14ac:dyDescent="0.25">
      <c r="A35" s="140" t="s">
        <v>4010</v>
      </c>
      <c r="B35" s="141" t="s">
        <v>4011</v>
      </c>
      <c r="C35" s="141">
        <v>1</v>
      </c>
      <c r="D35" s="138"/>
    </row>
    <row r="36" spans="1:4" ht="15.75" x14ac:dyDescent="0.25">
      <c r="A36" s="140" t="s">
        <v>4012</v>
      </c>
      <c r="B36" s="141" t="s">
        <v>4013</v>
      </c>
      <c r="C36" s="141">
        <v>5</v>
      </c>
      <c r="D36" s="138"/>
    </row>
    <row r="37" spans="1:4" ht="15.75" x14ac:dyDescent="0.25">
      <c r="A37" s="140" t="s">
        <v>4014</v>
      </c>
      <c r="B37" s="141" t="s">
        <v>4015</v>
      </c>
      <c r="C37" s="141">
        <v>8</v>
      </c>
      <c r="D37" s="138"/>
    </row>
    <row r="38" spans="1:4" ht="15.75" x14ac:dyDescent="0.25">
      <c r="A38" s="140" t="s">
        <v>2423</v>
      </c>
      <c r="B38" s="141" t="s">
        <v>4016</v>
      </c>
      <c r="C38" s="141">
        <v>5</v>
      </c>
      <c r="D38" s="138"/>
    </row>
    <row r="39" spans="1:4" ht="15.75" x14ac:dyDescent="0.25">
      <c r="A39" s="140" t="s">
        <v>4017</v>
      </c>
      <c r="B39" s="141" t="s">
        <v>4018</v>
      </c>
      <c r="C39" s="141">
        <v>5</v>
      </c>
      <c r="D39" s="138"/>
    </row>
    <row r="40" spans="1:4" ht="15.75" x14ac:dyDescent="0.25">
      <c r="A40" s="140" t="s">
        <v>4019</v>
      </c>
      <c r="B40" s="141" t="s">
        <v>4020</v>
      </c>
      <c r="C40" s="141">
        <v>2</v>
      </c>
      <c r="D40" s="138"/>
    </row>
    <row r="41" spans="1:4" ht="15.75" x14ac:dyDescent="0.25">
      <c r="A41" s="140" t="s">
        <v>4021</v>
      </c>
      <c r="B41" s="141" t="s">
        <v>4022</v>
      </c>
      <c r="C41" s="141">
        <v>4</v>
      </c>
      <c r="D41" s="138"/>
    </row>
    <row r="42" spans="1:4" ht="15.75" x14ac:dyDescent="0.25">
      <c r="A42" s="140" t="s">
        <v>4023</v>
      </c>
      <c r="B42" s="141" t="s">
        <v>4024</v>
      </c>
      <c r="C42" s="141">
        <v>5</v>
      </c>
      <c r="D42" s="138"/>
    </row>
    <row r="43" spans="1:4" ht="15.75" x14ac:dyDescent="0.25">
      <c r="A43" s="140" t="s">
        <v>4025</v>
      </c>
      <c r="B43" s="141" t="s">
        <v>4026</v>
      </c>
      <c r="C43" s="141">
        <v>5</v>
      </c>
      <c r="D43" s="138"/>
    </row>
    <row r="44" spans="1:4" ht="15.75" x14ac:dyDescent="0.25">
      <c r="A44" s="140" t="s">
        <v>4027</v>
      </c>
      <c r="B44" s="141" t="s">
        <v>4028</v>
      </c>
      <c r="C44" s="141">
        <v>6</v>
      </c>
      <c r="D44" s="138"/>
    </row>
    <row r="45" spans="1:4" ht="15.75" x14ac:dyDescent="0.25">
      <c r="A45" s="140" t="s">
        <v>4029</v>
      </c>
      <c r="B45" s="141" t="s">
        <v>4030</v>
      </c>
      <c r="C45" s="141">
        <v>5</v>
      </c>
      <c r="D45" s="138"/>
    </row>
    <row r="46" spans="1:4" ht="15.75" x14ac:dyDescent="0.25">
      <c r="A46" s="140" t="s">
        <v>4031</v>
      </c>
      <c r="B46" s="141" t="s">
        <v>4032</v>
      </c>
      <c r="C46" s="141">
        <v>4</v>
      </c>
      <c r="D46" s="138"/>
    </row>
    <row r="47" spans="1:4" ht="15.75" x14ac:dyDescent="0.25">
      <c r="A47" s="140" t="s">
        <v>4033</v>
      </c>
      <c r="B47" s="141" t="s">
        <v>4034</v>
      </c>
      <c r="C47" s="141">
        <v>5</v>
      </c>
      <c r="D47" s="138"/>
    </row>
    <row r="48" spans="1:4" ht="15.75" x14ac:dyDescent="0.25">
      <c r="A48" s="140" t="s">
        <v>4035</v>
      </c>
      <c r="B48" s="141" t="s">
        <v>4036</v>
      </c>
      <c r="C48" s="141">
        <v>6</v>
      </c>
      <c r="D48" s="138"/>
    </row>
    <row r="49" spans="1:4" ht="31.5" x14ac:dyDescent="0.25">
      <c r="A49" s="140" t="s">
        <v>269</v>
      </c>
      <c r="B49" s="141" t="s">
        <v>4037</v>
      </c>
      <c r="C49" s="141">
        <v>7</v>
      </c>
      <c r="D49" s="138"/>
    </row>
    <row r="50" spans="1:4" ht="15.75" x14ac:dyDescent="0.25">
      <c r="A50" s="140" t="s">
        <v>4038</v>
      </c>
      <c r="B50" s="141" t="s">
        <v>4039</v>
      </c>
      <c r="C50" s="141">
        <v>3</v>
      </c>
      <c r="D50" s="138"/>
    </row>
    <row r="51" spans="1:4" ht="15.75" x14ac:dyDescent="0.25">
      <c r="A51" s="140" t="s">
        <v>4040</v>
      </c>
      <c r="B51" s="141" t="s">
        <v>4041</v>
      </c>
      <c r="C51" s="141">
        <v>6</v>
      </c>
      <c r="D51" s="138"/>
    </row>
    <row r="52" spans="1:4" ht="15.75" x14ac:dyDescent="0.25">
      <c r="A52" s="140" t="s">
        <v>2436</v>
      </c>
      <c r="B52" s="141" t="s">
        <v>4042</v>
      </c>
      <c r="C52" s="141">
        <v>4</v>
      </c>
      <c r="D52" s="138"/>
    </row>
    <row r="53" spans="1:4" ht="15.75" x14ac:dyDescent="0.25">
      <c r="A53" s="140" t="s">
        <v>4043</v>
      </c>
      <c r="B53" s="141" t="s">
        <v>4044</v>
      </c>
      <c r="C53" s="141">
        <v>5</v>
      </c>
      <c r="D53" s="138"/>
    </row>
    <row r="54" spans="1:4" ht="15.75" x14ac:dyDescent="0.25">
      <c r="A54" s="140" t="s">
        <v>4045</v>
      </c>
      <c r="B54" s="141" t="s">
        <v>4046</v>
      </c>
      <c r="C54" s="141">
        <v>2</v>
      </c>
      <c r="D54" s="138"/>
    </row>
    <row r="55" spans="1:4" ht="15.75" x14ac:dyDescent="0.25">
      <c r="A55" s="140" t="s">
        <v>4047</v>
      </c>
      <c r="B55" s="141" t="s">
        <v>4048</v>
      </c>
      <c r="C55" s="141">
        <v>2</v>
      </c>
      <c r="D55" s="138"/>
    </row>
    <row r="56" spans="1:4" ht="15.75" x14ac:dyDescent="0.25">
      <c r="A56" s="140" t="s">
        <v>4049</v>
      </c>
      <c r="B56" s="141" t="s">
        <v>4050</v>
      </c>
      <c r="C56" s="141">
        <v>5</v>
      </c>
      <c r="D56" s="138"/>
    </row>
    <row r="57" spans="1:4" ht="15.75" x14ac:dyDescent="0.25">
      <c r="A57" s="140" t="s">
        <v>4051</v>
      </c>
      <c r="B57" s="141" t="s">
        <v>4052</v>
      </c>
      <c r="C57" s="141">
        <v>5</v>
      </c>
      <c r="D57" s="138"/>
    </row>
    <row r="58" spans="1:4" ht="31.5" x14ac:dyDescent="0.25">
      <c r="A58" s="140" t="s">
        <v>4053</v>
      </c>
      <c r="B58" s="141" t="s">
        <v>4054</v>
      </c>
      <c r="C58" s="141">
        <v>5</v>
      </c>
      <c r="D58" s="138"/>
    </row>
    <row r="59" spans="1:4" ht="15.75" x14ac:dyDescent="0.25">
      <c r="A59" s="140" t="s">
        <v>4055</v>
      </c>
      <c r="B59" s="141" t="s">
        <v>4056</v>
      </c>
      <c r="C59" s="141">
        <v>5</v>
      </c>
      <c r="D59" s="138"/>
    </row>
    <row r="60" spans="1:4" ht="15.75" x14ac:dyDescent="0.25">
      <c r="A60" s="140" t="s">
        <v>4057</v>
      </c>
      <c r="B60" s="141" t="s">
        <v>4058</v>
      </c>
      <c r="C60" s="141">
        <v>3</v>
      </c>
      <c r="D60" s="138"/>
    </row>
    <row r="61" spans="1:4" ht="15.75" x14ac:dyDescent="0.25">
      <c r="A61" s="140" t="s">
        <v>476</v>
      </c>
      <c r="B61" s="141" t="s">
        <v>4059</v>
      </c>
      <c r="C61" s="141">
        <v>6</v>
      </c>
      <c r="D61" s="138"/>
    </row>
    <row r="62" spans="1:4" ht="15.75" x14ac:dyDescent="0.25">
      <c r="A62" s="140" t="s">
        <v>4060</v>
      </c>
      <c r="B62" s="141" t="s">
        <v>4061</v>
      </c>
      <c r="C62" s="141">
        <v>3</v>
      </c>
      <c r="D62" s="138"/>
    </row>
    <row r="63" spans="1:4" ht="15.75" x14ac:dyDescent="0.25">
      <c r="A63" s="140" t="s">
        <v>361</v>
      </c>
      <c r="B63" s="141" t="s">
        <v>4062</v>
      </c>
      <c r="C63" s="141">
        <v>4</v>
      </c>
      <c r="D63" s="138"/>
    </row>
    <row r="64" spans="1:4" ht="31.5" x14ac:dyDescent="0.25">
      <c r="A64" s="140" t="s">
        <v>1551</v>
      </c>
      <c r="B64" s="141" t="s">
        <v>4063</v>
      </c>
      <c r="C64" s="141">
        <v>3</v>
      </c>
      <c r="D64" s="138"/>
    </row>
    <row r="65" spans="1:4" ht="15.75" x14ac:dyDescent="0.25">
      <c r="A65" s="140" t="s">
        <v>4064</v>
      </c>
      <c r="B65" s="141" t="s">
        <v>4065</v>
      </c>
      <c r="C65" s="141">
        <v>3</v>
      </c>
      <c r="D65" s="138"/>
    </row>
    <row r="66" spans="1:4" ht="31.5" x14ac:dyDescent="0.25">
      <c r="A66" s="140" t="s">
        <v>4066</v>
      </c>
      <c r="B66" s="141" t="s">
        <v>4067</v>
      </c>
      <c r="C66" s="141">
        <v>6</v>
      </c>
      <c r="D66" s="138"/>
    </row>
    <row r="67" spans="1:4" ht="15.75" x14ac:dyDescent="0.25">
      <c r="A67" s="140" t="s">
        <v>4068</v>
      </c>
      <c r="B67" s="141" t="s">
        <v>4069</v>
      </c>
      <c r="C67" s="141">
        <v>6</v>
      </c>
      <c r="D67" s="138"/>
    </row>
    <row r="68" spans="1:4" ht="31.5" x14ac:dyDescent="0.25">
      <c r="A68" s="140" t="s">
        <v>4070</v>
      </c>
      <c r="B68" s="141" t="s">
        <v>4071</v>
      </c>
      <c r="C68" s="141">
        <v>5</v>
      </c>
      <c r="D68" s="138"/>
    </row>
    <row r="69" spans="1:4" ht="15.75" x14ac:dyDescent="0.25">
      <c r="A69" s="140" t="s">
        <v>4072</v>
      </c>
      <c r="B69" s="141" t="s">
        <v>4073</v>
      </c>
      <c r="C69" s="141">
        <v>3</v>
      </c>
      <c r="D69" s="138"/>
    </row>
    <row r="70" spans="1:4" ht="15.75" x14ac:dyDescent="0.25">
      <c r="A70" s="140" t="s">
        <v>4074</v>
      </c>
      <c r="B70" s="141" t="s">
        <v>3968</v>
      </c>
      <c r="C70" s="141">
        <v>2</v>
      </c>
      <c r="D70" s="138"/>
    </row>
    <row r="71" spans="1:4" ht="15.75" x14ac:dyDescent="0.25">
      <c r="A71" s="140" t="s">
        <v>4075</v>
      </c>
      <c r="B71" s="141" t="s">
        <v>4076</v>
      </c>
      <c r="C71" s="141">
        <v>3</v>
      </c>
      <c r="D71" s="138"/>
    </row>
    <row r="72" spans="1:4" ht="15.75" x14ac:dyDescent="0.25">
      <c r="A72" s="140" t="s">
        <v>4077</v>
      </c>
      <c r="B72" s="141" t="s">
        <v>4078</v>
      </c>
      <c r="C72" s="141">
        <v>3</v>
      </c>
      <c r="D72" s="138"/>
    </row>
    <row r="73" spans="1:4" ht="15.75" x14ac:dyDescent="0.25">
      <c r="A73" s="140" t="s">
        <v>4079</v>
      </c>
      <c r="B73" s="141" t="s">
        <v>4080</v>
      </c>
      <c r="C73" s="141">
        <v>3</v>
      </c>
      <c r="D73" s="138"/>
    </row>
    <row r="74" spans="1:4" ht="15.75" x14ac:dyDescent="0.25">
      <c r="A74" s="140" t="s">
        <v>2280</v>
      </c>
      <c r="B74" s="141" t="s">
        <v>4081</v>
      </c>
      <c r="C74" s="141">
        <v>5</v>
      </c>
      <c r="D74" s="138"/>
    </row>
    <row r="75" spans="1:4" ht="15.75" x14ac:dyDescent="0.25">
      <c r="A75" s="140" t="s">
        <v>1675</v>
      </c>
      <c r="B75" s="141" t="s">
        <v>4082</v>
      </c>
      <c r="C75" s="141">
        <v>3</v>
      </c>
      <c r="D75" s="138"/>
    </row>
    <row r="76" spans="1:4" ht="15.75" x14ac:dyDescent="0.25">
      <c r="A76" s="140" t="s">
        <v>4083</v>
      </c>
      <c r="B76" s="141" t="s">
        <v>4084</v>
      </c>
      <c r="C76" s="141">
        <v>6</v>
      </c>
      <c r="D76" s="138"/>
    </row>
    <row r="77" spans="1:4" ht="15.75" x14ac:dyDescent="0.25">
      <c r="A77" s="140" t="s">
        <v>4085</v>
      </c>
      <c r="B77" s="141" t="s">
        <v>4086</v>
      </c>
      <c r="C77" s="141">
        <v>5</v>
      </c>
      <c r="D77" s="138"/>
    </row>
    <row r="78" spans="1:4" ht="15.75" x14ac:dyDescent="0.25">
      <c r="A78" s="140" t="s">
        <v>683</v>
      </c>
      <c r="B78" s="141" t="s">
        <v>4087</v>
      </c>
      <c r="C78" s="141">
        <v>4</v>
      </c>
      <c r="D78" s="138"/>
    </row>
    <row r="79" spans="1:4" ht="15.75" x14ac:dyDescent="0.25">
      <c r="A79" s="140" t="s">
        <v>4088</v>
      </c>
      <c r="B79" s="141" t="s">
        <v>4089</v>
      </c>
      <c r="C79" s="141">
        <v>4</v>
      </c>
      <c r="D79" s="138"/>
    </row>
    <row r="80" spans="1:4" ht="15.75" x14ac:dyDescent="0.25">
      <c r="A80" s="140" t="s">
        <v>4090</v>
      </c>
      <c r="B80" s="141" t="s">
        <v>4091</v>
      </c>
      <c r="C80" s="141">
        <v>4</v>
      </c>
      <c r="D80" s="138"/>
    </row>
    <row r="81" spans="1:4" ht="15.75" x14ac:dyDescent="0.25">
      <c r="A81" s="140" t="s">
        <v>4092</v>
      </c>
      <c r="B81" s="141" t="s">
        <v>4093</v>
      </c>
      <c r="C81" s="141">
        <v>7</v>
      </c>
      <c r="D81" s="138"/>
    </row>
    <row r="82" spans="1:4" ht="15.75" x14ac:dyDescent="0.25">
      <c r="A82" s="140" t="s">
        <v>4094</v>
      </c>
      <c r="B82" s="141" t="s">
        <v>4095</v>
      </c>
      <c r="C82" s="141">
        <v>6</v>
      </c>
      <c r="D82" s="138"/>
    </row>
    <row r="83" spans="1:4" ht="15.75" x14ac:dyDescent="0.25">
      <c r="A83" s="140" t="s">
        <v>4096</v>
      </c>
      <c r="B83" s="141" t="s">
        <v>4097</v>
      </c>
      <c r="C83" s="141">
        <v>5</v>
      </c>
      <c r="D83" s="138"/>
    </row>
    <row r="84" spans="1:4" ht="15.75" x14ac:dyDescent="0.25">
      <c r="A84" s="140" t="s">
        <v>4098</v>
      </c>
      <c r="B84" s="141" t="s">
        <v>4099</v>
      </c>
      <c r="C84" s="141">
        <v>3</v>
      </c>
      <c r="D84" s="138"/>
    </row>
    <row r="85" spans="1:4" ht="15.75" x14ac:dyDescent="0.25">
      <c r="A85" s="140" t="s">
        <v>4100</v>
      </c>
      <c r="B85" s="141" t="s">
        <v>4101</v>
      </c>
      <c r="C85" s="141">
        <v>5</v>
      </c>
      <c r="D85" s="138"/>
    </row>
    <row r="86" spans="1:4" ht="15.75" x14ac:dyDescent="0.25">
      <c r="A86" s="140" t="s">
        <v>1809</v>
      </c>
      <c r="B86" s="141" t="s">
        <v>4102</v>
      </c>
      <c r="C86" s="141">
        <v>4</v>
      </c>
      <c r="D86" s="138"/>
    </row>
    <row r="87" spans="1:4" ht="15.75" x14ac:dyDescent="0.25">
      <c r="A87" s="140" t="s">
        <v>4103</v>
      </c>
      <c r="B87" s="141" t="s">
        <v>4104</v>
      </c>
      <c r="C87" s="141">
        <v>2</v>
      </c>
      <c r="D87" s="138"/>
    </row>
    <row r="88" spans="1:4" ht="15.75" x14ac:dyDescent="0.25">
      <c r="A88" s="140" t="s">
        <v>4105</v>
      </c>
      <c r="B88" s="141" t="s">
        <v>4106</v>
      </c>
      <c r="C88" s="141">
        <v>4</v>
      </c>
      <c r="D88" s="138"/>
    </row>
    <row r="89" spans="1:4" ht="15.75" x14ac:dyDescent="0.25">
      <c r="A89" s="140" t="s">
        <v>4107</v>
      </c>
      <c r="B89" s="141" t="s">
        <v>4108</v>
      </c>
      <c r="C89" s="141">
        <v>4</v>
      </c>
      <c r="D89" s="138"/>
    </row>
    <row r="90" spans="1:4" ht="15.75" x14ac:dyDescent="0.25">
      <c r="A90" s="140" t="s">
        <v>4109</v>
      </c>
      <c r="B90" s="141" t="s">
        <v>4110</v>
      </c>
      <c r="C90" s="141">
        <v>4</v>
      </c>
      <c r="D90" s="138"/>
    </row>
    <row r="91" spans="1:4" ht="15.75" x14ac:dyDescent="0.25">
      <c r="A91" s="140" t="s">
        <v>4111</v>
      </c>
      <c r="B91" s="141" t="s">
        <v>3968</v>
      </c>
      <c r="C91" s="141">
        <v>2</v>
      </c>
      <c r="D91" s="138"/>
    </row>
    <row r="92" spans="1:4" ht="15.75" x14ac:dyDescent="0.25">
      <c r="A92" s="140" t="s">
        <v>4112</v>
      </c>
      <c r="B92" s="141" t="s">
        <v>4113</v>
      </c>
      <c r="C92" s="141">
        <v>3</v>
      </c>
      <c r="D92" s="138"/>
    </row>
    <row r="93" spans="1:4" ht="15.75" x14ac:dyDescent="0.25">
      <c r="A93" s="140" t="s">
        <v>4114</v>
      </c>
      <c r="B93" s="141" t="s">
        <v>4115</v>
      </c>
      <c r="C93" s="141">
        <v>6</v>
      </c>
      <c r="D93" s="138"/>
    </row>
    <row r="94" spans="1:4" ht="15.75" x14ac:dyDescent="0.25">
      <c r="A94" s="140" t="s">
        <v>4116</v>
      </c>
      <c r="B94" s="141" t="s">
        <v>4117</v>
      </c>
      <c r="C94" s="141">
        <v>3</v>
      </c>
      <c r="D94" s="138"/>
    </row>
    <row r="95" spans="1:4" ht="15.75" x14ac:dyDescent="0.25">
      <c r="A95" s="140" t="s">
        <v>4118</v>
      </c>
      <c r="B95" s="141" t="s">
        <v>4119</v>
      </c>
      <c r="C95" s="141">
        <v>6</v>
      </c>
      <c r="D95" s="138"/>
    </row>
    <row r="96" spans="1:4" ht="15.75" x14ac:dyDescent="0.25">
      <c r="A96" s="140" t="s">
        <v>4120</v>
      </c>
      <c r="B96" s="141" t="s">
        <v>4121</v>
      </c>
      <c r="C96" s="141">
        <v>5</v>
      </c>
      <c r="D96" s="138"/>
    </row>
    <row r="97" spans="1:4" ht="15.75" x14ac:dyDescent="0.25">
      <c r="A97" s="140" t="s">
        <v>4122</v>
      </c>
      <c r="B97" s="141" t="s">
        <v>4123</v>
      </c>
      <c r="C97" s="141">
        <v>5</v>
      </c>
      <c r="D97" s="138"/>
    </row>
    <row r="98" spans="1:4" ht="15.75" x14ac:dyDescent="0.25">
      <c r="A98" s="140" t="s">
        <v>739</v>
      </c>
      <c r="B98" s="141" t="s">
        <v>4124</v>
      </c>
      <c r="C98" s="141">
        <v>5</v>
      </c>
      <c r="D98" s="138"/>
    </row>
    <row r="99" spans="1:4" ht="15.75" x14ac:dyDescent="0.25">
      <c r="A99" s="140" t="s">
        <v>4125</v>
      </c>
      <c r="B99" s="141" t="s">
        <v>4126</v>
      </c>
      <c r="C99" s="141">
        <v>3</v>
      </c>
      <c r="D99" s="138"/>
    </row>
    <row r="100" spans="1:4" ht="15.75" x14ac:dyDescent="0.25">
      <c r="A100" s="140" t="s">
        <v>4127</v>
      </c>
      <c r="B100" s="141" t="s">
        <v>4128</v>
      </c>
      <c r="C100" s="141">
        <v>5</v>
      </c>
      <c r="D100" s="138"/>
    </row>
    <row r="101" spans="1:4" ht="15.75" x14ac:dyDescent="0.25">
      <c r="A101" s="140" t="s">
        <v>4129</v>
      </c>
      <c r="B101" s="141" t="s">
        <v>4130</v>
      </c>
      <c r="C101" s="141">
        <v>2</v>
      </c>
      <c r="D101" s="138"/>
    </row>
    <row r="102" spans="1:4" ht="15.75" x14ac:dyDescent="0.25">
      <c r="A102" s="140" t="s">
        <v>1631</v>
      </c>
      <c r="B102" s="141" t="s">
        <v>4131</v>
      </c>
      <c r="C102" s="141">
        <v>5</v>
      </c>
      <c r="D102" s="138"/>
    </row>
    <row r="103" spans="1:4" ht="15.75" x14ac:dyDescent="0.25">
      <c r="A103" s="140" t="s">
        <v>2547</v>
      </c>
      <c r="B103" s="141" t="s">
        <v>4132</v>
      </c>
      <c r="C103" s="141">
        <v>4</v>
      </c>
      <c r="D103" s="138"/>
    </row>
    <row r="104" spans="1:4" ht="15.75" x14ac:dyDescent="0.25">
      <c r="A104" s="140" t="s">
        <v>1610</v>
      </c>
      <c r="B104" s="141" t="s">
        <v>4133</v>
      </c>
      <c r="C104" s="141">
        <v>2</v>
      </c>
      <c r="D104" s="138"/>
    </row>
    <row r="105" spans="1:4" ht="15.75" x14ac:dyDescent="0.25">
      <c r="A105" s="140" t="s">
        <v>2314</v>
      </c>
      <c r="B105" s="141" t="s">
        <v>4134</v>
      </c>
      <c r="C105" s="141">
        <v>2</v>
      </c>
      <c r="D105" s="138"/>
    </row>
    <row r="106" spans="1:4" ht="15.75" x14ac:dyDescent="0.25">
      <c r="A106" s="140" t="s">
        <v>754</v>
      </c>
      <c r="B106" s="141" t="s">
        <v>4135</v>
      </c>
      <c r="C106" s="141">
        <v>4</v>
      </c>
      <c r="D106" s="138"/>
    </row>
    <row r="107" spans="1:4" ht="31.5" x14ac:dyDescent="0.25">
      <c r="A107" s="140" t="s">
        <v>4136</v>
      </c>
      <c r="B107" s="141" t="s">
        <v>4137</v>
      </c>
      <c r="C107" s="141">
        <v>5</v>
      </c>
      <c r="D107" s="138"/>
    </row>
    <row r="108" spans="1:4" ht="15.75" x14ac:dyDescent="0.25">
      <c r="A108" s="140" t="s">
        <v>4138</v>
      </c>
      <c r="B108" s="141" t="s">
        <v>4139</v>
      </c>
      <c r="C108" s="141">
        <v>4</v>
      </c>
      <c r="D108" s="138"/>
    </row>
    <row r="109" spans="1:4" ht="15.75" x14ac:dyDescent="0.25">
      <c r="A109" s="140" t="s">
        <v>4140</v>
      </c>
      <c r="B109" s="141" t="s">
        <v>4141</v>
      </c>
      <c r="C109" s="141">
        <v>4</v>
      </c>
      <c r="D109" s="138"/>
    </row>
    <row r="110" spans="1:4" ht="15.75" x14ac:dyDescent="0.25">
      <c r="A110" s="140" t="s">
        <v>4142</v>
      </c>
      <c r="B110" s="141" t="s">
        <v>3968</v>
      </c>
      <c r="C110" s="141">
        <v>2</v>
      </c>
      <c r="D110" s="138"/>
    </row>
    <row r="111" spans="1:4" ht="15.75" x14ac:dyDescent="0.25">
      <c r="A111" s="140" t="s">
        <v>4143</v>
      </c>
      <c r="B111" s="141" t="s">
        <v>4144</v>
      </c>
      <c r="C111" s="141">
        <v>4</v>
      </c>
      <c r="D111" s="138"/>
    </row>
    <row r="112" spans="1:4" ht="15.75" x14ac:dyDescent="0.25">
      <c r="A112" s="140" t="s">
        <v>4145</v>
      </c>
      <c r="B112" s="141" t="s">
        <v>4146</v>
      </c>
      <c r="C112" s="141">
        <v>5</v>
      </c>
      <c r="D112" s="138"/>
    </row>
    <row r="113" spans="1:4" ht="15.75" x14ac:dyDescent="0.25">
      <c r="A113" s="140" t="s">
        <v>4147</v>
      </c>
      <c r="B113" s="141" t="s">
        <v>4148</v>
      </c>
      <c r="C113" s="141">
        <v>2</v>
      </c>
      <c r="D113" s="138"/>
    </row>
    <row r="114" spans="1:4" ht="15.75" x14ac:dyDescent="0.25">
      <c r="A114" s="140" t="s">
        <v>4149</v>
      </c>
      <c r="B114" s="141" t="s">
        <v>4150</v>
      </c>
      <c r="C114" s="141">
        <v>5</v>
      </c>
      <c r="D114" s="138"/>
    </row>
    <row r="115" spans="1:4" ht="15.75" x14ac:dyDescent="0.25">
      <c r="A115" s="140" t="s">
        <v>4151</v>
      </c>
      <c r="B115" s="141" t="s">
        <v>4152</v>
      </c>
      <c r="C115" s="141">
        <v>6</v>
      </c>
      <c r="D115" s="138"/>
    </row>
    <row r="116" spans="1:4" ht="15.75" x14ac:dyDescent="0.25">
      <c r="A116" s="140" t="s">
        <v>4153</v>
      </c>
      <c r="B116" s="141" t="s">
        <v>4154</v>
      </c>
      <c r="C116" s="141">
        <v>4</v>
      </c>
      <c r="D116" s="138"/>
    </row>
    <row r="117" spans="1:4" ht="15.75" x14ac:dyDescent="0.25">
      <c r="A117" s="140" t="s">
        <v>4155</v>
      </c>
      <c r="B117" s="141" t="s">
        <v>4156</v>
      </c>
      <c r="C117" s="141">
        <v>5</v>
      </c>
      <c r="D117" s="138"/>
    </row>
    <row r="118" spans="1:4" ht="15.75" x14ac:dyDescent="0.25">
      <c r="A118" s="140" t="s">
        <v>4157</v>
      </c>
      <c r="B118" s="141" t="s">
        <v>4158</v>
      </c>
      <c r="C118" s="141">
        <v>4</v>
      </c>
      <c r="D118" s="138"/>
    </row>
    <row r="119" spans="1:4" ht="15.75" x14ac:dyDescent="0.25">
      <c r="A119" s="140" t="s">
        <v>4159</v>
      </c>
      <c r="B119" s="141" t="s">
        <v>4160</v>
      </c>
      <c r="C119" s="141">
        <v>2</v>
      </c>
      <c r="D119" s="138"/>
    </row>
    <row r="120" spans="1:4" ht="15.75" x14ac:dyDescent="0.25">
      <c r="A120" s="140" t="s">
        <v>4161</v>
      </c>
      <c r="B120" s="141" t="s">
        <v>4162</v>
      </c>
      <c r="C120" s="141">
        <v>2</v>
      </c>
      <c r="D120" s="138"/>
    </row>
    <row r="121" spans="1:4" ht="15.75" x14ac:dyDescent="0.25">
      <c r="A121" s="140" t="s">
        <v>4163</v>
      </c>
      <c r="B121" s="141" t="s">
        <v>4164</v>
      </c>
      <c r="C121" s="141">
        <v>3</v>
      </c>
      <c r="D121" s="138"/>
    </row>
    <row r="122" spans="1:4" ht="15.75" x14ac:dyDescent="0.25">
      <c r="A122" s="140" t="s">
        <v>4165</v>
      </c>
      <c r="B122" s="141" t="s">
        <v>4166</v>
      </c>
      <c r="C122" s="141">
        <v>3</v>
      </c>
      <c r="D122" s="138"/>
    </row>
    <row r="123" spans="1:4" ht="15.75" x14ac:dyDescent="0.25">
      <c r="A123" s="140" t="s">
        <v>4167</v>
      </c>
      <c r="B123" s="141" t="s">
        <v>4168</v>
      </c>
      <c r="C123" s="141">
        <v>5</v>
      </c>
      <c r="D123" s="138"/>
    </row>
    <row r="124" spans="1:4" ht="15.75" x14ac:dyDescent="0.25">
      <c r="A124" s="140" t="s">
        <v>4169</v>
      </c>
      <c r="B124" s="141" t="s">
        <v>4170</v>
      </c>
      <c r="C124" s="141">
        <v>4</v>
      </c>
      <c r="D124" s="138"/>
    </row>
    <row r="125" spans="1:4" ht="15.75" x14ac:dyDescent="0.25">
      <c r="A125" s="140" t="s">
        <v>4171</v>
      </c>
      <c r="B125" s="141" t="s">
        <v>4172</v>
      </c>
      <c r="C125" s="141">
        <v>6</v>
      </c>
      <c r="D125" s="138"/>
    </row>
    <row r="126" spans="1:4" ht="15.75" x14ac:dyDescent="0.25">
      <c r="A126" s="140" t="s">
        <v>4173</v>
      </c>
      <c r="B126" s="141" t="s">
        <v>4174</v>
      </c>
      <c r="C126" s="141">
        <v>6</v>
      </c>
      <c r="D126" s="138"/>
    </row>
    <row r="127" spans="1:4" ht="31.5" x14ac:dyDescent="0.25">
      <c r="A127" s="140" t="s">
        <v>4175</v>
      </c>
      <c r="B127" s="141" t="s">
        <v>4176</v>
      </c>
      <c r="C127" s="141">
        <v>6</v>
      </c>
      <c r="D127" s="138"/>
    </row>
    <row r="128" spans="1:4" ht="31.5" x14ac:dyDescent="0.25">
      <c r="A128" s="140" t="s">
        <v>4177</v>
      </c>
      <c r="B128" s="141" t="s">
        <v>4178</v>
      </c>
      <c r="C128" s="141">
        <v>5</v>
      </c>
      <c r="D128" s="138"/>
    </row>
    <row r="129" spans="1:4" ht="15.75" x14ac:dyDescent="0.25">
      <c r="A129" s="140" t="s">
        <v>4179</v>
      </c>
      <c r="B129" s="141" t="s">
        <v>4180</v>
      </c>
      <c r="C129" s="141">
        <v>5</v>
      </c>
      <c r="D129" s="138"/>
    </row>
    <row r="130" spans="1:4" ht="15.75" x14ac:dyDescent="0.25">
      <c r="A130" s="140" t="s">
        <v>4181</v>
      </c>
      <c r="B130" s="141" t="s">
        <v>4182</v>
      </c>
      <c r="C130" s="141">
        <v>3</v>
      </c>
      <c r="D130" s="138"/>
    </row>
    <row r="131" spans="1:4" ht="15.75" x14ac:dyDescent="0.25">
      <c r="A131" s="140" t="s">
        <v>1340</v>
      </c>
      <c r="B131" s="141" t="s">
        <v>4183</v>
      </c>
      <c r="C131" s="141">
        <v>5</v>
      </c>
      <c r="D131" s="138"/>
    </row>
    <row r="132" spans="1:4" ht="15.75" x14ac:dyDescent="0.25">
      <c r="A132" s="140" t="s">
        <v>4184</v>
      </c>
      <c r="B132" s="141" t="s">
        <v>3968</v>
      </c>
      <c r="C132" s="141">
        <v>2</v>
      </c>
      <c r="D132" s="138"/>
    </row>
    <row r="133" spans="1:4" ht="15.75" x14ac:dyDescent="0.25">
      <c r="A133" s="140" t="s">
        <v>4185</v>
      </c>
      <c r="B133" s="141" t="s">
        <v>4186</v>
      </c>
      <c r="C133" s="141">
        <v>4</v>
      </c>
      <c r="D133" s="138"/>
    </row>
    <row r="134" spans="1:4" ht="15.75" x14ac:dyDescent="0.25">
      <c r="A134" s="140" t="s">
        <v>4187</v>
      </c>
      <c r="B134" s="141" t="s">
        <v>4188</v>
      </c>
      <c r="C134" s="141">
        <v>1</v>
      </c>
      <c r="D134" s="138"/>
    </row>
    <row r="135" spans="1:4" ht="15.75" x14ac:dyDescent="0.25">
      <c r="A135" s="140" t="s">
        <v>4189</v>
      </c>
      <c r="B135" s="141" t="s">
        <v>4190</v>
      </c>
      <c r="C135" s="141">
        <v>6</v>
      </c>
      <c r="D135" s="138"/>
    </row>
    <row r="136" spans="1:4" ht="15.75" x14ac:dyDescent="0.25">
      <c r="A136" s="140" t="s">
        <v>4191</v>
      </c>
      <c r="B136" s="141" t="s">
        <v>4192</v>
      </c>
      <c r="C136" s="141">
        <v>5</v>
      </c>
      <c r="D136" s="138"/>
    </row>
    <row r="137" spans="1:4" ht="15.75" x14ac:dyDescent="0.25">
      <c r="A137" s="140" t="s">
        <v>4193</v>
      </c>
      <c r="B137" s="141" t="s">
        <v>4194</v>
      </c>
      <c r="C137" s="141">
        <v>3</v>
      </c>
      <c r="D137" s="138"/>
    </row>
    <row r="138" spans="1:4" ht="15.75" x14ac:dyDescent="0.25">
      <c r="A138" s="140" t="s">
        <v>4195</v>
      </c>
      <c r="B138" s="141" t="s">
        <v>4196</v>
      </c>
      <c r="C138" s="141">
        <v>3</v>
      </c>
      <c r="D138" s="138"/>
    </row>
    <row r="139" spans="1:4" ht="15.75" x14ac:dyDescent="0.25">
      <c r="A139" s="140" t="s">
        <v>4197</v>
      </c>
      <c r="B139" s="141" t="s">
        <v>4198</v>
      </c>
      <c r="C139" s="141">
        <v>4</v>
      </c>
      <c r="D139" s="138"/>
    </row>
    <row r="140" spans="1:4" ht="15.75" x14ac:dyDescent="0.25">
      <c r="A140" s="140" t="s">
        <v>4199</v>
      </c>
      <c r="B140" s="141" t="s">
        <v>4200</v>
      </c>
      <c r="C140" s="141">
        <v>4</v>
      </c>
      <c r="D140" s="138"/>
    </row>
    <row r="141" spans="1:4" ht="15.75" x14ac:dyDescent="0.25">
      <c r="A141" s="140" t="s">
        <v>4201</v>
      </c>
      <c r="B141" s="141" t="s">
        <v>4202</v>
      </c>
      <c r="C141" s="141">
        <v>6</v>
      </c>
      <c r="D141" s="138"/>
    </row>
    <row r="142" spans="1:4" ht="15.75" x14ac:dyDescent="0.25">
      <c r="A142" s="140" t="s">
        <v>4203</v>
      </c>
      <c r="B142" s="141" t="s">
        <v>4204</v>
      </c>
      <c r="C142" s="141">
        <v>3</v>
      </c>
      <c r="D142" s="138"/>
    </row>
    <row r="143" spans="1:4" ht="31.5" x14ac:dyDescent="0.25">
      <c r="A143" s="140" t="s">
        <v>4205</v>
      </c>
      <c r="B143" s="141" t="s">
        <v>4206</v>
      </c>
      <c r="C143" s="141">
        <v>5</v>
      </c>
      <c r="D143" s="138"/>
    </row>
    <row r="144" spans="1:4" ht="15.75" x14ac:dyDescent="0.25">
      <c r="A144" s="140" t="s">
        <v>4207</v>
      </c>
      <c r="B144" s="141" t="s">
        <v>4208</v>
      </c>
      <c r="C144" s="141">
        <v>6</v>
      </c>
      <c r="D144" s="138"/>
    </row>
    <row r="145" spans="1:4" ht="15.75" x14ac:dyDescent="0.25">
      <c r="A145" s="140" t="s">
        <v>4209</v>
      </c>
      <c r="B145" s="141" t="s">
        <v>4210</v>
      </c>
      <c r="C145" s="141">
        <v>4</v>
      </c>
      <c r="D145" s="138"/>
    </row>
    <row r="146" spans="1:4" ht="15.75" x14ac:dyDescent="0.25">
      <c r="A146" s="140" t="s">
        <v>4211</v>
      </c>
      <c r="B146" s="141" t="s">
        <v>4212</v>
      </c>
      <c r="C146" s="141">
        <v>5</v>
      </c>
      <c r="D146" s="138"/>
    </row>
    <row r="147" spans="1:4" ht="15.75" x14ac:dyDescent="0.25">
      <c r="A147" s="140" t="s">
        <v>4213</v>
      </c>
      <c r="B147" s="141" t="s">
        <v>4214</v>
      </c>
      <c r="C147" s="141">
        <v>4</v>
      </c>
      <c r="D147" s="138"/>
    </row>
    <row r="148" spans="1:4" ht="15.75" x14ac:dyDescent="0.25">
      <c r="A148" s="140" t="s">
        <v>4215</v>
      </c>
      <c r="B148" s="141" t="s">
        <v>4216</v>
      </c>
      <c r="C148" s="141">
        <v>4</v>
      </c>
      <c r="D148" s="138"/>
    </row>
    <row r="149" spans="1:4" ht="15.75" x14ac:dyDescent="0.25">
      <c r="A149" s="140" t="s">
        <v>4217</v>
      </c>
      <c r="B149" s="141" t="s">
        <v>4218</v>
      </c>
      <c r="C149" s="141">
        <v>4</v>
      </c>
      <c r="D149" s="138"/>
    </row>
    <row r="150" spans="1:4" ht="15.75" x14ac:dyDescent="0.25">
      <c r="A150" s="140" t="s">
        <v>4219</v>
      </c>
      <c r="B150" s="141" t="s">
        <v>4220</v>
      </c>
      <c r="C150" s="141">
        <v>5</v>
      </c>
      <c r="D150" s="138"/>
    </row>
    <row r="151" spans="1:4" ht="15.75" x14ac:dyDescent="0.25">
      <c r="A151" s="140" t="s">
        <v>4221</v>
      </c>
      <c r="B151" s="141" t="s">
        <v>4222</v>
      </c>
      <c r="C151" s="141">
        <v>6</v>
      </c>
      <c r="D151" s="138"/>
    </row>
    <row r="152" spans="1:4" ht="31.5" x14ac:dyDescent="0.25">
      <c r="A152" s="140" t="s">
        <v>4223</v>
      </c>
      <c r="B152" s="141" t="s">
        <v>4224</v>
      </c>
      <c r="C152" s="141">
        <v>5</v>
      </c>
      <c r="D152" s="138"/>
    </row>
    <row r="153" spans="1:4" ht="15.75" x14ac:dyDescent="0.25">
      <c r="A153" s="140" t="s">
        <v>4225</v>
      </c>
      <c r="B153" s="141" t="s">
        <v>4226</v>
      </c>
      <c r="C153" s="141">
        <v>7</v>
      </c>
      <c r="D153" s="138"/>
    </row>
    <row r="154" spans="1:4" ht="15.75" x14ac:dyDescent="0.25">
      <c r="A154" s="140" t="s">
        <v>4227</v>
      </c>
      <c r="B154" s="141" t="s">
        <v>4228</v>
      </c>
      <c r="C154" s="141">
        <v>6</v>
      </c>
      <c r="D154" s="138"/>
    </row>
    <row r="155" spans="1:4" ht="15.75" x14ac:dyDescent="0.25">
      <c r="A155" s="140" t="s">
        <v>4229</v>
      </c>
      <c r="B155" s="141" t="s">
        <v>4230</v>
      </c>
      <c r="C155" s="141">
        <v>1</v>
      </c>
      <c r="D155" s="138"/>
    </row>
    <row r="156" spans="1:4" ht="15.75" x14ac:dyDescent="0.25">
      <c r="A156" s="140" t="s">
        <v>4231</v>
      </c>
      <c r="B156" s="141" t="s">
        <v>4232</v>
      </c>
      <c r="C156" s="141">
        <v>6</v>
      </c>
      <c r="D156" s="138"/>
    </row>
    <row r="157" spans="1:4" ht="31.5" x14ac:dyDescent="0.25">
      <c r="A157" s="140" t="s">
        <v>4233</v>
      </c>
      <c r="B157" s="141" t="s">
        <v>4234</v>
      </c>
      <c r="C157" s="141">
        <v>6</v>
      </c>
      <c r="D157" s="138"/>
    </row>
    <row r="158" spans="1:4" ht="31.5" x14ac:dyDescent="0.25">
      <c r="A158" s="140" t="s">
        <v>4235</v>
      </c>
      <c r="B158" s="141" t="s">
        <v>4236</v>
      </c>
      <c r="C158" s="141">
        <v>6</v>
      </c>
      <c r="D158" s="138"/>
    </row>
    <row r="159" spans="1:4" ht="15.75" x14ac:dyDescent="0.25">
      <c r="A159" s="140" t="s">
        <v>4237</v>
      </c>
      <c r="B159" s="141" t="s">
        <v>4238</v>
      </c>
      <c r="C159" s="141">
        <v>4</v>
      </c>
      <c r="D159" s="138"/>
    </row>
    <row r="160" spans="1:4" ht="15.75" x14ac:dyDescent="0.25">
      <c r="A160" s="140" t="s">
        <v>4239</v>
      </c>
      <c r="B160" s="141" t="s">
        <v>4240</v>
      </c>
      <c r="C160" s="141">
        <v>6</v>
      </c>
      <c r="D160" s="138"/>
    </row>
    <row r="161" spans="1:4" ht="15.75" x14ac:dyDescent="0.25">
      <c r="A161" s="140" t="s">
        <v>4241</v>
      </c>
      <c r="B161" s="141" t="s">
        <v>4242</v>
      </c>
      <c r="C161" s="141">
        <v>3</v>
      </c>
      <c r="D161" s="138"/>
    </row>
    <row r="162" spans="1:4" ht="15.75" x14ac:dyDescent="0.25">
      <c r="A162" s="140" t="s">
        <v>4243</v>
      </c>
      <c r="B162" s="141" t="s">
        <v>4244</v>
      </c>
      <c r="C162" s="141">
        <v>4</v>
      </c>
      <c r="D162" s="138"/>
    </row>
    <row r="163" spans="1:4" ht="15.75" x14ac:dyDescent="0.25">
      <c r="A163" s="140" t="s">
        <v>4245</v>
      </c>
      <c r="B163" s="141" t="s">
        <v>4246</v>
      </c>
      <c r="C163" s="141">
        <v>5</v>
      </c>
      <c r="D163" s="138"/>
    </row>
    <row r="164" spans="1:4" ht="31.5" x14ac:dyDescent="0.25">
      <c r="A164" s="140" t="s">
        <v>4247</v>
      </c>
      <c r="B164" s="141" t="s">
        <v>4248</v>
      </c>
      <c r="C164" s="141">
        <v>3</v>
      </c>
      <c r="D164" s="138"/>
    </row>
    <row r="165" spans="1:4" ht="15.75" x14ac:dyDescent="0.25">
      <c r="A165" s="140" t="s">
        <v>4249</v>
      </c>
      <c r="B165" s="141" t="s">
        <v>4250</v>
      </c>
      <c r="C165" s="141">
        <v>5</v>
      </c>
      <c r="D165" s="138"/>
    </row>
    <row r="166" spans="1:4" ht="15.75" x14ac:dyDescent="0.25">
      <c r="A166" s="140" t="s">
        <v>4251</v>
      </c>
      <c r="B166" s="141" t="s">
        <v>4252</v>
      </c>
      <c r="C166" s="141">
        <v>5</v>
      </c>
      <c r="D166" s="138"/>
    </row>
    <row r="167" spans="1:4" ht="15.75" x14ac:dyDescent="0.25">
      <c r="A167" s="140" t="s">
        <v>4253</v>
      </c>
      <c r="B167" s="141" t="s">
        <v>4254</v>
      </c>
      <c r="C167" s="141">
        <v>5</v>
      </c>
      <c r="D167" s="138"/>
    </row>
    <row r="168" spans="1:4" ht="15.75" x14ac:dyDescent="0.25">
      <c r="A168" s="140" t="s">
        <v>4255</v>
      </c>
      <c r="B168" s="141" t="s">
        <v>4256</v>
      </c>
      <c r="C168" s="141">
        <v>5</v>
      </c>
      <c r="D168" s="138"/>
    </row>
    <row r="169" spans="1:4" ht="15.75" x14ac:dyDescent="0.25">
      <c r="A169" s="140" t="s">
        <v>4257</v>
      </c>
      <c r="B169" s="141" t="s">
        <v>4258</v>
      </c>
      <c r="C169" s="141">
        <v>5</v>
      </c>
      <c r="D169" s="138"/>
    </row>
    <row r="170" spans="1:4" ht="15.75" x14ac:dyDescent="0.25">
      <c r="A170" s="140" t="s">
        <v>705</v>
      </c>
      <c r="B170" s="141" t="s">
        <v>4259</v>
      </c>
      <c r="C170" s="141">
        <v>5</v>
      </c>
      <c r="D170" s="138"/>
    </row>
    <row r="171" spans="1:4" ht="15.75" x14ac:dyDescent="0.25">
      <c r="A171" s="140" t="s">
        <v>4260</v>
      </c>
      <c r="B171" s="141" t="s">
        <v>4261</v>
      </c>
      <c r="C171" s="141">
        <v>6</v>
      </c>
      <c r="D171" s="138"/>
    </row>
    <row r="172" spans="1:4" ht="15.75" x14ac:dyDescent="0.25">
      <c r="A172" s="140" t="s">
        <v>4262</v>
      </c>
      <c r="B172" s="141" t="s">
        <v>4263</v>
      </c>
      <c r="C172" s="141">
        <v>4</v>
      </c>
      <c r="D172" s="138"/>
    </row>
    <row r="173" spans="1:4" ht="15.75" x14ac:dyDescent="0.25">
      <c r="A173" s="140" t="s">
        <v>1328</v>
      </c>
      <c r="B173" s="141" t="s">
        <v>4264</v>
      </c>
      <c r="C173" s="141">
        <v>3</v>
      </c>
      <c r="D173" s="138"/>
    </row>
    <row r="174" spans="1:4" ht="15.75" x14ac:dyDescent="0.25">
      <c r="A174" s="140" t="s">
        <v>4265</v>
      </c>
      <c r="B174" s="141" t="s">
        <v>4266</v>
      </c>
      <c r="C174" s="141">
        <v>4</v>
      </c>
      <c r="D174" s="138"/>
    </row>
    <row r="175" spans="1:4" ht="15.75" x14ac:dyDescent="0.25">
      <c r="A175" s="140" t="s">
        <v>4267</v>
      </c>
      <c r="B175" s="141" t="s">
        <v>4268</v>
      </c>
      <c r="C175" s="141">
        <v>6</v>
      </c>
      <c r="D175" s="138"/>
    </row>
    <row r="176" spans="1:4" ht="31.5" x14ac:dyDescent="0.25">
      <c r="A176" s="140" t="s">
        <v>4269</v>
      </c>
      <c r="B176" s="141" t="s">
        <v>4270</v>
      </c>
      <c r="C176" s="141">
        <v>5</v>
      </c>
      <c r="D176" s="138"/>
    </row>
    <row r="177" spans="1:4" ht="15.75" x14ac:dyDescent="0.25">
      <c r="A177" s="140" t="s">
        <v>4271</v>
      </c>
      <c r="B177" s="141" t="s">
        <v>4272</v>
      </c>
      <c r="C177" s="141">
        <v>3</v>
      </c>
      <c r="D177" s="138"/>
    </row>
    <row r="178" spans="1:4" ht="15.75" x14ac:dyDescent="0.25">
      <c r="A178" s="140" t="s">
        <v>4273</v>
      </c>
      <c r="B178" s="141" t="s">
        <v>4274</v>
      </c>
      <c r="C178" s="141">
        <v>5</v>
      </c>
      <c r="D178" s="138"/>
    </row>
    <row r="179" spans="1:4" ht="15.75" x14ac:dyDescent="0.25">
      <c r="A179" s="140" t="s">
        <v>559</v>
      </c>
      <c r="B179" s="141" t="s">
        <v>4275</v>
      </c>
      <c r="C179" s="141">
        <v>5</v>
      </c>
      <c r="D179" s="138"/>
    </row>
    <row r="180" spans="1:4" ht="15.75" x14ac:dyDescent="0.25">
      <c r="A180" s="140" t="s">
        <v>4276</v>
      </c>
      <c r="B180" s="141" t="s">
        <v>4277</v>
      </c>
      <c r="C180" s="141">
        <v>4</v>
      </c>
      <c r="D180" s="138"/>
    </row>
    <row r="181" spans="1:4" ht="15.75" x14ac:dyDescent="0.25">
      <c r="A181" s="140" t="s">
        <v>4278</v>
      </c>
      <c r="B181" s="141" t="s">
        <v>3968</v>
      </c>
      <c r="C181" s="141">
        <v>2</v>
      </c>
      <c r="D181" s="138"/>
    </row>
    <row r="182" spans="1:4" ht="15.75" x14ac:dyDescent="0.25">
      <c r="A182" s="140" t="s">
        <v>4279</v>
      </c>
      <c r="B182" s="141" t="s">
        <v>4280</v>
      </c>
      <c r="C182" s="141">
        <v>3</v>
      </c>
      <c r="D182" s="138"/>
    </row>
    <row r="183" spans="1:4" ht="15.75" x14ac:dyDescent="0.25">
      <c r="A183" s="140" t="s">
        <v>4281</v>
      </c>
      <c r="B183" s="141" t="s">
        <v>4282</v>
      </c>
      <c r="C183" s="141">
        <v>3</v>
      </c>
      <c r="D183" s="138"/>
    </row>
    <row r="184" spans="1:4" ht="15.75" x14ac:dyDescent="0.25">
      <c r="A184" s="140" t="s">
        <v>4283</v>
      </c>
      <c r="B184" s="141" t="s">
        <v>4284</v>
      </c>
      <c r="C184" s="141">
        <v>5</v>
      </c>
      <c r="D184" s="138"/>
    </row>
    <row r="185" spans="1:4" ht="15.75" x14ac:dyDescent="0.25">
      <c r="A185" s="140" t="s">
        <v>4285</v>
      </c>
      <c r="B185" s="141" t="s">
        <v>4286</v>
      </c>
      <c r="C185" s="141">
        <v>5</v>
      </c>
      <c r="D185" s="138"/>
    </row>
    <row r="186" spans="1:4" ht="15.75" x14ac:dyDescent="0.25">
      <c r="A186" s="140" t="s">
        <v>4287</v>
      </c>
      <c r="B186" s="141" t="s">
        <v>4288</v>
      </c>
      <c r="C186" s="141">
        <v>2</v>
      </c>
      <c r="D186" s="138"/>
    </row>
    <row r="187" spans="1:4" ht="15.75" x14ac:dyDescent="0.25">
      <c r="A187" s="140" t="s">
        <v>4289</v>
      </c>
      <c r="B187" s="141" t="s">
        <v>4290</v>
      </c>
      <c r="C187" s="141">
        <v>3</v>
      </c>
      <c r="D187" s="138"/>
    </row>
    <row r="188" spans="1:4" ht="15.75" x14ac:dyDescent="0.25">
      <c r="A188" s="140" t="s">
        <v>4291</v>
      </c>
      <c r="B188" s="141" t="s">
        <v>4292</v>
      </c>
      <c r="C188" s="141">
        <v>4</v>
      </c>
      <c r="D188" s="138"/>
    </row>
    <row r="189" spans="1:4" ht="15.75" x14ac:dyDescent="0.25">
      <c r="A189" s="140" t="s">
        <v>4293</v>
      </c>
      <c r="B189" s="141" t="s">
        <v>4294</v>
      </c>
      <c r="C189" s="141">
        <v>2</v>
      </c>
      <c r="D189" s="138"/>
    </row>
    <row r="190" spans="1:4" ht="15.75" x14ac:dyDescent="0.25">
      <c r="A190" s="140" t="s">
        <v>4295</v>
      </c>
      <c r="B190" s="141" t="s">
        <v>4296</v>
      </c>
      <c r="C190" s="141">
        <v>2</v>
      </c>
      <c r="D190" s="138"/>
    </row>
    <row r="191" spans="1:4" ht="15.75" x14ac:dyDescent="0.25">
      <c r="A191" s="140" t="s">
        <v>4297</v>
      </c>
      <c r="B191" s="141" t="s">
        <v>4298</v>
      </c>
      <c r="C191" s="141">
        <v>5</v>
      </c>
      <c r="D191" s="138"/>
    </row>
    <row r="192" spans="1:4" ht="15.75" x14ac:dyDescent="0.25">
      <c r="A192" s="140" t="s">
        <v>4299</v>
      </c>
      <c r="B192" s="141" t="s">
        <v>3968</v>
      </c>
      <c r="C192" s="141">
        <v>2</v>
      </c>
      <c r="D192" s="138"/>
    </row>
    <row r="193" spans="1:4" ht="15.75" x14ac:dyDescent="0.25">
      <c r="A193" s="140" t="s">
        <v>4300</v>
      </c>
      <c r="B193" s="141" t="s">
        <v>4301</v>
      </c>
      <c r="C193" s="141">
        <v>3</v>
      </c>
      <c r="D193" s="138"/>
    </row>
    <row r="194" spans="1:4" ht="31.5" x14ac:dyDescent="0.25">
      <c r="A194" s="140" t="s">
        <v>4302</v>
      </c>
      <c r="B194" s="141" t="s">
        <v>4303</v>
      </c>
      <c r="C194" s="141">
        <v>3</v>
      </c>
      <c r="D194" s="138"/>
    </row>
    <row r="195" spans="1:4" ht="31.5" x14ac:dyDescent="0.25">
      <c r="A195" s="140" t="s">
        <v>4304</v>
      </c>
      <c r="B195" s="141" t="s">
        <v>4305</v>
      </c>
      <c r="C195" s="141">
        <v>3</v>
      </c>
      <c r="D195" s="138"/>
    </row>
    <row r="196" spans="1:4" ht="15.75" x14ac:dyDescent="0.25">
      <c r="A196" s="140" t="s">
        <v>4306</v>
      </c>
      <c r="B196" s="141" t="s">
        <v>4307</v>
      </c>
      <c r="C196" s="141">
        <v>5</v>
      </c>
      <c r="D196" s="138"/>
    </row>
    <row r="197" spans="1:4" ht="15.75" x14ac:dyDescent="0.25">
      <c r="A197" s="140" t="s">
        <v>4308</v>
      </c>
      <c r="B197" s="141" t="s">
        <v>4309</v>
      </c>
      <c r="C197" s="141">
        <v>4</v>
      </c>
      <c r="D197" s="138"/>
    </row>
    <row r="198" spans="1:4" ht="15.75" x14ac:dyDescent="0.25">
      <c r="A198" s="140" t="s">
        <v>4310</v>
      </c>
      <c r="B198" s="141" t="s">
        <v>3968</v>
      </c>
      <c r="C198" s="141">
        <v>2</v>
      </c>
      <c r="D198" s="138"/>
    </row>
    <row r="199" spans="1:4" ht="15.75" x14ac:dyDescent="0.25">
      <c r="A199" s="140" t="s">
        <v>4311</v>
      </c>
      <c r="B199" s="141" t="s">
        <v>4312</v>
      </c>
      <c r="C199" s="141">
        <v>1</v>
      </c>
      <c r="D199" s="138"/>
    </row>
    <row r="200" spans="1:4" ht="15.75" x14ac:dyDescent="0.25">
      <c r="A200" s="140" t="s">
        <v>4313</v>
      </c>
      <c r="B200" s="141" t="s">
        <v>4314</v>
      </c>
      <c r="C200" s="141">
        <v>4</v>
      </c>
      <c r="D200" s="138"/>
    </row>
    <row r="201" spans="1:4" ht="15.75" x14ac:dyDescent="0.25">
      <c r="A201" s="140" t="s">
        <v>4315</v>
      </c>
      <c r="B201" s="141" t="s">
        <v>4316</v>
      </c>
      <c r="C201" s="141">
        <v>3</v>
      </c>
      <c r="D201" s="138"/>
    </row>
    <row r="202" spans="1:4" ht="15.75" x14ac:dyDescent="0.25">
      <c r="A202" s="140" t="s">
        <v>4317</v>
      </c>
      <c r="B202" s="141" t="s">
        <v>4318</v>
      </c>
      <c r="C202" s="141">
        <v>4</v>
      </c>
      <c r="D202" s="138"/>
    </row>
    <row r="203" spans="1:4" ht="15.75" x14ac:dyDescent="0.25">
      <c r="A203" s="140" t="s">
        <v>4319</v>
      </c>
      <c r="B203" s="141" t="s">
        <v>4320</v>
      </c>
      <c r="C203" s="141">
        <v>4</v>
      </c>
      <c r="D203" s="138"/>
    </row>
    <row r="204" spans="1:4" ht="15.75" x14ac:dyDescent="0.25">
      <c r="A204" s="140" t="s">
        <v>4321</v>
      </c>
      <c r="B204" s="141" t="s">
        <v>4322</v>
      </c>
      <c r="C204" s="141">
        <v>4</v>
      </c>
      <c r="D204" s="138"/>
    </row>
    <row r="205" spans="1:4" ht="15.75" x14ac:dyDescent="0.25">
      <c r="A205" s="140" t="s">
        <v>4323</v>
      </c>
      <c r="B205" s="141" t="s">
        <v>4324</v>
      </c>
      <c r="C205" s="141">
        <v>2</v>
      </c>
      <c r="D205" s="138"/>
    </row>
    <row r="206" spans="1:4" ht="15.75" x14ac:dyDescent="0.25">
      <c r="A206" s="140" t="s">
        <v>4325</v>
      </c>
      <c r="B206" s="141" t="s">
        <v>4326</v>
      </c>
      <c r="C206" s="141">
        <v>3</v>
      </c>
      <c r="D206" s="138"/>
    </row>
    <row r="207" spans="1:4" ht="15.75" x14ac:dyDescent="0.25">
      <c r="A207" s="140" t="s">
        <v>4327</v>
      </c>
      <c r="B207" s="141" t="s">
        <v>4328</v>
      </c>
      <c r="C207" s="141">
        <v>4</v>
      </c>
      <c r="D207" s="138"/>
    </row>
    <row r="208" spans="1:4" ht="15.75" x14ac:dyDescent="0.25">
      <c r="A208" s="140" t="s">
        <v>4329</v>
      </c>
      <c r="B208" s="141" t="s">
        <v>4330</v>
      </c>
      <c r="C208" s="141">
        <v>2</v>
      </c>
      <c r="D208" s="138"/>
    </row>
    <row r="209" spans="1:4" ht="15.75" x14ac:dyDescent="0.25">
      <c r="A209" s="140" t="s">
        <v>4331</v>
      </c>
      <c r="B209" s="141" t="s">
        <v>4332</v>
      </c>
      <c r="C209" s="141">
        <v>4</v>
      </c>
      <c r="D209" s="138"/>
    </row>
    <row r="210" spans="1:4" ht="15.75" x14ac:dyDescent="0.25">
      <c r="A210" s="140" t="s">
        <v>4333</v>
      </c>
      <c r="B210" s="141" t="s">
        <v>4334</v>
      </c>
      <c r="C210" s="141">
        <v>4</v>
      </c>
      <c r="D210" s="138"/>
    </row>
    <row r="211" spans="1:4" ht="15.75" x14ac:dyDescent="0.25">
      <c r="A211" s="140" t="s">
        <v>4335</v>
      </c>
      <c r="B211" s="141" t="s">
        <v>4336</v>
      </c>
      <c r="C211" s="141">
        <v>4</v>
      </c>
      <c r="D211" s="138"/>
    </row>
    <row r="212" spans="1:4" ht="15.75" x14ac:dyDescent="0.25">
      <c r="A212" s="140" t="s">
        <v>4337</v>
      </c>
      <c r="B212" s="141" t="s">
        <v>4338</v>
      </c>
      <c r="C212" s="141">
        <v>3</v>
      </c>
      <c r="D212" s="138"/>
    </row>
    <row r="213" spans="1:4" ht="15.75" x14ac:dyDescent="0.25">
      <c r="A213" s="140" t="s">
        <v>4339</v>
      </c>
      <c r="B213" s="141" t="s">
        <v>3968</v>
      </c>
      <c r="C213" s="141">
        <v>2</v>
      </c>
      <c r="D213" s="138"/>
    </row>
    <row r="214" spans="1:4" ht="15.75" x14ac:dyDescent="0.25">
      <c r="A214" s="140" t="s">
        <v>4340</v>
      </c>
      <c r="B214" s="141" t="s">
        <v>4341</v>
      </c>
      <c r="C214" s="141">
        <v>1</v>
      </c>
      <c r="D214" s="138"/>
    </row>
    <row r="215" spans="1:4" ht="15.75" x14ac:dyDescent="0.25">
      <c r="A215" s="140" t="s">
        <v>4342</v>
      </c>
      <c r="B215" s="141" t="s">
        <v>4343</v>
      </c>
      <c r="C215" s="141">
        <v>4</v>
      </c>
      <c r="D215" s="138"/>
    </row>
    <row r="216" spans="1:4" ht="15.75" x14ac:dyDescent="0.25">
      <c r="A216" s="140" t="s">
        <v>4344</v>
      </c>
      <c r="B216" s="141" t="s">
        <v>4345</v>
      </c>
      <c r="C216" s="141">
        <v>4</v>
      </c>
      <c r="D216" s="138"/>
    </row>
    <row r="217" spans="1:4" ht="15.75" x14ac:dyDescent="0.25">
      <c r="A217" s="140" t="s">
        <v>4346</v>
      </c>
      <c r="B217" s="141" t="s">
        <v>4347</v>
      </c>
      <c r="C217" s="141">
        <v>4</v>
      </c>
      <c r="D217" s="138"/>
    </row>
    <row r="218" spans="1:4" ht="31.5" x14ac:dyDescent="0.25">
      <c r="A218" s="140" t="s">
        <v>4348</v>
      </c>
      <c r="B218" s="141" t="s">
        <v>4349</v>
      </c>
      <c r="C218" s="141">
        <v>4</v>
      </c>
      <c r="D218" s="138"/>
    </row>
    <row r="219" spans="1:4" ht="15.75" x14ac:dyDescent="0.25">
      <c r="A219" s="140" t="s">
        <v>4350</v>
      </c>
      <c r="B219" s="141" t="s">
        <v>4351</v>
      </c>
      <c r="C219" s="141">
        <v>2</v>
      </c>
      <c r="D219" s="138"/>
    </row>
    <row r="220" spans="1:4" ht="15.75" x14ac:dyDescent="0.25">
      <c r="A220" s="140" t="s">
        <v>4352</v>
      </c>
      <c r="B220" s="141" t="s">
        <v>4353</v>
      </c>
      <c r="C220" s="141">
        <v>1</v>
      </c>
      <c r="D220" s="138"/>
    </row>
    <row r="221" spans="1:4" ht="15.75" x14ac:dyDescent="0.25">
      <c r="A221" s="140" t="s">
        <v>4354</v>
      </c>
      <c r="B221" s="141" t="s">
        <v>4355</v>
      </c>
      <c r="C221" s="141">
        <v>1</v>
      </c>
      <c r="D221" s="138"/>
    </row>
    <row r="222" spans="1:4" ht="31.5" x14ac:dyDescent="0.25">
      <c r="A222" s="140" t="s">
        <v>4356</v>
      </c>
      <c r="B222" s="141" t="s">
        <v>4357</v>
      </c>
      <c r="C222" s="141">
        <v>4</v>
      </c>
      <c r="D222" s="138"/>
    </row>
    <row r="223" spans="1:4" ht="15.75" x14ac:dyDescent="0.25">
      <c r="A223" s="140" t="s">
        <v>4358</v>
      </c>
      <c r="B223" s="141" t="s">
        <v>4359</v>
      </c>
      <c r="C223" s="141">
        <v>7</v>
      </c>
      <c r="D223" s="138"/>
    </row>
    <row r="224" spans="1:4" ht="15.75" x14ac:dyDescent="0.25">
      <c r="A224" s="140" t="s">
        <v>213</v>
      </c>
      <c r="B224" s="141" t="s">
        <v>4360</v>
      </c>
      <c r="C224" s="141">
        <v>5</v>
      </c>
      <c r="D224" s="138"/>
    </row>
    <row r="225" spans="1:4" ht="15.75" x14ac:dyDescent="0.25">
      <c r="A225" s="140" t="s">
        <v>236</v>
      </c>
      <c r="B225" s="141" t="s">
        <v>4361</v>
      </c>
      <c r="C225" s="141">
        <v>6</v>
      </c>
      <c r="D225" s="138"/>
    </row>
    <row r="226" spans="1:4" ht="15.75" x14ac:dyDescent="0.25">
      <c r="A226" s="140" t="s">
        <v>225</v>
      </c>
      <c r="B226" s="141" t="s">
        <v>4362</v>
      </c>
      <c r="C226" s="141">
        <v>5</v>
      </c>
      <c r="D226" s="138"/>
    </row>
    <row r="227" spans="1:4" ht="15.75" x14ac:dyDescent="0.25">
      <c r="A227" s="140" t="s">
        <v>4363</v>
      </c>
      <c r="B227" s="141" t="s">
        <v>4364</v>
      </c>
      <c r="C227" s="141">
        <v>2</v>
      </c>
      <c r="D227" s="138"/>
    </row>
    <row r="228" spans="1:4" ht="15.75" x14ac:dyDescent="0.25">
      <c r="A228" s="140" t="s">
        <v>200</v>
      </c>
      <c r="B228" s="141" t="s">
        <v>4365</v>
      </c>
      <c r="C228" s="141">
        <v>3</v>
      </c>
      <c r="D228" s="138"/>
    </row>
    <row r="229" spans="1:4" ht="15.75" x14ac:dyDescent="0.25">
      <c r="A229" s="140" t="s">
        <v>903</v>
      </c>
      <c r="B229" s="141" t="s">
        <v>4366</v>
      </c>
      <c r="C229" s="141">
        <v>1</v>
      </c>
      <c r="D229" s="138"/>
    </row>
    <row r="230" spans="1:4" ht="15.75" x14ac:dyDescent="0.25">
      <c r="A230" s="140" t="s">
        <v>2948</v>
      </c>
      <c r="B230" s="141" t="s">
        <v>4367</v>
      </c>
      <c r="C230" s="141">
        <v>7</v>
      </c>
      <c r="D230" s="138"/>
    </row>
    <row r="231" spans="1:4" ht="15.75" x14ac:dyDescent="0.25">
      <c r="A231" s="140" t="s">
        <v>4368</v>
      </c>
      <c r="B231" s="141" t="s">
        <v>4369</v>
      </c>
      <c r="C231" s="141">
        <v>2</v>
      </c>
      <c r="D231" s="138"/>
    </row>
    <row r="232" spans="1:4" ht="18" customHeight="1" x14ac:dyDescent="0.25">
      <c r="A232" s="140" t="s">
        <v>1039</v>
      </c>
      <c r="B232" s="141" t="s">
        <v>4370</v>
      </c>
      <c r="C232" s="141">
        <v>5</v>
      </c>
      <c r="D232" s="138"/>
    </row>
    <row r="233" spans="1:4" ht="15.75" x14ac:dyDescent="0.25">
      <c r="A233" s="140" t="s">
        <v>4371</v>
      </c>
      <c r="B233" s="141" t="s">
        <v>3968</v>
      </c>
      <c r="C233" s="141">
        <v>2</v>
      </c>
      <c r="D233" s="138"/>
    </row>
    <row r="234" spans="1:4" ht="15.75" x14ac:dyDescent="0.25">
      <c r="A234" s="140" t="s">
        <v>781</v>
      </c>
      <c r="B234" s="141" t="s">
        <v>4372</v>
      </c>
      <c r="C234" s="141">
        <v>6</v>
      </c>
      <c r="D234" s="138"/>
    </row>
    <row r="235" spans="1:4" ht="15.75" x14ac:dyDescent="0.25">
      <c r="A235" s="140" t="s">
        <v>247</v>
      </c>
      <c r="B235" s="141" t="s">
        <v>4373</v>
      </c>
      <c r="C235" s="141">
        <v>4</v>
      </c>
      <c r="D235" s="138"/>
    </row>
    <row r="236" spans="1:4" ht="15.75" x14ac:dyDescent="0.25">
      <c r="A236" s="140" t="s">
        <v>4374</v>
      </c>
      <c r="B236" s="141" t="s">
        <v>4375</v>
      </c>
      <c r="C236" s="141">
        <v>6</v>
      </c>
      <c r="D236" s="138"/>
    </row>
    <row r="237" spans="1:4" ht="15.75" x14ac:dyDescent="0.25">
      <c r="A237" s="140" t="s">
        <v>4376</v>
      </c>
      <c r="B237" s="141" t="s">
        <v>4377</v>
      </c>
      <c r="C237" s="141">
        <v>4</v>
      </c>
      <c r="D237" s="138"/>
    </row>
    <row r="238" spans="1:4" ht="15.75" x14ac:dyDescent="0.25">
      <c r="A238" s="140" t="s">
        <v>4378</v>
      </c>
      <c r="B238" s="141" t="s">
        <v>4379</v>
      </c>
      <c r="C238" s="141">
        <v>6</v>
      </c>
      <c r="D238" s="138"/>
    </row>
    <row r="239" spans="1:4" ht="15.75" x14ac:dyDescent="0.25">
      <c r="A239" s="140" t="s">
        <v>4380</v>
      </c>
      <c r="B239" s="141" t="s">
        <v>4381</v>
      </c>
      <c r="C239" s="141">
        <v>4</v>
      </c>
      <c r="D239" s="138"/>
    </row>
    <row r="240" spans="1:4" ht="15.75" x14ac:dyDescent="0.25">
      <c r="A240" s="140" t="s">
        <v>4382</v>
      </c>
      <c r="B240" s="141" t="s">
        <v>4383</v>
      </c>
      <c r="C240" s="141">
        <v>7</v>
      </c>
      <c r="D240" s="138"/>
    </row>
    <row r="241" spans="1:4" ht="15.75" x14ac:dyDescent="0.25">
      <c r="A241" s="140" t="s">
        <v>4384</v>
      </c>
      <c r="B241" s="141" t="s">
        <v>4385</v>
      </c>
      <c r="C241" s="141">
        <v>8</v>
      </c>
      <c r="D241" s="138"/>
    </row>
    <row r="242" spans="1:4" ht="15.75" x14ac:dyDescent="0.25">
      <c r="A242" s="140" t="s">
        <v>4386</v>
      </c>
      <c r="B242" s="141" t="s">
        <v>4387</v>
      </c>
      <c r="C242" s="141">
        <v>6</v>
      </c>
      <c r="D242" s="138"/>
    </row>
    <row r="243" spans="1:4" ht="15.75" x14ac:dyDescent="0.25">
      <c r="A243" s="140" t="s">
        <v>4388</v>
      </c>
      <c r="B243" s="141" t="s">
        <v>4389</v>
      </c>
      <c r="C243" s="141">
        <v>5</v>
      </c>
      <c r="D243" s="138"/>
    </row>
    <row r="244" spans="1:4" ht="15.75" x14ac:dyDescent="0.25">
      <c r="A244" s="140" t="s">
        <v>2227</v>
      </c>
      <c r="B244" s="141" t="s">
        <v>4390</v>
      </c>
      <c r="C244" s="141">
        <v>6</v>
      </c>
      <c r="D244" s="138"/>
    </row>
    <row r="245" spans="1:4" ht="31.5" x14ac:dyDescent="0.25">
      <c r="A245" s="140" t="s">
        <v>4391</v>
      </c>
      <c r="B245" s="141" t="s">
        <v>4392</v>
      </c>
      <c r="C245" s="141">
        <v>1</v>
      </c>
      <c r="D245" s="138"/>
    </row>
    <row r="246" spans="1:4" ht="15.75" x14ac:dyDescent="0.25">
      <c r="A246" s="140" t="s">
        <v>4393</v>
      </c>
      <c r="B246" s="141" t="s">
        <v>4394</v>
      </c>
      <c r="C246" s="141">
        <v>4</v>
      </c>
      <c r="D246" s="138"/>
    </row>
    <row r="247" spans="1:4" ht="15.75" x14ac:dyDescent="0.25">
      <c r="A247" s="140" t="s">
        <v>4395</v>
      </c>
      <c r="B247" s="141" t="s">
        <v>4396</v>
      </c>
      <c r="C247" s="141">
        <v>5</v>
      </c>
      <c r="D247" s="138"/>
    </row>
    <row r="248" spans="1:4" ht="15.75" x14ac:dyDescent="0.25">
      <c r="A248" s="140" t="s">
        <v>4397</v>
      </c>
      <c r="B248" s="141" t="s">
        <v>3968</v>
      </c>
      <c r="C248" s="141">
        <v>2</v>
      </c>
      <c r="D248" s="138"/>
    </row>
    <row r="249" spans="1:4" ht="15.75" x14ac:dyDescent="0.25">
      <c r="A249" s="140" t="s">
        <v>4398</v>
      </c>
      <c r="B249" s="141" t="s">
        <v>4399</v>
      </c>
      <c r="C249" s="141">
        <v>8</v>
      </c>
      <c r="D249" s="138"/>
    </row>
    <row r="250" spans="1:4" ht="15.75" x14ac:dyDescent="0.25">
      <c r="A250" s="140" t="s">
        <v>4400</v>
      </c>
      <c r="B250" s="141" t="s">
        <v>4401</v>
      </c>
      <c r="C250" s="141">
        <v>8</v>
      </c>
      <c r="D250" s="138"/>
    </row>
    <row r="251" spans="1:4" ht="31.5" x14ac:dyDescent="0.25">
      <c r="A251" s="140" t="s">
        <v>4402</v>
      </c>
      <c r="B251" s="141" t="s">
        <v>4403</v>
      </c>
      <c r="C251" s="141">
        <v>7</v>
      </c>
      <c r="D251" s="138"/>
    </row>
    <row r="252" spans="1:4" ht="15.75" x14ac:dyDescent="0.25">
      <c r="A252" s="140" t="s">
        <v>4404</v>
      </c>
      <c r="B252" s="141" t="s">
        <v>4405</v>
      </c>
      <c r="C252" s="141">
        <v>5</v>
      </c>
      <c r="D252" s="138"/>
    </row>
    <row r="253" spans="1:4" ht="15.75" x14ac:dyDescent="0.25">
      <c r="A253" s="140" t="s">
        <v>4406</v>
      </c>
      <c r="B253" s="141" t="s">
        <v>4407</v>
      </c>
      <c r="C253" s="141">
        <v>7</v>
      </c>
      <c r="D253" s="138"/>
    </row>
    <row r="254" spans="1:4" ht="31.5" x14ac:dyDescent="0.25">
      <c r="A254" s="140" t="s">
        <v>4408</v>
      </c>
      <c r="B254" s="141" t="s">
        <v>4409</v>
      </c>
      <c r="C254" s="141">
        <v>4</v>
      </c>
      <c r="D254" s="138"/>
    </row>
    <row r="255" spans="1:4" ht="15.75" x14ac:dyDescent="0.25">
      <c r="A255" s="140" t="s">
        <v>4410</v>
      </c>
      <c r="B255" s="141" t="s">
        <v>4411</v>
      </c>
      <c r="C255" s="141">
        <v>4</v>
      </c>
      <c r="D255" s="138"/>
    </row>
    <row r="256" spans="1:4" ht="15.75" x14ac:dyDescent="0.25">
      <c r="A256" s="140" t="s">
        <v>4412</v>
      </c>
      <c r="B256" s="141" t="s">
        <v>4413</v>
      </c>
      <c r="C256" s="141">
        <v>5</v>
      </c>
      <c r="D256" s="138"/>
    </row>
    <row r="257" spans="1:4" ht="31.5" x14ac:dyDescent="0.25">
      <c r="A257" s="140" t="s">
        <v>4414</v>
      </c>
      <c r="B257" s="141" t="s">
        <v>4415</v>
      </c>
      <c r="C257" s="141">
        <v>8</v>
      </c>
      <c r="D257" s="138"/>
    </row>
    <row r="258" spans="1:4" ht="15.75" x14ac:dyDescent="0.25">
      <c r="A258" s="140" t="s">
        <v>4416</v>
      </c>
      <c r="B258" s="141" t="s">
        <v>4417</v>
      </c>
      <c r="C258" s="141">
        <v>4</v>
      </c>
      <c r="D258" s="138"/>
    </row>
    <row r="259" spans="1:4" ht="15.75" x14ac:dyDescent="0.25">
      <c r="A259" s="140" t="s">
        <v>4418</v>
      </c>
      <c r="B259" s="141" t="s">
        <v>3968</v>
      </c>
      <c r="C259" s="141">
        <v>3</v>
      </c>
      <c r="D259" s="138"/>
    </row>
    <row r="260" spans="1:4" ht="15.75" x14ac:dyDescent="0.25">
      <c r="A260" s="140" t="s">
        <v>4419</v>
      </c>
      <c r="B260" s="141" t="s">
        <v>4420</v>
      </c>
      <c r="C260" s="141">
        <v>5</v>
      </c>
      <c r="D260" s="138"/>
    </row>
    <row r="261" spans="1:4" ht="31.5" x14ac:dyDescent="0.25">
      <c r="A261" s="140" t="s">
        <v>4421</v>
      </c>
      <c r="B261" s="141" t="s">
        <v>4422</v>
      </c>
      <c r="C261" s="141">
        <v>8</v>
      </c>
      <c r="D261" s="138"/>
    </row>
    <row r="262" spans="1:4" ht="15.75" x14ac:dyDescent="0.25">
      <c r="A262" s="140" t="s">
        <v>4423</v>
      </c>
      <c r="B262" s="141" t="s">
        <v>4424</v>
      </c>
      <c r="C262" s="141">
        <v>5</v>
      </c>
      <c r="D262" s="138"/>
    </row>
    <row r="263" spans="1:4" ht="15.75" x14ac:dyDescent="0.25">
      <c r="A263" s="140" t="s">
        <v>4425</v>
      </c>
      <c r="B263" s="141" t="s">
        <v>4426</v>
      </c>
      <c r="C263" s="141">
        <v>4</v>
      </c>
      <c r="D263" s="138"/>
    </row>
    <row r="264" spans="1:4" ht="31.5" x14ac:dyDescent="0.25">
      <c r="A264" s="140" t="s">
        <v>4427</v>
      </c>
      <c r="B264" s="141" t="s">
        <v>4428</v>
      </c>
      <c r="C264" s="141">
        <v>4</v>
      </c>
      <c r="D264" s="138"/>
    </row>
    <row r="265" spans="1:4" ht="15.75" x14ac:dyDescent="0.25">
      <c r="A265" s="140" t="s">
        <v>4429</v>
      </c>
      <c r="B265" s="141" t="s">
        <v>4430</v>
      </c>
      <c r="C265" s="141">
        <v>5</v>
      </c>
      <c r="D265" s="138"/>
    </row>
    <row r="266" spans="1:4" ht="15.75" x14ac:dyDescent="0.25">
      <c r="A266" s="140" t="s">
        <v>4431</v>
      </c>
      <c r="B266" s="141" t="s">
        <v>4432</v>
      </c>
      <c r="C266" s="141">
        <v>6</v>
      </c>
      <c r="D266" s="138"/>
    </row>
    <row r="267" spans="1:4" ht="15.75" x14ac:dyDescent="0.25">
      <c r="A267" s="140" t="s">
        <v>4433</v>
      </c>
      <c r="B267" s="141" t="s">
        <v>4434</v>
      </c>
      <c r="C267" s="141">
        <v>5</v>
      </c>
      <c r="D267" s="138"/>
    </row>
    <row r="268" spans="1:4" ht="15.75" x14ac:dyDescent="0.25">
      <c r="A268" s="140" t="s">
        <v>4435</v>
      </c>
      <c r="B268" s="141" t="s">
        <v>4436</v>
      </c>
      <c r="C268" s="141">
        <v>6</v>
      </c>
      <c r="D268" s="138"/>
    </row>
    <row r="269" spans="1:4" ht="31.5" x14ac:dyDescent="0.25">
      <c r="A269" s="140" t="s">
        <v>4437</v>
      </c>
      <c r="B269" s="141" t="s">
        <v>4438</v>
      </c>
      <c r="C269" s="141">
        <v>8</v>
      </c>
      <c r="D269" s="138"/>
    </row>
    <row r="270" spans="1:4" ht="31.5" x14ac:dyDescent="0.25">
      <c r="A270" s="140" t="s">
        <v>4439</v>
      </c>
      <c r="B270" s="141" t="s">
        <v>4440</v>
      </c>
      <c r="C270" s="141">
        <v>7</v>
      </c>
      <c r="D270" s="138"/>
    </row>
    <row r="271" spans="1:4" ht="15.75" x14ac:dyDescent="0.25">
      <c r="A271" s="140" t="s">
        <v>4441</v>
      </c>
      <c r="B271" s="141" t="s">
        <v>4442</v>
      </c>
      <c r="C271" s="141">
        <v>6</v>
      </c>
      <c r="D271" s="138"/>
    </row>
    <row r="272" spans="1:4" ht="15.75" x14ac:dyDescent="0.25">
      <c r="A272" s="140" t="s">
        <v>4443</v>
      </c>
      <c r="B272" s="141" t="s">
        <v>4444</v>
      </c>
      <c r="C272" s="141">
        <v>8</v>
      </c>
      <c r="D272" s="138"/>
    </row>
    <row r="273" spans="1:4" ht="31.5" x14ac:dyDescent="0.25">
      <c r="A273" s="140" t="s">
        <v>958</v>
      </c>
      <c r="B273" s="141" t="s">
        <v>4445</v>
      </c>
      <c r="C273" s="141">
        <v>4</v>
      </c>
      <c r="D273" s="138"/>
    </row>
    <row r="274" spans="1:4" ht="15.75" x14ac:dyDescent="0.25">
      <c r="A274" s="140" t="s">
        <v>4446</v>
      </c>
      <c r="B274" s="141" t="s">
        <v>4447</v>
      </c>
      <c r="C274" s="141">
        <v>8</v>
      </c>
      <c r="D274" s="138"/>
    </row>
    <row r="275" spans="1:4" ht="15.75" x14ac:dyDescent="0.25">
      <c r="A275" s="140" t="s">
        <v>2791</v>
      </c>
      <c r="B275" s="141" t="s">
        <v>4448</v>
      </c>
      <c r="C275" s="141">
        <v>6</v>
      </c>
      <c r="D275" s="138"/>
    </row>
    <row r="276" spans="1:4" ht="15.75" x14ac:dyDescent="0.25">
      <c r="A276" s="140" t="s">
        <v>4449</v>
      </c>
      <c r="B276" s="141" t="s">
        <v>4450</v>
      </c>
      <c r="C276" s="141">
        <v>6</v>
      </c>
      <c r="D276" s="138"/>
    </row>
    <row r="277" spans="1:4" ht="15.75" x14ac:dyDescent="0.25">
      <c r="A277" s="140" t="s">
        <v>4451</v>
      </c>
      <c r="B277" s="141" t="s">
        <v>4452</v>
      </c>
      <c r="C277" s="141">
        <v>6</v>
      </c>
      <c r="D277" s="138"/>
    </row>
    <row r="278" spans="1:4" ht="15.75" x14ac:dyDescent="0.25">
      <c r="A278" s="140" t="s">
        <v>4453</v>
      </c>
      <c r="B278" s="141" t="s">
        <v>4454</v>
      </c>
      <c r="C278" s="141">
        <v>4</v>
      </c>
      <c r="D278" s="138"/>
    </row>
    <row r="279" spans="1:4" ht="15.75" x14ac:dyDescent="0.25">
      <c r="A279" s="140" t="s">
        <v>4455</v>
      </c>
      <c r="B279" s="141" t="s">
        <v>3968</v>
      </c>
      <c r="C279" s="141">
        <v>2</v>
      </c>
      <c r="D279" s="138"/>
    </row>
    <row r="280" spans="1:4" ht="15.75" x14ac:dyDescent="0.25">
      <c r="A280" s="140" t="s">
        <v>4456</v>
      </c>
      <c r="B280" s="141" t="s">
        <v>4457</v>
      </c>
      <c r="C280" s="141">
        <v>2</v>
      </c>
      <c r="D280" s="138"/>
    </row>
    <row r="281" spans="1:4" ht="15.75" x14ac:dyDescent="0.25">
      <c r="A281" s="140" t="s">
        <v>4458</v>
      </c>
      <c r="B281" s="141" t="s">
        <v>4459</v>
      </c>
      <c r="C281" s="141">
        <v>5</v>
      </c>
      <c r="D281" s="138"/>
    </row>
    <row r="282" spans="1:4" ht="15.75" x14ac:dyDescent="0.25">
      <c r="A282" s="140" t="s">
        <v>1285</v>
      </c>
      <c r="B282" s="141" t="s">
        <v>4460</v>
      </c>
      <c r="C282" s="141">
        <v>5</v>
      </c>
      <c r="D282" s="138"/>
    </row>
    <row r="283" spans="1:4" ht="15.75" x14ac:dyDescent="0.25">
      <c r="A283" s="140" t="s">
        <v>4461</v>
      </c>
      <c r="B283" s="141" t="s">
        <v>4462</v>
      </c>
      <c r="C283" s="141">
        <v>4</v>
      </c>
      <c r="D283" s="138"/>
    </row>
    <row r="284" spans="1:4" ht="31.5" x14ac:dyDescent="0.25">
      <c r="A284" s="140" t="s">
        <v>4463</v>
      </c>
      <c r="B284" s="141" t="s">
        <v>4464</v>
      </c>
      <c r="C284" s="141">
        <v>4</v>
      </c>
      <c r="D284" s="138"/>
    </row>
    <row r="285" spans="1:4" ht="15.75" x14ac:dyDescent="0.25">
      <c r="A285" s="140" t="s">
        <v>4465</v>
      </c>
      <c r="B285" s="141" t="s">
        <v>4466</v>
      </c>
      <c r="C285" s="141">
        <v>8</v>
      </c>
      <c r="D285" s="138"/>
    </row>
    <row r="286" spans="1:4" ht="31.5" x14ac:dyDescent="0.25">
      <c r="A286" s="140" t="s">
        <v>4467</v>
      </c>
      <c r="B286" s="141" t="s">
        <v>4468</v>
      </c>
      <c r="C286" s="141">
        <v>7</v>
      </c>
      <c r="D286" s="138"/>
    </row>
    <row r="287" spans="1:4" ht="31.5" x14ac:dyDescent="0.25">
      <c r="A287" s="140" t="s">
        <v>4469</v>
      </c>
      <c r="B287" s="141" t="s">
        <v>4470</v>
      </c>
      <c r="C287" s="141">
        <v>6</v>
      </c>
      <c r="D287" s="138"/>
    </row>
    <row r="288" spans="1:4" ht="31.5" x14ac:dyDescent="0.25">
      <c r="A288" s="140" t="s">
        <v>4471</v>
      </c>
      <c r="B288" s="141" t="s">
        <v>4472</v>
      </c>
      <c r="C288" s="141">
        <v>8</v>
      </c>
      <c r="D288" s="138"/>
    </row>
    <row r="289" spans="1:4" ht="31.5" x14ac:dyDescent="0.25">
      <c r="A289" s="140" t="s">
        <v>4473</v>
      </c>
      <c r="B289" s="141" t="s">
        <v>4474</v>
      </c>
      <c r="C289" s="141">
        <v>7</v>
      </c>
      <c r="D289" s="138"/>
    </row>
    <row r="290" spans="1:4" ht="15.75" x14ac:dyDescent="0.25">
      <c r="A290" s="140" t="s">
        <v>4475</v>
      </c>
      <c r="B290" s="141" t="s">
        <v>4476</v>
      </c>
      <c r="C290" s="141">
        <v>6</v>
      </c>
      <c r="D290" s="138"/>
    </row>
    <row r="291" spans="1:4" ht="31.5" x14ac:dyDescent="0.25">
      <c r="A291" s="140" t="s">
        <v>4477</v>
      </c>
      <c r="B291" s="141" t="s">
        <v>4478</v>
      </c>
      <c r="C291" s="141">
        <v>4</v>
      </c>
      <c r="D291" s="138"/>
    </row>
    <row r="292" spans="1:4" ht="15.75" x14ac:dyDescent="0.25">
      <c r="A292" s="140" t="s">
        <v>4479</v>
      </c>
      <c r="B292" s="141" t="s">
        <v>4480</v>
      </c>
      <c r="C292" s="141">
        <v>4</v>
      </c>
      <c r="D292" s="138"/>
    </row>
    <row r="293" spans="1:4" ht="15.75" x14ac:dyDescent="0.25">
      <c r="A293" s="140" t="s">
        <v>4481</v>
      </c>
      <c r="B293" s="141" t="s">
        <v>4482</v>
      </c>
      <c r="C293" s="141">
        <v>5</v>
      </c>
      <c r="D293" s="138"/>
    </row>
    <row r="294" spans="1:4" ht="15.75" x14ac:dyDescent="0.25">
      <c r="A294" s="140" t="s">
        <v>4483</v>
      </c>
      <c r="B294" s="141" t="s">
        <v>4484</v>
      </c>
      <c r="C294" s="141">
        <v>1</v>
      </c>
      <c r="D294" s="138"/>
    </row>
    <row r="295" spans="1:4" ht="15.75" x14ac:dyDescent="0.25">
      <c r="A295" s="140" t="s">
        <v>4485</v>
      </c>
      <c r="B295" s="141" t="s">
        <v>4486</v>
      </c>
      <c r="C295" s="141">
        <v>4</v>
      </c>
      <c r="D295" s="138"/>
    </row>
    <row r="296" spans="1:4" ht="15.75" x14ac:dyDescent="0.25">
      <c r="A296" s="140" t="s">
        <v>4487</v>
      </c>
      <c r="B296" s="141" t="s">
        <v>4488</v>
      </c>
      <c r="C296" s="141">
        <v>7</v>
      </c>
      <c r="D296" s="138"/>
    </row>
    <row r="297" spans="1:4" ht="15.75" x14ac:dyDescent="0.25">
      <c r="A297" s="140" t="s">
        <v>4489</v>
      </c>
      <c r="B297" s="141" t="s">
        <v>4490</v>
      </c>
      <c r="C297" s="141">
        <v>6</v>
      </c>
      <c r="D297" s="138"/>
    </row>
    <row r="298" spans="1:4" ht="15.75" x14ac:dyDescent="0.25">
      <c r="A298" s="140" t="s">
        <v>4491</v>
      </c>
      <c r="B298" s="141" t="s">
        <v>4492</v>
      </c>
      <c r="C298" s="141">
        <v>5</v>
      </c>
      <c r="D298" s="138"/>
    </row>
    <row r="299" spans="1:4" ht="15.75" x14ac:dyDescent="0.25">
      <c r="A299" s="140" t="s">
        <v>4493</v>
      </c>
      <c r="B299" s="141" t="s">
        <v>4494</v>
      </c>
      <c r="C299" s="141">
        <v>5</v>
      </c>
      <c r="D299" s="138"/>
    </row>
    <row r="300" spans="1:4" ht="15.75" x14ac:dyDescent="0.25">
      <c r="A300" s="140" t="s">
        <v>4495</v>
      </c>
      <c r="B300" s="141" t="s">
        <v>4496</v>
      </c>
      <c r="C300" s="141">
        <v>3</v>
      </c>
      <c r="D300" s="138"/>
    </row>
    <row r="301" spans="1:4" ht="15.75" x14ac:dyDescent="0.25">
      <c r="A301" s="140" t="s">
        <v>4497</v>
      </c>
      <c r="B301" s="141" t="s">
        <v>4498</v>
      </c>
      <c r="C301" s="141">
        <v>6</v>
      </c>
      <c r="D301" s="138"/>
    </row>
    <row r="302" spans="1:4" ht="15.75" x14ac:dyDescent="0.25">
      <c r="A302" s="140" t="s">
        <v>4499</v>
      </c>
      <c r="B302" s="141" t="s">
        <v>4500</v>
      </c>
      <c r="C302" s="141">
        <v>5</v>
      </c>
      <c r="D302" s="138"/>
    </row>
    <row r="303" spans="1:4" ht="15.75" x14ac:dyDescent="0.25">
      <c r="A303" s="140" t="s">
        <v>4501</v>
      </c>
      <c r="B303" s="141" t="s">
        <v>4502</v>
      </c>
      <c r="C303" s="141">
        <v>5</v>
      </c>
      <c r="D303" s="138"/>
    </row>
    <row r="304" spans="1:4" ht="15.75" x14ac:dyDescent="0.25">
      <c r="A304" s="140" t="s">
        <v>4503</v>
      </c>
      <c r="B304" s="141" t="s">
        <v>4504</v>
      </c>
      <c r="C304" s="141">
        <v>6</v>
      </c>
      <c r="D304" s="138"/>
    </row>
    <row r="305" spans="1:4" ht="15.75" x14ac:dyDescent="0.25">
      <c r="A305" s="140" t="s">
        <v>4505</v>
      </c>
      <c r="B305" s="141" t="s">
        <v>4506</v>
      </c>
      <c r="C305" s="141">
        <v>5</v>
      </c>
      <c r="D305" s="138"/>
    </row>
    <row r="306" spans="1:4" ht="15.75" x14ac:dyDescent="0.25">
      <c r="A306" s="140" t="s">
        <v>4507</v>
      </c>
      <c r="B306" s="141" t="s">
        <v>4508</v>
      </c>
      <c r="C306" s="141">
        <v>5</v>
      </c>
      <c r="D306" s="138"/>
    </row>
    <row r="307" spans="1:4" ht="15.75" x14ac:dyDescent="0.25">
      <c r="A307" s="140" t="s">
        <v>4509</v>
      </c>
      <c r="B307" s="141" t="s">
        <v>3968</v>
      </c>
      <c r="C307" s="141">
        <v>2</v>
      </c>
      <c r="D307" s="138"/>
    </row>
    <row r="308" spans="1:4" ht="31.5" x14ac:dyDescent="0.25">
      <c r="A308" s="140" t="s">
        <v>4510</v>
      </c>
      <c r="B308" s="141" t="s">
        <v>4511</v>
      </c>
      <c r="C308" s="141">
        <v>1</v>
      </c>
      <c r="D308" s="138"/>
    </row>
    <row r="309" spans="1:4" ht="15.75" x14ac:dyDescent="0.25">
      <c r="A309" s="140" t="s">
        <v>4512</v>
      </c>
      <c r="B309" s="141" t="s">
        <v>4513</v>
      </c>
      <c r="C309" s="141">
        <v>4</v>
      </c>
      <c r="D309" s="138"/>
    </row>
    <row r="310" spans="1:4" ht="15.75" x14ac:dyDescent="0.25">
      <c r="A310" s="140" t="s">
        <v>4514</v>
      </c>
      <c r="B310" s="141" t="s">
        <v>4515</v>
      </c>
      <c r="C310" s="141">
        <v>5</v>
      </c>
      <c r="D310" s="138"/>
    </row>
    <row r="311" spans="1:4" ht="15.75" x14ac:dyDescent="0.25">
      <c r="A311" s="140" t="s">
        <v>4516</v>
      </c>
      <c r="B311" s="141" t="s">
        <v>4517</v>
      </c>
      <c r="C311" s="141">
        <v>3</v>
      </c>
      <c r="D311" s="138"/>
    </row>
    <row r="312" spans="1:4" ht="15.75" x14ac:dyDescent="0.25">
      <c r="A312" s="140" t="s">
        <v>4518</v>
      </c>
      <c r="B312" s="141" t="s">
        <v>4519</v>
      </c>
      <c r="C312" s="141">
        <v>6</v>
      </c>
      <c r="D312" s="138"/>
    </row>
    <row r="313" spans="1:4" ht="15.75" x14ac:dyDescent="0.25">
      <c r="A313" s="140" t="s">
        <v>4520</v>
      </c>
      <c r="B313" s="141" t="s">
        <v>4521</v>
      </c>
      <c r="C313" s="141">
        <v>4</v>
      </c>
      <c r="D313" s="138"/>
    </row>
    <row r="314" spans="1:4" ht="15.75" x14ac:dyDescent="0.25">
      <c r="A314" s="140" t="s">
        <v>4522</v>
      </c>
      <c r="B314" s="141" t="s">
        <v>4523</v>
      </c>
      <c r="C314" s="141">
        <v>5</v>
      </c>
      <c r="D314" s="138"/>
    </row>
    <row r="315" spans="1:4" ht="15.75" x14ac:dyDescent="0.25">
      <c r="A315" s="140" t="s">
        <v>4524</v>
      </c>
      <c r="B315" s="141" t="s">
        <v>4525</v>
      </c>
      <c r="C315" s="141">
        <v>4</v>
      </c>
      <c r="D315" s="138"/>
    </row>
    <row r="316" spans="1:4" ht="15.75" x14ac:dyDescent="0.25">
      <c r="A316" s="140" t="s">
        <v>4526</v>
      </c>
      <c r="B316" s="141" t="s">
        <v>4527</v>
      </c>
      <c r="C316" s="141">
        <v>6</v>
      </c>
      <c r="D316" s="138"/>
    </row>
    <row r="317" spans="1:4" ht="15.75" x14ac:dyDescent="0.25">
      <c r="A317" s="140" t="s">
        <v>4528</v>
      </c>
      <c r="B317" s="141" t="s">
        <v>4529</v>
      </c>
      <c r="C317" s="141">
        <v>6</v>
      </c>
      <c r="D317" s="138"/>
    </row>
    <row r="318" spans="1:4" ht="15.75" x14ac:dyDescent="0.25">
      <c r="A318" s="140" t="s">
        <v>4530</v>
      </c>
      <c r="B318" s="141" t="s">
        <v>4531</v>
      </c>
      <c r="C318" s="141">
        <v>4</v>
      </c>
      <c r="D318" s="138"/>
    </row>
    <row r="319" spans="1:4" ht="15.75" x14ac:dyDescent="0.25">
      <c r="A319" s="140" t="s">
        <v>4532</v>
      </c>
      <c r="B319" s="141" t="s">
        <v>4533</v>
      </c>
      <c r="C319" s="141">
        <v>6</v>
      </c>
      <c r="D319" s="138"/>
    </row>
    <row r="320" spans="1:4" ht="15.75" x14ac:dyDescent="0.25">
      <c r="A320" s="140" t="s">
        <v>4534</v>
      </c>
      <c r="B320" s="141" t="s">
        <v>4535</v>
      </c>
      <c r="C320" s="141">
        <v>3</v>
      </c>
      <c r="D320" s="138"/>
    </row>
    <row r="321" spans="1:4" ht="15.75" x14ac:dyDescent="0.25">
      <c r="A321" s="140" t="s">
        <v>4536</v>
      </c>
      <c r="B321" s="141" t="s">
        <v>4537</v>
      </c>
      <c r="C321" s="141">
        <v>5</v>
      </c>
      <c r="D321" s="138"/>
    </row>
    <row r="322" spans="1:4" ht="15.75" x14ac:dyDescent="0.25">
      <c r="A322" s="140" t="s">
        <v>4538</v>
      </c>
      <c r="B322" s="141" t="s">
        <v>4539</v>
      </c>
      <c r="C322" s="141">
        <v>4</v>
      </c>
      <c r="D322" s="138"/>
    </row>
    <row r="323" spans="1:4" ht="15.75" x14ac:dyDescent="0.25">
      <c r="A323" s="140" t="s">
        <v>4540</v>
      </c>
      <c r="B323" s="141" t="s">
        <v>4541</v>
      </c>
      <c r="C323" s="141">
        <v>3</v>
      </c>
      <c r="D323" s="138"/>
    </row>
    <row r="324" spans="1:4" ht="15.75" x14ac:dyDescent="0.25">
      <c r="A324" s="140" t="s">
        <v>4542</v>
      </c>
      <c r="B324" s="141" t="s">
        <v>4543</v>
      </c>
      <c r="C324" s="141">
        <v>4</v>
      </c>
      <c r="D324" s="138"/>
    </row>
    <row r="325" spans="1:4" ht="15.75" x14ac:dyDescent="0.25">
      <c r="A325" s="140" t="s">
        <v>4544</v>
      </c>
      <c r="B325" s="141" t="s">
        <v>4545</v>
      </c>
      <c r="C325" s="141">
        <v>5</v>
      </c>
      <c r="D325" s="138"/>
    </row>
    <row r="326" spans="1:4" ht="15.75" x14ac:dyDescent="0.25">
      <c r="A326" s="140" t="s">
        <v>4546</v>
      </c>
      <c r="B326" s="141" t="s">
        <v>4547</v>
      </c>
      <c r="C326" s="141">
        <v>4</v>
      </c>
      <c r="D326" s="138"/>
    </row>
    <row r="327" spans="1:4" ht="15.75" x14ac:dyDescent="0.25">
      <c r="A327" s="140" t="s">
        <v>4548</v>
      </c>
      <c r="B327" s="141" t="s">
        <v>4549</v>
      </c>
      <c r="C327" s="141">
        <v>5</v>
      </c>
      <c r="D327" s="138"/>
    </row>
    <row r="328" spans="1:4" ht="15.75" x14ac:dyDescent="0.25">
      <c r="A328" s="140" t="s">
        <v>4550</v>
      </c>
      <c r="B328" s="141" t="s">
        <v>4551</v>
      </c>
      <c r="C328" s="141">
        <v>4</v>
      </c>
      <c r="D328" s="138"/>
    </row>
    <row r="329" spans="1:4" ht="15.75" x14ac:dyDescent="0.25">
      <c r="A329" s="140" t="s">
        <v>4552</v>
      </c>
      <c r="B329" s="141" t="s">
        <v>4553</v>
      </c>
      <c r="C329" s="141">
        <v>4</v>
      </c>
      <c r="D329" s="138"/>
    </row>
    <row r="330" spans="1:4" ht="15.75" x14ac:dyDescent="0.25">
      <c r="A330" s="140" t="s">
        <v>4554</v>
      </c>
      <c r="B330" s="141" t="s">
        <v>4555</v>
      </c>
      <c r="C330" s="141">
        <v>5</v>
      </c>
      <c r="D330" s="138"/>
    </row>
    <row r="331" spans="1:4" ht="31.5" x14ac:dyDescent="0.25">
      <c r="A331" s="140" t="s">
        <v>4556</v>
      </c>
      <c r="B331" s="141" t="s">
        <v>4557</v>
      </c>
      <c r="C331" s="141">
        <v>6</v>
      </c>
      <c r="D331" s="138"/>
    </row>
    <row r="332" spans="1:4" ht="15.75" x14ac:dyDescent="0.25">
      <c r="A332" s="140" t="s">
        <v>4558</v>
      </c>
      <c r="B332" s="141" t="s">
        <v>4559</v>
      </c>
      <c r="C332" s="141">
        <v>5</v>
      </c>
      <c r="D332" s="138"/>
    </row>
    <row r="333" spans="1:4" ht="15.75" x14ac:dyDescent="0.25">
      <c r="A333" s="140" t="s">
        <v>4560</v>
      </c>
      <c r="B333" s="141" t="s">
        <v>4561</v>
      </c>
      <c r="C333" s="141">
        <v>5</v>
      </c>
      <c r="D333" s="138"/>
    </row>
    <row r="334" spans="1:4" ht="15.75" x14ac:dyDescent="0.25">
      <c r="A334" s="140" t="s">
        <v>4562</v>
      </c>
      <c r="B334" s="141" t="s">
        <v>4563</v>
      </c>
      <c r="C334" s="141">
        <v>6</v>
      </c>
      <c r="D334" s="138"/>
    </row>
    <row r="335" spans="1:4" ht="15.75" x14ac:dyDescent="0.25">
      <c r="A335" s="140" t="s">
        <v>4564</v>
      </c>
      <c r="B335" s="141" t="s">
        <v>4565</v>
      </c>
      <c r="C335" s="141">
        <v>5</v>
      </c>
      <c r="D335" s="138"/>
    </row>
    <row r="336" spans="1:4" ht="15.75" x14ac:dyDescent="0.25">
      <c r="A336" s="140" t="s">
        <v>4566</v>
      </c>
      <c r="B336" s="141" t="s">
        <v>4567</v>
      </c>
      <c r="C336" s="141">
        <v>5</v>
      </c>
      <c r="D336" s="138"/>
    </row>
    <row r="337" spans="1:4" ht="15.75" x14ac:dyDescent="0.25">
      <c r="A337" s="140" t="s">
        <v>4568</v>
      </c>
      <c r="B337" s="141" t="s">
        <v>4569</v>
      </c>
      <c r="C337" s="141">
        <v>6</v>
      </c>
      <c r="D337" s="138"/>
    </row>
    <row r="338" spans="1:4" ht="15.75" x14ac:dyDescent="0.25">
      <c r="A338" s="140" t="s">
        <v>4570</v>
      </c>
      <c r="B338" s="141" t="s">
        <v>4571</v>
      </c>
      <c r="C338" s="141">
        <v>6</v>
      </c>
      <c r="D338" s="138"/>
    </row>
    <row r="339" spans="1:4" ht="15.75" x14ac:dyDescent="0.25">
      <c r="A339" s="140" t="s">
        <v>186</v>
      </c>
      <c r="B339" s="141" t="s">
        <v>4572</v>
      </c>
      <c r="C339" s="141">
        <v>6</v>
      </c>
      <c r="D339" s="138"/>
    </row>
    <row r="340" spans="1:4" ht="31.5" x14ac:dyDescent="0.25">
      <c r="A340" s="140" t="s">
        <v>4573</v>
      </c>
      <c r="B340" s="141" t="s">
        <v>4574</v>
      </c>
      <c r="C340" s="141">
        <v>6</v>
      </c>
      <c r="D340" s="138"/>
    </row>
    <row r="341" spans="1:4" ht="15.75" x14ac:dyDescent="0.25">
      <c r="A341" s="140" t="s">
        <v>4575</v>
      </c>
      <c r="B341" s="141" t="s">
        <v>4576</v>
      </c>
      <c r="C341" s="141">
        <v>6</v>
      </c>
      <c r="D341" s="138"/>
    </row>
    <row r="342" spans="1:4" ht="15.75" x14ac:dyDescent="0.25">
      <c r="A342" s="140" t="s">
        <v>4577</v>
      </c>
      <c r="B342" s="141" t="s">
        <v>4578</v>
      </c>
      <c r="C342" s="141">
        <v>5</v>
      </c>
      <c r="D342" s="138"/>
    </row>
    <row r="343" spans="1:4" ht="15.75" x14ac:dyDescent="0.25">
      <c r="A343" s="140" t="s">
        <v>2870</v>
      </c>
      <c r="B343" s="141" t="s">
        <v>4579</v>
      </c>
      <c r="C343" s="141">
        <v>6</v>
      </c>
      <c r="D343" s="138"/>
    </row>
    <row r="344" spans="1:4" ht="15.75" x14ac:dyDescent="0.25">
      <c r="A344" s="140" t="s">
        <v>4580</v>
      </c>
      <c r="B344" s="141" t="s">
        <v>4581</v>
      </c>
      <c r="C344" s="141">
        <v>5</v>
      </c>
      <c r="D344" s="138"/>
    </row>
    <row r="345" spans="1:4" ht="15.75" x14ac:dyDescent="0.25">
      <c r="A345" s="140" t="s">
        <v>4582</v>
      </c>
      <c r="B345" s="141" t="s">
        <v>4583</v>
      </c>
      <c r="C345" s="141">
        <v>6</v>
      </c>
      <c r="D345" s="138"/>
    </row>
    <row r="346" spans="1:4" ht="15.75" x14ac:dyDescent="0.25">
      <c r="A346" s="140" t="s">
        <v>4584</v>
      </c>
      <c r="B346" s="141" t="s">
        <v>4585</v>
      </c>
      <c r="C346" s="141">
        <v>6</v>
      </c>
      <c r="D346" s="138"/>
    </row>
    <row r="347" spans="1:4" ht="15.75" x14ac:dyDescent="0.25">
      <c r="A347" s="140" t="s">
        <v>4586</v>
      </c>
      <c r="B347" s="141" t="s">
        <v>4587</v>
      </c>
      <c r="C347" s="141">
        <v>4</v>
      </c>
      <c r="D347" s="138"/>
    </row>
    <row r="348" spans="1:4" ht="15.75" x14ac:dyDescent="0.25">
      <c r="A348" s="140" t="s">
        <v>4588</v>
      </c>
      <c r="B348" s="141" t="s">
        <v>4589</v>
      </c>
      <c r="C348" s="141">
        <v>5</v>
      </c>
      <c r="D348" s="138"/>
    </row>
    <row r="349" spans="1:4" ht="15.75" x14ac:dyDescent="0.25">
      <c r="A349" s="140" t="s">
        <v>3209</v>
      </c>
      <c r="B349" s="141" t="s">
        <v>4590</v>
      </c>
      <c r="C349" s="141">
        <v>4</v>
      </c>
      <c r="D349" s="138"/>
    </row>
    <row r="350" spans="1:4" ht="15.75" x14ac:dyDescent="0.25">
      <c r="A350" s="140" t="s">
        <v>4591</v>
      </c>
      <c r="B350" s="141" t="s">
        <v>4592</v>
      </c>
      <c r="C350" s="141">
        <v>3</v>
      </c>
      <c r="D350" s="138"/>
    </row>
    <row r="351" spans="1:4" ht="15.75" x14ac:dyDescent="0.25">
      <c r="A351" s="140" t="s">
        <v>4593</v>
      </c>
      <c r="B351" s="141" t="s">
        <v>4594</v>
      </c>
      <c r="C351" s="141">
        <v>2</v>
      </c>
      <c r="D351" s="138"/>
    </row>
    <row r="352" spans="1:4" ht="15.75" x14ac:dyDescent="0.25">
      <c r="A352" s="140" t="s">
        <v>4595</v>
      </c>
      <c r="B352" s="141" t="s">
        <v>4596</v>
      </c>
      <c r="C352" s="141">
        <v>3</v>
      </c>
      <c r="D352" s="138"/>
    </row>
    <row r="353" spans="1:4" ht="15.75" x14ac:dyDescent="0.25">
      <c r="A353" s="140" t="s">
        <v>4597</v>
      </c>
      <c r="B353" s="141" t="s">
        <v>3968</v>
      </c>
      <c r="C353" s="141">
        <v>2</v>
      </c>
      <c r="D353" s="138"/>
    </row>
    <row r="354" spans="1:4" ht="15.75" x14ac:dyDescent="0.25">
      <c r="A354" s="140" t="s">
        <v>4598</v>
      </c>
      <c r="B354" s="141" t="s">
        <v>4599</v>
      </c>
      <c r="C354" s="141">
        <v>7</v>
      </c>
      <c r="D354" s="138"/>
    </row>
    <row r="355" spans="1:4" ht="15.75" x14ac:dyDescent="0.25">
      <c r="A355" s="140" t="s">
        <v>4600</v>
      </c>
      <c r="B355" s="141" t="s">
        <v>4601</v>
      </c>
      <c r="C355" s="141">
        <v>6</v>
      </c>
      <c r="D355" s="138"/>
    </row>
    <row r="356" spans="1:4" ht="15.75" x14ac:dyDescent="0.25">
      <c r="A356" s="140" t="s">
        <v>4602</v>
      </c>
      <c r="B356" s="141" t="s">
        <v>4603</v>
      </c>
      <c r="C356" s="141">
        <v>7</v>
      </c>
      <c r="D356" s="138"/>
    </row>
    <row r="357" spans="1:4" ht="15.75" x14ac:dyDescent="0.25">
      <c r="A357" s="140" t="s">
        <v>2607</v>
      </c>
      <c r="B357" s="141" t="s">
        <v>4604</v>
      </c>
      <c r="C357" s="141">
        <v>5</v>
      </c>
      <c r="D357" s="138"/>
    </row>
    <row r="358" spans="1:4" ht="15.75" x14ac:dyDescent="0.25">
      <c r="A358" s="140" t="s">
        <v>4605</v>
      </c>
      <c r="B358" s="141" t="s">
        <v>4606</v>
      </c>
      <c r="C358" s="141">
        <v>5</v>
      </c>
      <c r="D358" s="138"/>
    </row>
    <row r="359" spans="1:4" ht="15.75" x14ac:dyDescent="0.25">
      <c r="A359" s="140" t="s">
        <v>4607</v>
      </c>
      <c r="B359" s="141" t="s">
        <v>4608</v>
      </c>
      <c r="C359" s="141">
        <v>6</v>
      </c>
      <c r="D359" s="138"/>
    </row>
    <row r="360" spans="1:4" ht="15.75" x14ac:dyDescent="0.25">
      <c r="A360" s="140" t="s">
        <v>2594</v>
      </c>
      <c r="B360" s="141" t="s">
        <v>4609</v>
      </c>
      <c r="C360" s="141">
        <v>5</v>
      </c>
      <c r="D360" s="138"/>
    </row>
    <row r="361" spans="1:4" ht="15.75" x14ac:dyDescent="0.25">
      <c r="A361" s="140" t="s">
        <v>4610</v>
      </c>
      <c r="B361" s="141" t="s">
        <v>4611</v>
      </c>
      <c r="C361" s="141">
        <v>4</v>
      </c>
      <c r="D361" s="138"/>
    </row>
    <row r="362" spans="1:4" ht="15.75" x14ac:dyDescent="0.25">
      <c r="A362" s="140" t="s">
        <v>4612</v>
      </c>
      <c r="B362" s="141" t="s">
        <v>4613</v>
      </c>
      <c r="C362" s="141">
        <v>2</v>
      </c>
      <c r="D362" s="138"/>
    </row>
    <row r="363" spans="1:4" ht="15.75" x14ac:dyDescent="0.25">
      <c r="A363" s="140" t="s">
        <v>4614</v>
      </c>
      <c r="B363" s="141" t="s">
        <v>4615</v>
      </c>
      <c r="C363" s="141">
        <v>4</v>
      </c>
      <c r="D363" s="138"/>
    </row>
    <row r="364" spans="1:4" ht="15.75" x14ac:dyDescent="0.25">
      <c r="A364" s="140" t="s">
        <v>4616</v>
      </c>
      <c r="B364" s="141" t="s">
        <v>4617</v>
      </c>
      <c r="C364" s="141">
        <v>4</v>
      </c>
      <c r="D364" s="138"/>
    </row>
    <row r="365" spans="1:4" ht="15.75" x14ac:dyDescent="0.25">
      <c r="A365" s="140" t="s">
        <v>3176</v>
      </c>
      <c r="B365" s="141" t="s">
        <v>4618</v>
      </c>
      <c r="C365" s="141">
        <v>5</v>
      </c>
      <c r="D365" s="138"/>
    </row>
    <row r="366" spans="1:4" ht="15.75" x14ac:dyDescent="0.25">
      <c r="A366" s="140" t="s">
        <v>4619</v>
      </c>
      <c r="B366" s="141" t="s">
        <v>4620</v>
      </c>
      <c r="C366" s="141">
        <v>2</v>
      </c>
      <c r="D366" s="138"/>
    </row>
    <row r="367" spans="1:4" ht="15.75" x14ac:dyDescent="0.25">
      <c r="A367" s="140" t="s">
        <v>4621</v>
      </c>
      <c r="B367" s="141" t="s">
        <v>4622</v>
      </c>
      <c r="C367" s="141">
        <v>4</v>
      </c>
      <c r="D367" s="138"/>
    </row>
    <row r="368" spans="1:4" ht="15.75" x14ac:dyDescent="0.25">
      <c r="A368" s="140" t="s">
        <v>4623</v>
      </c>
      <c r="B368" s="141" t="s">
        <v>4624</v>
      </c>
      <c r="C368" s="141">
        <v>4</v>
      </c>
      <c r="D368" s="138"/>
    </row>
    <row r="369" spans="1:4" ht="15.75" x14ac:dyDescent="0.25">
      <c r="A369" s="140" t="s">
        <v>4625</v>
      </c>
      <c r="B369" s="141" t="s">
        <v>4626</v>
      </c>
      <c r="C369" s="141">
        <v>5</v>
      </c>
      <c r="D369" s="138"/>
    </row>
    <row r="370" spans="1:4" ht="15.75" x14ac:dyDescent="0.25">
      <c r="A370" s="140" t="s">
        <v>4627</v>
      </c>
      <c r="B370" s="141" t="s">
        <v>4628</v>
      </c>
      <c r="C370" s="141">
        <v>8</v>
      </c>
      <c r="D370" s="138"/>
    </row>
    <row r="371" spans="1:4" ht="15.75" x14ac:dyDescent="0.25">
      <c r="A371" s="140" t="s">
        <v>4629</v>
      </c>
      <c r="B371" s="141" t="s">
        <v>4630</v>
      </c>
      <c r="C371" s="141">
        <v>3</v>
      </c>
      <c r="D371" s="138"/>
    </row>
    <row r="372" spans="1:4" ht="15.75" x14ac:dyDescent="0.25">
      <c r="A372" s="140" t="s">
        <v>4631</v>
      </c>
      <c r="B372" s="141" t="s">
        <v>4632</v>
      </c>
      <c r="C372" s="141">
        <v>4</v>
      </c>
      <c r="D372" s="138"/>
    </row>
    <row r="373" spans="1:4" ht="15.75" x14ac:dyDescent="0.25">
      <c r="A373" s="140" t="s">
        <v>4633</v>
      </c>
      <c r="B373" s="141" t="s">
        <v>4634</v>
      </c>
      <c r="C373" s="141">
        <v>4</v>
      </c>
      <c r="D373" s="138"/>
    </row>
    <row r="374" spans="1:4" ht="31.5" x14ac:dyDescent="0.25">
      <c r="A374" s="140" t="s">
        <v>4635</v>
      </c>
      <c r="B374" s="141" t="s">
        <v>4636</v>
      </c>
      <c r="C374" s="141">
        <v>4</v>
      </c>
      <c r="D374" s="138"/>
    </row>
    <row r="375" spans="1:4" ht="15.75" x14ac:dyDescent="0.25">
      <c r="A375" s="140" t="s">
        <v>4637</v>
      </c>
      <c r="B375" s="141" t="s">
        <v>4638</v>
      </c>
      <c r="C375" s="141">
        <v>5</v>
      </c>
      <c r="D375" s="138"/>
    </row>
    <row r="376" spans="1:4" ht="15.75" x14ac:dyDescent="0.25">
      <c r="A376" s="140" t="s">
        <v>4639</v>
      </c>
      <c r="B376" s="141" t="s">
        <v>4640</v>
      </c>
      <c r="C376" s="141">
        <v>5</v>
      </c>
      <c r="D376" s="138"/>
    </row>
    <row r="377" spans="1:4" ht="15.75" x14ac:dyDescent="0.25">
      <c r="A377" s="140" t="s">
        <v>4641</v>
      </c>
      <c r="B377" s="141" t="s">
        <v>4642</v>
      </c>
      <c r="C377" s="141">
        <v>5</v>
      </c>
      <c r="D377" s="138"/>
    </row>
    <row r="378" spans="1:4" ht="15.75" x14ac:dyDescent="0.25">
      <c r="A378" s="140" t="s">
        <v>4643</v>
      </c>
      <c r="B378" s="141" t="s">
        <v>4644</v>
      </c>
      <c r="C378" s="141">
        <v>4</v>
      </c>
      <c r="D378" s="138"/>
    </row>
    <row r="379" spans="1:4" ht="15.75" x14ac:dyDescent="0.25">
      <c r="A379" s="140" t="s">
        <v>4645</v>
      </c>
      <c r="B379" s="141" t="s">
        <v>4646</v>
      </c>
      <c r="C379" s="141">
        <v>6</v>
      </c>
      <c r="D379" s="138"/>
    </row>
    <row r="380" spans="1:4" ht="15.75" x14ac:dyDescent="0.25">
      <c r="A380" s="140" t="s">
        <v>4647</v>
      </c>
      <c r="B380" s="141" t="s">
        <v>4648</v>
      </c>
      <c r="C380" s="141">
        <v>4</v>
      </c>
      <c r="D380" s="138"/>
    </row>
    <row r="381" spans="1:4" ht="15.75" x14ac:dyDescent="0.25">
      <c r="A381" s="140" t="s">
        <v>4649</v>
      </c>
      <c r="B381" s="141" t="s">
        <v>3968</v>
      </c>
      <c r="C381" s="141">
        <v>2</v>
      </c>
      <c r="D381" s="138"/>
    </row>
    <row r="382" spans="1:4" ht="15.75" x14ac:dyDescent="0.25">
      <c r="A382" s="140" t="s">
        <v>4650</v>
      </c>
      <c r="B382" s="141" t="s">
        <v>4651</v>
      </c>
      <c r="C382" s="141">
        <v>4</v>
      </c>
      <c r="D382" s="138"/>
    </row>
    <row r="383" spans="1:4" ht="15.75" x14ac:dyDescent="0.25">
      <c r="A383" s="140" t="s">
        <v>4652</v>
      </c>
      <c r="B383" s="141" t="s">
        <v>4653</v>
      </c>
      <c r="C383" s="141">
        <v>1</v>
      </c>
      <c r="D383" s="138"/>
    </row>
    <row r="384" spans="1:4" ht="15.75" x14ac:dyDescent="0.25">
      <c r="A384" s="140" t="s">
        <v>4654</v>
      </c>
      <c r="B384" s="141" t="s">
        <v>4655</v>
      </c>
      <c r="C384" s="141">
        <v>4</v>
      </c>
      <c r="D384" s="138"/>
    </row>
    <row r="385" spans="1:4" ht="15.75" x14ac:dyDescent="0.25">
      <c r="A385" s="140" t="s">
        <v>4656</v>
      </c>
      <c r="B385" s="141" t="s">
        <v>4657</v>
      </c>
      <c r="C385" s="141">
        <v>3</v>
      </c>
      <c r="D385" s="138"/>
    </row>
    <row r="386" spans="1:4" ht="15.75" x14ac:dyDescent="0.25">
      <c r="A386" s="140" t="s">
        <v>4658</v>
      </c>
      <c r="B386" s="141" t="s">
        <v>4659</v>
      </c>
      <c r="C386" s="141">
        <v>5</v>
      </c>
      <c r="D386" s="138"/>
    </row>
    <row r="387" spans="1:4" ht="15.75" x14ac:dyDescent="0.25">
      <c r="A387" s="140" t="s">
        <v>4660</v>
      </c>
      <c r="B387" s="141" t="s">
        <v>4661</v>
      </c>
      <c r="C387" s="141">
        <v>4</v>
      </c>
      <c r="D387" s="138"/>
    </row>
    <row r="388" spans="1:4" ht="15.75" x14ac:dyDescent="0.25">
      <c r="A388" s="140" t="s">
        <v>4662</v>
      </c>
      <c r="B388" s="141" t="s">
        <v>4663</v>
      </c>
      <c r="C388" s="141">
        <v>4</v>
      </c>
      <c r="D388" s="138"/>
    </row>
    <row r="389" spans="1:4" ht="15.75" x14ac:dyDescent="0.25">
      <c r="A389" s="140" t="s">
        <v>4664</v>
      </c>
      <c r="B389" s="141" t="s">
        <v>4665</v>
      </c>
      <c r="C389" s="141">
        <v>5</v>
      </c>
      <c r="D389" s="138"/>
    </row>
    <row r="390" spans="1:4" ht="15.75" x14ac:dyDescent="0.25">
      <c r="A390" s="140" t="s">
        <v>4666</v>
      </c>
      <c r="B390" s="141" t="s">
        <v>4667</v>
      </c>
      <c r="C390" s="141">
        <v>1</v>
      </c>
      <c r="D390" s="138"/>
    </row>
    <row r="391" spans="1:4" ht="15.75" x14ac:dyDescent="0.25">
      <c r="A391" s="140" t="s">
        <v>4668</v>
      </c>
      <c r="B391" s="141" t="s">
        <v>4669</v>
      </c>
      <c r="C391" s="141">
        <v>1</v>
      </c>
      <c r="D391" s="138"/>
    </row>
    <row r="392" spans="1:4" ht="15.75" x14ac:dyDescent="0.25">
      <c r="A392" s="140" t="s">
        <v>4670</v>
      </c>
      <c r="B392" s="141" t="s">
        <v>3968</v>
      </c>
      <c r="C392" s="141">
        <v>2</v>
      </c>
      <c r="D392" s="138"/>
    </row>
    <row r="393" spans="1:4" ht="15.75" x14ac:dyDescent="0.25">
      <c r="A393" s="140" t="s">
        <v>4671</v>
      </c>
      <c r="B393" s="141" t="s">
        <v>4672</v>
      </c>
      <c r="C393" s="141">
        <v>1</v>
      </c>
      <c r="D393" s="138"/>
    </row>
    <row r="394" spans="1:4" ht="15.75" x14ac:dyDescent="0.25">
      <c r="A394" s="140" t="s">
        <v>4673</v>
      </c>
      <c r="B394" s="141" t="s">
        <v>4674</v>
      </c>
      <c r="C394" s="141">
        <v>1</v>
      </c>
      <c r="D394" s="138"/>
    </row>
    <row r="395" spans="1:4" ht="15.75" x14ac:dyDescent="0.25">
      <c r="A395" s="140" t="s">
        <v>4675</v>
      </c>
      <c r="B395" s="141" t="s">
        <v>4676</v>
      </c>
      <c r="C395" s="141">
        <v>1</v>
      </c>
      <c r="D395" s="138"/>
    </row>
    <row r="396" spans="1:4" ht="15.75" x14ac:dyDescent="0.25">
      <c r="A396" s="140" t="s">
        <v>4677</v>
      </c>
      <c r="B396" s="141" t="s">
        <v>4678</v>
      </c>
      <c r="C396" s="141">
        <v>1</v>
      </c>
      <c r="D396" s="138"/>
    </row>
    <row r="397" spans="1:4" ht="15.75" x14ac:dyDescent="0.25">
      <c r="A397" s="140" t="s">
        <v>4679</v>
      </c>
      <c r="B397" s="141" t="s">
        <v>4680</v>
      </c>
      <c r="C397" s="141">
        <v>1</v>
      </c>
      <c r="D397" s="138"/>
    </row>
    <row r="398" spans="1:4" ht="15.75" x14ac:dyDescent="0.25">
      <c r="A398" s="140" t="s">
        <v>4681</v>
      </c>
      <c r="B398" s="141" t="s">
        <v>4682</v>
      </c>
      <c r="C398" s="141">
        <v>1</v>
      </c>
      <c r="D398" s="138"/>
    </row>
    <row r="399" spans="1:4" ht="15.75" x14ac:dyDescent="0.25">
      <c r="A399" s="140" t="s">
        <v>4683</v>
      </c>
      <c r="B399" s="141" t="s">
        <v>4684</v>
      </c>
      <c r="C399" s="141">
        <v>1</v>
      </c>
      <c r="D399" s="138"/>
    </row>
    <row r="400" spans="1:4" ht="15.75" x14ac:dyDescent="0.25">
      <c r="A400" s="140" t="s">
        <v>4685</v>
      </c>
      <c r="B400" s="141" t="s">
        <v>4686</v>
      </c>
      <c r="C400" s="141">
        <v>1</v>
      </c>
      <c r="D400" s="138"/>
    </row>
    <row r="401" spans="1:4" ht="15.75" x14ac:dyDescent="0.25">
      <c r="A401" s="140" t="s">
        <v>4687</v>
      </c>
      <c r="B401" s="141" t="s">
        <v>4688</v>
      </c>
      <c r="C401" s="141">
        <v>1</v>
      </c>
      <c r="D401" s="138"/>
    </row>
    <row r="402" spans="1:4" ht="15.75" x14ac:dyDescent="0.25">
      <c r="A402" s="140" t="s">
        <v>4689</v>
      </c>
      <c r="B402" s="141" t="s">
        <v>4690</v>
      </c>
      <c r="C402" s="141">
        <v>1</v>
      </c>
      <c r="D402" s="138"/>
    </row>
    <row r="403" spans="1:4" ht="15.75" x14ac:dyDescent="0.25">
      <c r="A403" s="140" t="s">
        <v>4691</v>
      </c>
      <c r="B403" s="141" t="s">
        <v>4692</v>
      </c>
      <c r="C403" s="141">
        <v>1</v>
      </c>
      <c r="D403" s="138"/>
    </row>
    <row r="404" spans="1:4" ht="15.75" x14ac:dyDescent="0.25">
      <c r="A404" s="140" t="s">
        <v>4693</v>
      </c>
      <c r="B404" s="141" t="s">
        <v>4694</v>
      </c>
      <c r="C404" s="141">
        <v>1</v>
      </c>
      <c r="D404" s="138"/>
    </row>
    <row r="405" spans="1:4" ht="15.75" x14ac:dyDescent="0.25">
      <c r="A405" s="140" t="s">
        <v>4695</v>
      </c>
      <c r="B405" s="141" t="s">
        <v>4696</v>
      </c>
      <c r="C405" s="141">
        <v>1</v>
      </c>
      <c r="D405" s="138"/>
    </row>
    <row r="406" spans="1:4" ht="15.75" x14ac:dyDescent="0.25">
      <c r="A406" s="140" t="s">
        <v>4697</v>
      </c>
      <c r="B406" s="141" t="s">
        <v>4698</v>
      </c>
      <c r="C406" s="141">
        <v>1</v>
      </c>
      <c r="D406" s="138"/>
    </row>
    <row r="407" spans="1:4" ht="15.75" x14ac:dyDescent="0.25">
      <c r="A407" s="140" t="s">
        <v>4699</v>
      </c>
      <c r="B407" s="141" t="s">
        <v>4700</v>
      </c>
      <c r="C407" s="141">
        <v>1</v>
      </c>
      <c r="D407" s="138"/>
    </row>
    <row r="408" spans="1:4" ht="15.75" x14ac:dyDescent="0.25">
      <c r="A408" s="140" t="s">
        <v>4701</v>
      </c>
      <c r="B408" s="141" t="s">
        <v>4702</v>
      </c>
      <c r="C408" s="141">
        <v>1</v>
      </c>
      <c r="D408" s="138"/>
    </row>
    <row r="409" spans="1:4" ht="31.5" x14ac:dyDescent="0.25">
      <c r="A409" s="140" t="s">
        <v>4703</v>
      </c>
      <c r="B409" s="141" t="s">
        <v>4704</v>
      </c>
      <c r="C409" s="141">
        <v>1</v>
      </c>
      <c r="D409" s="138"/>
    </row>
    <row r="410" spans="1:4" ht="31.5" x14ac:dyDescent="0.25">
      <c r="A410" s="140" t="s">
        <v>4705</v>
      </c>
      <c r="B410" s="141" t="s">
        <v>4706</v>
      </c>
      <c r="C410" s="141">
        <v>1</v>
      </c>
      <c r="D410" s="138"/>
    </row>
    <row r="411" spans="1:4" ht="15.75" x14ac:dyDescent="0.25">
      <c r="A411" s="140" t="s">
        <v>4707</v>
      </c>
      <c r="B411" s="141" t="s">
        <v>4708</v>
      </c>
      <c r="C411" s="141">
        <v>1</v>
      </c>
      <c r="D411" s="138"/>
    </row>
    <row r="412" spans="1:4" ht="15.75" x14ac:dyDescent="0.25">
      <c r="A412" s="140" t="s">
        <v>4709</v>
      </c>
      <c r="B412" s="141" t="s">
        <v>4710</v>
      </c>
      <c r="C412" s="141">
        <v>1</v>
      </c>
      <c r="D412" s="138"/>
    </row>
    <row r="413" spans="1:4" ht="15.75" x14ac:dyDescent="0.25">
      <c r="A413" s="140" t="s">
        <v>4711</v>
      </c>
      <c r="B413" s="141" t="s">
        <v>4712</v>
      </c>
      <c r="C413" s="141">
        <v>1</v>
      </c>
      <c r="D413" s="138"/>
    </row>
    <row r="414" spans="1:4" ht="15.75" x14ac:dyDescent="0.25">
      <c r="A414" s="140" t="s">
        <v>4713</v>
      </c>
      <c r="B414" s="141" t="s">
        <v>4714</v>
      </c>
      <c r="C414" s="141">
        <v>1</v>
      </c>
      <c r="D414" s="138"/>
    </row>
    <row r="415" spans="1:4" ht="15.75" x14ac:dyDescent="0.25">
      <c r="A415" s="140" t="s">
        <v>4715</v>
      </c>
      <c r="B415" s="141" t="s">
        <v>4716</v>
      </c>
      <c r="C415" s="141">
        <v>1</v>
      </c>
      <c r="D415" s="138"/>
    </row>
    <row r="416" spans="1:4" ht="15.75" x14ac:dyDescent="0.25">
      <c r="A416" s="140" t="s">
        <v>4717</v>
      </c>
      <c r="B416" s="141" t="s">
        <v>4718</v>
      </c>
      <c r="C416" s="141">
        <v>1</v>
      </c>
      <c r="D416" s="138"/>
    </row>
    <row r="417" spans="1:4" ht="15.75" x14ac:dyDescent="0.25">
      <c r="A417" s="140" t="s">
        <v>4719</v>
      </c>
      <c r="B417" s="141" t="s">
        <v>4720</v>
      </c>
      <c r="C417" s="141">
        <v>1</v>
      </c>
      <c r="D417" s="138"/>
    </row>
    <row r="418" spans="1:4" ht="15.75" x14ac:dyDescent="0.25">
      <c r="A418" s="140" t="s">
        <v>4721</v>
      </c>
      <c r="B418" s="141" t="s">
        <v>4722</v>
      </c>
      <c r="C418" s="141">
        <v>1</v>
      </c>
      <c r="D418" s="138"/>
    </row>
    <row r="419" spans="1:4" ht="15.75" x14ac:dyDescent="0.25">
      <c r="A419" s="140" t="s">
        <v>4723</v>
      </c>
      <c r="B419" s="141" t="s">
        <v>4724</v>
      </c>
      <c r="C419" s="141">
        <v>1</v>
      </c>
      <c r="D419" s="138"/>
    </row>
    <row r="420" spans="1:4" ht="15.75" x14ac:dyDescent="0.25">
      <c r="A420" s="140" t="s">
        <v>4725</v>
      </c>
      <c r="B420" s="141" t="s">
        <v>4726</v>
      </c>
      <c r="C420" s="141">
        <v>1</v>
      </c>
      <c r="D420" s="138"/>
    </row>
    <row r="421" spans="1:4" ht="15.75" x14ac:dyDescent="0.25">
      <c r="A421" s="140" t="s">
        <v>4727</v>
      </c>
      <c r="B421" s="141" t="s">
        <v>4728</v>
      </c>
      <c r="C421" s="141">
        <v>1</v>
      </c>
      <c r="D421" s="138"/>
    </row>
    <row r="422" spans="1:4" ht="15.75" x14ac:dyDescent="0.25">
      <c r="A422" s="140" t="s">
        <v>4729</v>
      </c>
      <c r="B422" s="141" t="s">
        <v>4730</v>
      </c>
      <c r="C422" s="141">
        <v>1</v>
      </c>
      <c r="D422" s="138"/>
    </row>
    <row r="423" spans="1:4" ht="15.75" x14ac:dyDescent="0.25">
      <c r="A423" s="140" t="s">
        <v>4731</v>
      </c>
      <c r="B423" s="141" t="s">
        <v>4732</v>
      </c>
      <c r="C423" s="141">
        <v>1</v>
      </c>
      <c r="D423" s="138"/>
    </row>
    <row r="424" spans="1:4" ht="15.75" x14ac:dyDescent="0.25">
      <c r="A424" s="140" t="s">
        <v>4733</v>
      </c>
      <c r="B424" s="141" t="s">
        <v>4734</v>
      </c>
      <c r="C424" s="141">
        <v>1</v>
      </c>
      <c r="D424" s="138"/>
    </row>
    <row r="425" spans="1:4" ht="15.75" x14ac:dyDescent="0.25">
      <c r="A425" s="140" t="s">
        <v>4735</v>
      </c>
      <c r="B425" s="141" t="s">
        <v>4736</v>
      </c>
      <c r="C425" s="141">
        <v>1</v>
      </c>
      <c r="D425" s="138"/>
    </row>
    <row r="426" spans="1:4" ht="15.75" x14ac:dyDescent="0.25">
      <c r="A426" s="140" t="s">
        <v>4737</v>
      </c>
      <c r="B426" s="141" t="s">
        <v>4738</v>
      </c>
      <c r="C426" s="141">
        <v>1</v>
      </c>
      <c r="D426" s="138"/>
    </row>
    <row r="427" spans="1:4" ht="15.75" x14ac:dyDescent="0.25">
      <c r="A427" s="140" t="s">
        <v>4739</v>
      </c>
      <c r="B427" s="141" t="s">
        <v>4740</v>
      </c>
      <c r="C427" s="141">
        <v>1</v>
      </c>
      <c r="D427" s="138"/>
    </row>
    <row r="428" spans="1:4" ht="15.75" x14ac:dyDescent="0.25">
      <c r="A428" s="140" t="s">
        <v>4741</v>
      </c>
      <c r="B428" s="141" t="s">
        <v>4742</v>
      </c>
      <c r="C428" s="141">
        <v>1</v>
      </c>
      <c r="D428" s="138"/>
    </row>
    <row r="429" spans="1:4" ht="15.75" x14ac:dyDescent="0.25">
      <c r="A429" s="140" t="s">
        <v>4743</v>
      </c>
      <c r="B429" s="141" t="s">
        <v>4730</v>
      </c>
      <c r="C429" s="141">
        <v>1</v>
      </c>
      <c r="D429" s="138"/>
    </row>
    <row r="430" spans="1:4" ht="15.75" x14ac:dyDescent="0.25">
      <c r="A430" s="140" t="s">
        <v>4744</v>
      </c>
      <c r="B430" s="141" t="s">
        <v>4745</v>
      </c>
      <c r="C430" s="141">
        <v>1</v>
      </c>
      <c r="D430" s="138"/>
    </row>
    <row r="431" spans="1:4" ht="15.75" x14ac:dyDescent="0.25">
      <c r="A431" s="140" t="s">
        <v>4746</v>
      </c>
      <c r="B431" s="141" t="s">
        <v>4747</v>
      </c>
      <c r="C431" s="141">
        <v>1</v>
      </c>
      <c r="D431" s="138"/>
    </row>
    <row r="432" spans="1:4" ht="15.75" x14ac:dyDescent="0.25">
      <c r="A432" s="140" t="s">
        <v>4748</v>
      </c>
      <c r="B432" s="141" t="s">
        <v>4749</v>
      </c>
      <c r="C432" s="141">
        <v>1</v>
      </c>
      <c r="D432" s="138"/>
    </row>
    <row r="433" spans="1:4" ht="15.75" x14ac:dyDescent="0.25">
      <c r="A433" s="140" t="s">
        <v>4750</v>
      </c>
      <c r="B433" s="141" t="s">
        <v>4751</v>
      </c>
      <c r="C433" s="141">
        <v>1</v>
      </c>
      <c r="D433" s="138"/>
    </row>
    <row r="434" spans="1:4" ht="15.75" x14ac:dyDescent="0.25">
      <c r="A434" s="140" t="s">
        <v>4752</v>
      </c>
      <c r="B434" s="141" t="s">
        <v>4753</v>
      </c>
      <c r="C434" s="141">
        <v>1</v>
      </c>
      <c r="D434" s="138"/>
    </row>
    <row r="435" spans="1:4" ht="15.75" x14ac:dyDescent="0.25">
      <c r="A435" s="140" t="s">
        <v>4754</v>
      </c>
      <c r="B435" s="141" t="s">
        <v>4755</v>
      </c>
      <c r="C435" s="141">
        <v>1</v>
      </c>
      <c r="D435" s="138"/>
    </row>
    <row r="436" spans="1:4" ht="15.75" x14ac:dyDescent="0.25">
      <c r="A436" s="140" t="s">
        <v>4756</v>
      </c>
      <c r="B436" s="141" t="s">
        <v>4757</v>
      </c>
      <c r="C436" s="141">
        <v>1</v>
      </c>
      <c r="D436" s="138"/>
    </row>
    <row r="437" spans="1:4" ht="15.75" x14ac:dyDescent="0.25">
      <c r="A437" s="140" t="s">
        <v>4758</v>
      </c>
      <c r="B437" s="141" t="s">
        <v>4759</v>
      </c>
      <c r="C437" s="141">
        <v>1</v>
      </c>
      <c r="D437" s="138"/>
    </row>
    <row r="438" spans="1:4" ht="15.75" x14ac:dyDescent="0.25">
      <c r="A438" s="140" t="s">
        <v>4760</v>
      </c>
      <c r="B438" s="141" t="s">
        <v>4761</v>
      </c>
      <c r="C438" s="141">
        <v>1</v>
      </c>
      <c r="D438" s="138"/>
    </row>
    <row r="439" spans="1:4" ht="15.75" x14ac:dyDescent="0.25">
      <c r="A439" s="140" t="s">
        <v>4762</v>
      </c>
      <c r="B439" s="141" t="s">
        <v>4763</v>
      </c>
      <c r="C439" s="141">
        <v>1</v>
      </c>
      <c r="D439" s="138"/>
    </row>
    <row r="440" spans="1:4" ht="15.75" x14ac:dyDescent="0.25">
      <c r="A440" s="140" t="s">
        <v>4764</v>
      </c>
      <c r="B440" s="141" t="s">
        <v>4765</v>
      </c>
      <c r="C440" s="141">
        <v>1</v>
      </c>
      <c r="D440" s="138"/>
    </row>
    <row r="441" spans="1:4" ht="15.75" x14ac:dyDescent="0.25">
      <c r="A441" s="140" t="s">
        <v>4766</v>
      </c>
      <c r="B441" s="141" t="s">
        <v>4767</v>
      </c>
      <c r="C441" s="141">
        <v>1</v>
      </c>
      <c r="D441" s="138"/>
    </row>
    <row r="442" spans="1:4" ht="15.75" x14ac:dyDescent="0.25">
      <c r="A442" s="140" t="s">
        <v>4768</v>
      </c>
      <c r="B442" s="141" t="s">
        <v>4769</v>
      </c>
      <c r="C442" s="141">
        <v>1</v>
      </c>
      <c r="D442" s="138"/>
    </row>
    <row r="443" spans="1:4" ht="15.75" x14ac:dyDescent="0.25">
      <c r="A443" s="140" t="s">
        <v>4770</v>
      </c>
      <c r="B443" s="141" t="s">
        <v>4771</v>
      </c>
      <c r="C443" s="141">
        <v>1</v>
      </c>
      <c r="D443" s="138"/>
    </row>
    <row r="444" spans="1:4" ht="15.75" x14ac:dyDescent="0.25">
      <c r="A444" s="140" t="s">
        <v>4772</v>
      </c>
      <c r="B444" s="141" t="s">
        <v>4773</v>
      </c>
      <c r="C444" s="141">
        <v>1</v>
      </c>
      <c r="D444" s="138"/>
    </row>
    <row r="445" spans="1:4" ht="15.75" x14ac:dyDescent="0.25">
      <c r="A445" s="140" t="s">
        <v>4774</v>
      </c>
      <c r="B445" s="141" t="s">
        <v>4775</v>
      </c>
      <c r="C445" s="141">
        <v>1</v>
      </c>
      <c r="D445" s="138"/>
    </row>
    <row r="446" spans="1:4" ht="15.75" x14ac:dyDescent="0.25">
      <c r="A446" s="140" t="s">
        <v>4776</v>
      </c>
      <c r="B446" s="141" t="s">
        <v>4777</v>
      </c>
      <c r="C446" s="141">
        <v>1</v>
      </c>
      <c r="D446" s="138"/>
    </row>
    <row r="447" spans="1:4" ht="15.75" x14ac:dyDescent="0.25">
      <c r="A447" s="140" t="s">
        <v>4778</v>
      </c>
      <c r="B447" s="141" t="s">
        <v>4779</v>
      </c>
      <c r="C447" s="141">
        <v>1</v>
      </c>
      <c r="D447" s="138"/>
    </row>
    <row r="448" spans="1:4" ht="15.75" x14ac:dyDescent="0.25">
      <c r="A448" s="140" t="s">
        <v>4780</v>
      </c>
      <c r="B448" s="141" t="s">
        <v>4781</v>
      </c>
      <c r="C448" s="141">
        <v>1</v>
      </c>
      <c r="D448" s="138"/>
    </row>
    <row r="449" spans="1:4" ht="15.75" x14ac:dyDescent="0.25">
      <c r="A449" s="140" t="s">
        <v>4782</v>
      </c>
      <c r="B449" s="141" t="s">
        <v>4783</v>
      </c>
      <c r="C449" s="141">
        <v>1</v>
      </c>
      <c r="D449" s="138"/>
    </row>
    <row r="450" spans="1:4" ht="15.75" x14ac:dyDescent="0.25">
      <c r="A450" s="140" t="s">
        <v>4784</v>
      </c>
      <c r="B450" s="141" t="s">
        <v>4785</v>
      </c>
      <c r="C450" s="141">
        <v>1</v>
      </c>
      <c r="D450" s="138"/>
    </row>
    <row r="451" spans="1:4" ht="15.75" x14ac:dyDescent="0.25">
      <c r="A451" s="140" t="s">
        <v>4786</v>
      </c>
      <c r="B451" s="141" t="s">
        <v>4787</v>
      </c>
      <c r="C451" s="141">
        <v>1</v>
      </c>
      <c r="D451" s="138"/>
    </row>
    <row r="452" spans="1:4" ht="15.75" x14ac:dyDescent="0.25">
      <c r="A452" s="140" t="s">
        <v>4788</v>
      </c>
      <c r="B452" s="141" t="s">
        <v>4789</v>
      </c>
      <c r="C452" s="141">
        <v>1</v>
      </c>
      <c r="D452" s="138"/>
    </row>
    <row r="453" spans="1:4" ht="15.75" x14ac:dyDescent="0.25">
      <c r="A453" s="140" t="s">
        <v>4790</v>
      </c>
      <c r="B453" s="141" t="s">
        <v>4791</v>
      </c>
      <c r="C453" s="141">
        <v>1</v>
      </c>
      <c r="D453" s="138"/>
    </row>
    <row r="454" spans="1:4" ht="15.75" x14ac:dyDescent="0.25">
      <c r="A454" s="140" t="s">
        <v>4792</v>
      </c>
      <c r="B454" s="141" t="s">
        <v>4793</v>
      </c>
      <c r="C454" s="141">
        <v>1</v>
      </c>
      <c r="D454" s="138"/>
    </row>
    <row r="455" spans="1:4" ht="15.75" x14ac:dyDescent="0.25">
      <c r="A455" s="140" t="s">
        <v>4794</v>
      </c>
      <c r="B455" s="141" t="s">
        <v>4795</v>
      </c>
      <c r="C455" s="141">
        <v>1</v>
      </c>
      <c r="D455" s="138"/>
    </row>
    <row r="456" spans="1:4" ht="15.75" x14ac:dyDescent="0.25">
      <c r="A456" s="140" t="s">
        <v>4796</v>
      </c>
      <c r="B456" s="141" t="s">
        <v>4797</v>
      </c>
      <c r="C456" s="141">
        <v>1</v>
      </c>
      <c r="D456" s="138"/>
    </row>
    <row r="457" spans="1:4" ht="15.75" x14ac:dyDescent="0.25">
      <c r="A457" s="140" t="s">
        <v>4798</v>
      </c>
      <c r="B457" s="141" t="s">
        <v>4799</v>
      </c>
      <c r="C457" s="141">
        <v>1</v>
      </c>
      <c r="D457" s="138"/>
    </row>
    <row r="458" spans="1:4" ht="15.75" x14ac:dyDescent="0.25">
      <c r="A458" s="140" t="s">
        <v>4800</v>
      </c>
      <c r="B458" s="141" t="s">
        <v>4801</v>
      </c>
      <c r="C458" s="141">
        <v>1</v>
      </c>
      <c r="D458" s="138"/>
    </row>
    <row r="459" spans="1:4" ht="15.75" x14ac:dyDescent="0.25">
      <c r="A459" s="140" t="s">
        <v>4802</v>
      </c>
      <c r="B459" s="141" t="s">
        <v>4803</v>
      </c>
      <c r="C459" s="141">
        <v>1</v>
      </c>
      <c r="D459" s="138"/>
    </row>
    <row r="460" spans="1:4" ht="12.75" customHeight="1" x14ac:dyDescent="0.25">
      <c r="A460" s="140" t="s">
        <v>4804</v>
      </c>
      <c r="B460" s="141" t="s">
        <v>4805</v>
      </c>
      <c r="C460" s="141">
        <v>1</v>
      </c>
      <c r="D460" s="138"/>
    </row>
    <row r="461" spans="1:4" ht="12.75" customHeight="1" x14ac:dyDescent="0.25">
      <c r="A461" s="140" t="s">
        <v>4806</v>
      </c>
      <c r="B461" s="141" t="s">
        <v>4807</v>
      </c>
      <c r="C461" s="141">
        <v>1</v>
      </c>
      <c r="D461" s="138"/>
    </row>
    <row r="462" spans="1:4" ht="12.75" customHeight="1" x14ac:dyDescent="0.25">
      <c r="A462" s="140" t="s">
        <v>4808</v>
      </c>
      <c r="B462" s="141" t="s">
        <v>4809</v>
      </c>
      <c r="C462" s="141">
        <v>1</v>
      </c>
      <c r="D462" s="138"/>
    </row>
    <row r="463" spans="1:4" ht="12.75" customHeight="1" x14ac:dyDescent="0.25">
      <c r="A463" s="140" t="s">
        <v>4810</v>
      </c>
      <c r="B463" s="141" t="s">
        <v>4811</v>
      </c>
      <c r="C463" s="141">
        <v>1</v>
      </c>
      <c r="D463" s="138"/>
    </row>
    <row r="464" spans="1:4" ht="12.75" customHeight="1" x14ac:dyDescent="0.25">
      <c r="A464" s="140" t="s">
        <v>4812</v>
      </c>
      <c r="B464" s="141" t="s">
        <v>4813</v>
      </c>
      <c r="C464" s="141">
        <v>1</v>
      </c>
      <c r="D464" s="138"/>
    </row>
    <row r="465" spans="1:4" ht="12.75" customHeight="1" x14ac:dyDescent="0.25">
      <c r="A465" s="140" t="s">
        <v>4814</v>
      </c>
      <c r="B465" s="141" t="s">
        <v>4815</v>
      </c>
      <c r="C465" s="141">
        <v>1</v>
      </c>
      <c r="D465" s="138"/>
    </row>
    <row r="466" spans="1:4" ht="12.75" customHeight="1" x14ac:dyDescent="0.25">
      <c r="A466" s="140" t="s">
        <v>4816</v>
      </c>
      <c r="B466" s="141" t="s">
        <v>4817</v>
      </c>
      <c r="C466" s="141">
        <v>1</v>
      </c>
      <c r="D466" s="138"/>
    </row>
    <row r="467" spans="1:4" ht="12.75" customHeight="1" x14ac:dyDescent="0.25">
      <c r="A467" s="140" t="s">
        <v>4818</v>
      </c>
      <c r="B467" s="141" t="s">
        <v>4819</v>
      </c>
      <c r="C467" s="141">
        <v>1</v>
      </c>
      <c r="D467" s="138"/>
    </row>
    <row r="468" spans="1:4" ht="12.75" customHeight="1" x14ac:dyDescent="0.25">
      <c r="A468" s="140" t="s">
        <v>4820</v>
      </c>
      <c r="B468" s="141" t="s">
        <v>4821</v>
      </c>
      <c r="C468" s="141">
        <v>1</v>
      </c>
      <c r="D468" s="138"/>
    </row>
    <row r="469" spans="1:4" ht="12.75" customHeight="1" x14ac:dyDescent="0.25">
      <c r="A469" s="140" t="s">
        <v>4822</v>
      </c>
      <c r="B469" s="141" t="s">
        <v>4823</v>
      </c>
      <c r="C469" s="141">
        <v>1</v>
      </c>
      <c r="D469" s="138"/>
    </row>
    <row r="470" spans="1:4" ht="12.75" customHeight="1" x14ac:dyDescent="0.25">
      <c r="A470" s="140" t="s">
        <v>4824</v>
      </c>
      <c r="B470" s="141" t="s">
        <v>4825</v>
      </c>
      <c r="C470" s="141">
        <v>1</v>
      </c>
      <c r="D470" s="138"/>
    </row>
    <row r="471" spans="1:4" ht="12.75" customHeight="1" x14ac:dyDescent="0.25">
      <c r="A471" s="140" t="s">
        <v>4826</v>
      </c>
      <c r="B471" s="141" t="s">
        <v>4827</v>
      </c>
      <c r="C471" s="141">
        <v>1</v>
      </c>
      <c r="D471" s="138"/>
    </row>
    <row r="472" spans="1:4" ht="12.75" customHeight="1" x14ac:dyDescent="0.25">
      <c r="A472" s="140" t="s">
        <v>4828</v>
      </c>
      <c r="B472" s="141" t="s">
        <v>4829</v>
      </c>
      <c r="C472" s="141">
        <v>1</v>
      </c>
      <c r="D472" s="138"/>
    </row>
    <row r="473" spans="1:4" ht="12.75" customHeight="1" x14ac:dyDescent="0.25">
      <c r="A473" s="140" t="s">
        <v>4830</v>
      </c>
      <c r="B473" s="141" t="s">
        <v>4831</v>
      </c>
      <c r="C473" s="141">
        <v>1</v>
      </c>
      <c r="D473" s="138"/>
    </row>
    <row r="474" spans="1:4" ht="12.75" customHeight="1" x14ac:dyDescent="0.25">
      <c r="A474" s="140" t="s">
        <v>4832</v>
      </c>
      <c r="B474" s="141" t="s">
        <v>4833</v>
      </c>
      <c r="C474" s="141">
        <v>1</v>
      </c>
      <c r="D474" s="138"/>
    </row>
    <row r="475" spans="1:4" ht="12.75" customHeight="1" x14ac:dyDescent="0.25">
      <c r="A475" s="140" t="s">
        <v>4834</v>
      </c>
      <c r="B475" s="141" t="s">
        <v>4835</v>
      </c>
      <c r="C475" s="141">
        <v>5</v>
      </c>
      <c r="D475" s="138"/>
    </row>
    <row r="476" spans="1:4" ht="12.75" customHeight="1" x14ac:dyDescent="0.25">
      <c r="A476" s="140" t="s">
        <v>4836</v>
      </c>
      <c r="B476" s="141" t="s">
        <v>4837</v>
      </c>
      <c r="C476" s="141">
        <v>4</v>
      </c>
      <c r="D476" s="138"/>
    </row>
    <row r="477" spans="1:4" ht="12.75" customHeight="1" x14ac:dyDescent="0.25">
      <c r="A477" s="140" t="s">
        <v>4838</v>
      </c>
      <c r="B477" s="141" t="s">
        <v>4839</v>
      </c>
      <c r="C477" s="141">
        <v>1</v>
      </c>
      <c r="D477" s="138"/>
    </row>
    <row r="478" spans="1:4" ht="12.75" customHeight="1" x14ac:dyDescent="0.25">
      <c r="A478" s="140" t="s">
        <v>4840</v>
      </c>
      <c r="B478" s="141" t="s">
        <v>4841</v>
      </c>
      <c r="C478" s="141">
        <v>1</v>
      </c>
      <c r="D478" s="138"/>
    </row>
    <row r="479" spans="1:4" ht="12.75" customHeight="1" x14ac:dyDescent="0.25">
      <c r="A479" s="140" t="s">
        <v>4842</v>
      </c>
      <c r="B479" s="141" t="s">
        <v>4843</v>
      </c>
      <c r="C479" s="141">
        <v>1</v>
      </c>
      <c r="D479" s="138"/>
    </row>
    <row r="480" spans="1:4" ht="12.75" customHeight="1" x14ac:dyDescent="0.25">
      <c r="A480" s="140" t="s">
        <v>4844</v>
      </c>
      <c r="B480" s="141" t="s">
        <v>4845</v>
      </c>
      <c r="C480" s="141">
        <v>1</v>
      </c>
      <c r="D480" s="138"/>
    </row>
    <row r="481" spans="1:4" ht="12.75" customHeight="1" x14ac:dyDescent="0.25">
      <c r="A481" s="140" t="s">
        <v>4846</v>
      </c>
      <c r="B481" s="141" t="s">
        <v>4847</v>
      </c>
      <c r="C481" s="141">
        <v>1</v>
      </c>
      <c r="D481" s="138"/>
    </row>
    <row r="482" spans="1:4" ht="12.75" customHeight="1" x14ac:dyDescent="0.25">
      <c r="A482" s="140" t="s">
        <v>4848</v>
      </c>
      <c r="B482" s="141" t="s">
        <v>4849</v>
      </c>
      <c r="C482" s="141">
        <v>1</v>
      </c>
      <c r="D482" s="138"/>
    </row>
    <row r="483" spans="1:4" ht="12.75" customHeight="1" x14ac:dyDescent="0.25">
      <c r="A483" s="140" t="s">
        <v>4850</v>
      </c>
      <c r="B483" s="141" t="s">
        <v>4851</v>
      </c>
      <c r="C483" s="141">
        <v>1</v>
      </c>
      <c r="D483" s="138"/>
    </row>
    <row r="484" spans="1:4" ht="12.75" customHeight="1" x14ac:dyDescent="0.25">
      <c r="A484" s="140" t="s">
        <v>4852</v>
      </c>
      <c r="B484" s="141" t="s">
        <v>4853</v>
      </c>
      <c r="C484" s="141">
        <v>1</v>
      </c>
      <c r="D484" s="138"/>
    </row>
    <row r="485" spans="1:4" ht="12.75" customHeight="1" x14ac:dyDescent="0.25">
      <c r="A485" s="140" t="s">
        <v>4854</v>
      </c>
      <c r="B485" s="141" t="s">
        <v>4855</v>
      </c>
      <c r="C485" s="141">
        <v>1</v>
      </c>
      <c r="D485" s="138"/>
    </row>
    <row r="486" spans="1:4" ht="12.75" customHeight="1" x14ac:dyDescent="0.25">
      <c r="A486" s="140" t="s">
        <v>4856</v>
      </c>
      <c r="B486" s="141" t="s">
        <v>4857</v>
      </c>
      <c r="C486" s="141">
        <v>1</v>
      </c>
      <c r="D486" s="138"/>
    </row>
    <row r="487" spans="1:4" ht="12.75" customHeight="1" x14ac:dyDescent="0.25">
      <c r="A487" s="140" t="s">
        <v>4858</v>
      </c>
      <c r="B487" s="141" t="s">
        <v>4859</v>
      </c>
      <c r="C487" s="141">
        <v>1</v>
      </c>
      <c r="D487" s="138"/>
    </row>
    <row r="488" spans="1:4" ht="12.75" customHeight="1" x14ac:dyDescent="0.25">
      <c r="A488" s="140" t="s">
        <v>4860</v>
      </c>
      <c r="B488" s="141" t="s">
        <v>4861</v>
      </c>
      <c r="C488" s="141">
        <v>1</v>
      </c>
      <c r="D488" s="138"/>
    </row>
    <row r="489" spans="1:4" ht="12.75" customHeight="1" x14ac:dyDescent="0.25">
      <c r="A489" s="140" t="s">
        <v>4862</v>
      </c>
      <c r="B489" s="141" t="s">
        <v>4863</v>
      </c>
      <c r="C489" s="141">
        <v>1</v>
      </c>
      <c r="D489" s="138"/>
    </row>
    <row r="490" spans="1:4" ht="12.75" customHeight="1" x14ac:dyDescent="0.25">
      <c r="A490" s="140" t="s">
        <v>4864</v>
      </c>
      <c r="B490" s="141" t="s">
        <v>4865</v>
      </c>
      <c r="C490" s="141">
        <v>8</v>
      </c>
      <c r="D490" s="138"/>
    </row>
    <row r="491" spans="1:4" ht="12.75" customHeight="1" x14ac:dyDescent="0.25">
      <c r="A491" s="140" t="s">
        <v>4866</v>
      </c>
      <c r="B491" s="141" t="s">
        <v>4867</v>
      </c>
      <c r="C491" s="141">
        <v>1</v>
      </c>
      <c r="D491" s="138"/>
    </row>
    <row r="492" spans="1:4" ht="12.75" customHeight="1" x14ac:dyDescent="0.25">
      <c r="A492" s="140" t="s">
        <v>4868</v>
      </c>
      <c r="B492" s="141" t="s">
        <v>4869</v>
      </c>
      <c r="C492" s="141">
        <v>1</v>
      </c>
      <c r="D492" s="138"/>
    </row>
    <row r="493" spans="1:4" ht="12.75" customHeight="1" x14ac:dyDescent="0.25">
      <c r="A493" s="140" t="s">
        <v>4870</v>
      </c>
      <c r="B493" s="141" t="s">
        <v>4871</v>
      </c>
      <c r="C493" s="141">
        <v>1</v>
      </c>
      <c r="D493" s="138"/>
    </row>
    <row r="494" spans="1:4" ht="12.75" customHeight="1" x14ac:dyDescent="0.25">
      <c r="A494" s="140" t="s">
        <v>4872</v>
      </c>
      <c r="B494" s="141" t="s">
        <v>4873</v>
      </c>
      <c r="C494" s="141">
        <v>1</v>
      </c>
      <c r="D494" s="138"/>
    </row>
    <row r="495" spans="1:4" ht="12.75" customHeight="1" x14ac:dyDescent="0.25">
      <c r="A495" s="140" t="s">
        <v>4874</v>
      </c>
      <c r="B495" s="141" t="s">
        <v>4875</v>
      </c>
      <c r="C495" s="141">
        <v>1</v>
      </c>
      <c r="D495" s="138"/>
    </row>
    <row r="496" spans="1:4" ht="12.75" customHeight="1" x14ac:dyDescent="0.25">
      <c r="A496" s="140" t="s">
        <v>4876</v>
      </c>
      <c r="B496" s="141" t="s">
        <v>4877</v>
      </c>
      <c r="C496" s="141">
        <v>1</v>
      </c>
      <c r="D496" s="138"/>
    </row>
    <row r="497" spans="1:4" ht="12.75" customHeight="1" x14ac:dyDescent="0.25">
      <c r="A497" s="140" t="s">
        <v>4878</v>
      </c>
      <c r="B497" s="141" t="s">
        <v>4879</v>
      </c>
      <c r="C497" s="141">
        <v>1</v>
      </c>
      <c r="D497" s="138"/>
    </row>
    <row r="498" spans="1:4" ht="12.75" customHeight="1" x14ac:dyDescent="0.25">
      <c r="A498" s="140" t="s">
        <v>4880</v>
      </c>
      <c r="B498" s="141" t="s">
        <v>4881</v>
      </c>
      <c r="C498" s="141">
        <v>1</v>
      </c>
      <c r="D498" s="138"/>
    </row>
    <row r="499" spans="1:4" ht="12.75" customHeight="1" x14ac:dyDescent="0.25">
      <c r="A499" s="140" t="s">
        <v>4882</v>
      </c>
      <c r="B499" s="141" t="s">
        <v>4883</v>
      </c>
      <c r="C499" s="141">
        <v>1</v>
      </c>
      <c r="D499" s="138"/>
    </row>
    <row r="500" spans="1:4" ht="12.75" customHeight="1" x14ac:dyDescent="0.25">
      <c r="A500" s="140" t="s">
        <v>4884</v>
      </c>
      <c r="B500" s="141" t="s">
        <v>4885</v>
      </c>
      <c r="C500" s="141">
        <v>1</v>
      </c>
      <c r="D500" s="138"/>
    </row>
    <row r="501" spans="1:4" ht="12.75" customHeight="1" x14ac:dyDescent="0.25">
      <c r="A501" s="140" t="s">
        <v>4886</v>
      </c>
      <c r="B501" s="141" t="s">
        <v>4887</v>
      </c>
      <c r="C501" s="141">
        <v>1</v>
      </c>
      <c r="D501" s="138"/>
    </row>
    <row r="502" spans="1:4" ht="12.75" customHeight="1" x14ac:dyDescent="0.25">
      <c r="A502" s="140" t="s">
        <v>4888</v>
      </c>
      <c r="B502" s="141" t="s">
        <v>4889</v>
      </c>
      <c r="C502" s="141">
        <v>1</v>
      </c>
      <c r="D502" s="138"/>
    </row>
    <row r="503" spans="1:4" ht="12.75" customHeight="1" x14ac:dyDescent="0.25">
      <c r="A503" s="140" t="s">
        <v>4890</v>
      </c>
      <c r="B503" s="141" t="s">
        <v>4891</v>
      </c>
      <c r="C503" s="141">
        <v>1</v>
      </c>
      <c r="D503" s="138"/>
    </row>
    <row r="504" spans="1:4" ht="12.75" customHeight="1" x14ac:dyDescent="0.25">
      <c r="A504" s="140" t="s">
        <v>4892</v>
      </c>
      <c r="B504" s="141" t="s">
        <v>4893</v>
      </c>
      <c r="C504" s="141">
        <v>1</v>
      </c>
      <c r="D504" s="138"/>
    </row>
    <row r="505" spans="1:4" ht="12.75" customHeight="1" x14ac:dyDescent="0.25">
      <c r="A505" s="140" t="s">
        <v>4894</v>
      </c>
      <c r="B505" s="141" t="s">
        <v>4895</v>
      </c>
      <c r="C505" s="141">
        <v>1</v>
      </c>
      <c r="D505" s="138"/>
    </row>
    <row r="506" spans="1:4" ht="12.75" customHeight="1" x14ac:dyDescent="0.25">
      <c r="A506" s="140" t="s">
        <v>4896</v>
      </c>
      <c r="B506" s="141" t="s">
        <v>4897</v>
      </c>
      <c r="C506" s="141">
        <v>1</v>
      </c>
      <c r="D506" s="138"/>
    </row>
    <row r="507" spans="1:4" ht="12.75" customHeight="1" x14ac:dyDescent="0.25">
      <c r="A507" s="140" t="s">
        <v>4898</v>
      </c>
      <c r="B507" s="141" t="s">
        <v>4899</v>
      </c>
      <c r="C507" s="141">
        <v>1</v>
      </c>
      <c r="D507" s="138"/>
    </row>
    <row r="508" spans="1:4" ht="12.75" customHeight="1" x14ac:dyDescent="0.25">
      <c r="A508" s="140" t="s">
        <v>4900</v>
      </c>
      <c r="B508" s="141" t="s">
        <v>4901</v>
      </c>
      <c r="C508" s="141">
        <v>1</v>
      </c>
      <c r="D508" s="138"/>
    </row>
    <row r="509" spans="1:4" ht="12.75" customHeight="1" x14ac:dyDescent="0.25">
      <c r="A509" s="140" t="s">
        <v>4902</v>
      </c>
      <c r="B509" s="141" t="s">
        <v>4903</v>
      </c>
      <c r="C509" s="141">
        <v>1</v>
      </c>
      <c r="D509" s="138"/>
    </row>
    <row r="510" spans="1:4" ht="12.75" customHeight="1" x14ac:dyDescent="0.25">
      <c r="A510" s="140" t="s">
        <v>4904</v>
      </c>
      <c r="B510" s="141" t="s">
        <v>4905</v>
      </c>
      <c r="C510" s="141">
        <v>1</v>
      </c>
      <c r="D510" s="138"/>
    </row>
    <row r="511" spans="1:4" ht="12.75" customHeight="1" x14ac:dyDescent="0.25">
      <c r="A511" s="140" t="s">
        <v>4906</v>
      </c>
      <c r="B511" s="141" t="s">
        <v>4907</v>
      </c>
      <c r="C511" s="141">
        <v>1</v>
      </c>
      <c r="D511" s="138"/>
    </row>
    <row r="512" spans="1:4" ht="12.75" customHeight="1" x14ac:dyDescent="0.25">
      <c r="A512" s="140" t="s">
        <v>4908</v>
      </c>
      <c r="B512" s="141" t="s">
        <v>4909</v>
      </c>
      <c r="C512" s="141">
        <v>1</v>
      </c>
      <c r="D512" s="138"/>
    </row>
    <row r="513" spans="1:4" ht="12.75" customHeight="1" x14ac:dyDescent="0.25">
      <c r="A513" s="140" t="s">
        <v>4910</v>
      </c>
      <c r="B513" s="141" t="s">
        <v>4911</v>
      </c>
      <c r="C513" s="141">
        <v>1</v>
      </c>
      <c r="D513" s="138"/>
    </row>
    <row r="514" spans="1:4" ht="12.75" customHeight="1" x14ac:dyDescent="0.25">
      <c r="A514" s="140" t="s">
        <v>4912</v>
      </c>
      <c r="B514" s="141" t="s">
        <v>4913</v>
      </c>
      <c r="C514" s="141">
        <v>1</v>
      </c>
      <c r="D514" s="138"/>
    </row>
    <row r="515" spans="1:4" ht="12.75" customHeight="1" x14ac:dyDescent="0.25">
      <c r="A515" s="140" t="s">
        <v>4914</v>
      </c>
      <c r="B515" s="141" t="s">
        <v>4915</v>
      </c>
      <c r="C515" s="141">
        <v>1</v>
      </c>
      <c r="D515" s="138"/>
    </row>
    <row r="516" spans="1:4" ht="12.75" customHeight="1" x14ac:dyDescent="0.25">
      <c r="A516" s="140" t="s">
        <v>4916</v>
      </c>
      <c r="B516" s="141" t="s">
        <v>4917</v>
      </c>
      <c r="C516" s="141">
        <v>1</v>
      </c>
      <c r="D516" s="138"/>
    </row>
    <row r="517" spans="1:4" ht="12.75" customHeight="1" x14ac:dyDescent="0.25">
      <c r="A517" s="140" t="s">
        <v>4918</v>
      </c>
      <c r="B517" s="141" t="s">
        <v>4919</v>
      </c>
      <c r="C517" s="141">
        <v>1</v>
      </c>
      <c r="D517" s="138"/>
    </row>
    <row r="518" spans="1:4" ht="12.75" customHeight="1" x14ac:dyDescent="0.25">
      <c r="A518" s="140" t="s">
        <v>4920</v>
      </c>
      <c r="B518" s="141" t="s">
        <v>4921</v>
      </c>
      <c r="C518" s="141">
        <v>1</v>
      </c>
      <c r="D518" s="138"/>
    </row>
    <row r="519" spans="1:4" ht="12.75" customHeight="1" x14ac:dyDescent="0.25">
      <c r="A519" s="140" t="s">
        <v>4922</v>
      </c>
      <c r="B519" s="141" t="s">
        <v>4923</v>
      </c>
      <c r="C519" s="141">
        <v>1</v>
      </c>
      <c r="D519" s="138"/>
    </row>
    <row r="520" spans="1:4" ht="12.75" customHeight="1" x14ac:dyDescent="0.25">
      <c r="A520" s="140" t="s">
        <v>4924</v>
      </c>
      <c r="B520" s="141" t="s">
        <v>4925</v>
      </c>
      <c r="C520" s="141">
        <v>1</v>
      </c>
      <c r="D520" s="138"/>
    </row>
    <row r="521" spans="1:4" ht="12.75" customHeight="1" x14ac:dyDescent="0.25">
      <c r="A521" s="140" t="s">
        <v>4926</v>
      </c>
      <c r="B521" s="141" t="s">
        <v>4927</v>
      </c>
      <c r="C521" s="141">
        <v>1</v>
      </c>
      <c r="D521" s="138"/>
    </row>
    <row r="522" spans="1:4" ht="12.75" customHeight="1" x14ac:dyDescent="0.25">
      <c r="A522" s="140" t="s">
        <v>4928</v>
      </c>
      <c r="B522" s="141" t="s">
        <v>4929</v>
      </c>
      <c r="C522" s="141">
        <v>1</v>
      </c>
      <c r="D522" s="138"/>
    </row>
    <row r="523" spans="1:4" ht="12.75" customHeight="1" x14ac:dyDescent="0.25">
      <c r="A523" s="140" t="s">
        <v>4930</v>
      </c>
      <c r="B523" s="141" t="s">
        <v>4931</v>
      </c>
      <c r="C523" s="141">
        <v>1</v>
      </c>
      <c r="D523" s="138"/>
    </row>
    <row r="524" spans="1:4" ht="12.75" customHeight="1" x14ac:dyDescent="0.25">
      <c r="A524" s="140" t="s">
        <v>4932</v>
      </c>
      <c r="B524" s="141" t="s">
        <v>4933</v>
      </c>
      <c r="C524" s="141">
        <v>1</v>
      </c>
      <c r="D524" s="138"/>
    </row>
    <row r="525" spans="1:4" ht="12.75" customHeight="1" x14ac:dyDescent="0.25">
      <c r="A525" s="140" t="s">
        <v>4934</v>
      </c>
      <c r="B525" s="141" t="s">
        <v>4935</v>
      </c>
      <c r="C525" s="141">
        <v>1</v>
      </c>
      <c r="D525" s="138"/>
    </row>
    <row r="526" spans="1:4" ht="12.75" customHeight="1" x14ac:dyDescent="0.25">
      <c r="A526" s="140" t="s">
        <v>4936</v>
      </c>
      <c r="B526" s="141" t="s">
        <v>4937</v>
      </c>
      <c r="C526" s="141">
        <v>1</v>
      </c>
      <c r="D526" s="138"/>
    </row>
    <row r="527" spans="1:4" ht="12.75" customHeight="1" x14ac:dyDescent="0.25">
      <c r="A527" s="140" t="s">
        <v>4938</v>
      </c>
      <c r="B527" s="141" t="s">
        <v>4939</v>
      </c>
      <c r="C527" s="141">
        <v>1</v>
      </c>
      <c r="D527" s="138"/>
    </row>
    <row r="528" spans="1:4" ht="12.75" customHeight="1" x14ac:dyDescent="0.25">
      <c r="A528" s="140" t="s">
        <v>4940</v>
      </c>
      <c r="B528" s="141" t="s">
        <v>4941</v>
      </c>
      <c r="C528" s="141">
        <v>1</v>
      </c>
      <c r="D528" s="138"/>
    </row>
    <row r="529" spans="1:4" ht="12.75" customHeight="1" x14ac:dyDescent="0.25">
      <c r="A529" s="140" t="s">
        <v>4942</v>
      </c>
      <c r="B529" s="141" t="s">
        <v>4943</v>
      </c>
      <c r="C529" s="141">
        <v>1</v>
      </c>
      <c r="D529" s="138"/>
    </row>
    <row r="530" spans="1:4" ht="12.75" customHeight="1" x14ac:dyDescent="0.25">
      <c r="A530" s="140" t="s">
        <v>4944</v>
      </c>
      <c r="B530" s="141" t="s">
        <v>4945</v>
      </c>
      <c r="C530" s="141">
        <v>1</v>
      </c>
      <c r="D530" s="138"/>
    </row>
    <row r="531" spans="1:4" ht="12.75" customHeight="1" x14ac:dyDescent="0.25">
      <c r="A531" s="140" t="s">
        <v>4946</v>
      </c>
      <c r="B531" s="141" t="s">
        <v>4947</v>
      </c>
      <c r="C531" s="141">
        <v>1</v>
      </c>
      <c r="D531" s="138"/>
    </row>
    <row r="532" spans="1:4" ht="12.75" customHeight="1" x14ac:dyDescent="0.25">
      <c r="A532" s="140" t="s">
        <v>4948</v>
      </c>
      <c r="B532" s="141" t="s">
        <v>4949</v>
      </c>
      <c r="C532" s="141">
        <v>1</v>
      </c>
      <c r="D532" s="138"/>
    </row>
    <row r="533" spans="1:4" ht="12.75" customHeight="1" x14ac:dyDescent="0.25">
      <c r="A533" s="140" t="s">
        <v>4950</v>
      </c>
      <c r="B533" s="141" t="s">
        <v>4951</v>
      </c>
      <c r="C533" s="141">
        <v>1</v>
      </c>
      <c r="D533" s="138"/>
    </row>
    <row r="534" spans="1:4" ht="12.75" customHeight="1" x14ac:dyDescent="0.25">
      <c r="A534" s="140" t="s">
        <v>4952</v>
      </c>
      <c r="B534" s="141" t="s">
        <v>4953</v>
      </c>
      <c r="C534" s="141">
        <v>1</v>
      </c>
      <c r="D534" s="138"/>
    </row>
    <row r="535" spans="1:4" ht="12.75" customHeight="1" x14ac:dyDescent="0.25">
      <c r="A535" s="140" t="s">
        <v>4954</v>
      </c>
      <c r="B535" s="141" t="s">
        <v>4955</v>
      </c>
      <c r="C535" s="141">
        <v>1</v>
      </c>
      <c r="D535" s="138"/>
    </row>
    <row r="536" spans="1:4" ht="12.75" customHeight="1" x14ac:dyDescent="0.25">
      <c r="A536" s="140" t="s">
        <v>4956</v>
      </c>
      <c r="B536" s="141" t="s">
        <v>4957</v>
      </c>
      <c r="C536" s="141">
        <v>1</v>
      </c>
      <c r="D536" s="138"/>
    </row>
    <row r="537" spans="1:4" ht="12.75" customHeight="1" x14ac:dyDescent="0.25">
      <c r="A537" s="140" t="s">
        <v>4958</v>
      </c>
      <c r="B537" s="141" t="s">
        <v>4959</v>
      </c>
      <c r="C537" s="141">
        <v>1</v>
      </c>
      <c r="D537" s="138"/>
    </row>
    <row r="538" spans="1:4" ht="12.75" customHeight="1" x14ac:dyDescent="0.25">
      <c r="A538" s="140" t="s">
        <v>4960</v>
      </c>
      <c r="B538" s="141" t="s">
        <v>4961</v>
      </c>
      <c r="C538" s="141">
        <v>1</v>
      </c>
      <c r="D538" s="138"/>
    </row>
    <row r="539" spans="1:4" ht="12.75" customHeight="1" x14ac:dyDescent="0.25">
      <c r="A539" s="140" t="s">
        <v>4962</v>
      </c>
      <c r="B539" s="141" t="s">
        <v>4963</v>
      </c>
      <c r="C539" s="141">
        <v>1</v>
      </c>
      <c r="D539" s="138"/>
    </row>
    <row r="540" spans="1:4" ht="12.75" customHeight="1" x14ac:dyDescent="0.25">
      <c r="A540" s="140" t="s">
        <v>4964</v>
      </c>
      <c r="B540" s="141" t="s">
        <v>4965</v>
      </c>
      <c r="C540" s="141">
        <v>1</v>
      </c>
      <c r="D540" s="138"/>
    </row>
    <row r="541" spans="1:4" ht="12.75" customHeight="1" x14ac:dyDescent="0.25">
      <c r="A541" s="140" t="s">
        <v>4966</v>
      </c>
      <c r="B541" s="141" t="s">
        <v>4967</v>
      </c>
      <c r="C541" s="141">
        <v>1</v>
      </c>
      <c r="D541" s="138"/>
    </row>
    <row r="542" spans="1:4" ht="12.75" customHeight="1" x14ac:dyDescent="0.25">
      <c r="A542" s="140" t="s">
        <v>4968</v>
      </c>
      <c r="B542" s="141" t="s">
        <v>4969</v>
      </c>
      <c r="C542" s="141">
        <v>1</v>
      </c>
      <c r="D542" s="138"/>
    </row>
    <row r="543" spans="1:4" ht="12.75" customHeight="1" x14ac:dyDescent="0.25">
      <c r="A543" s="140" t="s">
        <v>4970</v>
      </c>
      <c r="B543" s="141" t="s">
        <v>4971</v>
      </c>
      <c r="C543" s="141">
        <v>1</v>
      </c>
      <c r="D543" s="138"/>
    </row>
    <row r="544" spans="1:4" ht="12.75" customHeight="1" x14ac:dyDescent="0.25">
      <c r="A544" s="140" t="s">
        <v>4972</v>
      </c>
      <c r="B544" s="141" t="s">
        <v>4973</v>
      </c>
      <c r="C544" s="141">
        <v>1</v>
      </c>
      <c r="D544" s="138"/>
    </row>
    <row r="545" spans="1:4" ht="12.75" customHeight="1" x14ac:dyDescent="0.25">
      <c r="A545" s="140" t="s">
        <v>4974</v>
      </c>
      <c r="B545" s="141" t="s">
        <v>4975</v>
      </c>
      <c r="C545" s="141">
        <v>1</v>
      </c>
      <c r="D545" s="138"/>
    </row>
    <row r="546" spans="1:4" ht="12.75" customHeight="1" x14ac:dyDescent="0.25">
      <c r="A546" s="140" t="s">
        <v>4976</v>
      </c>
      <c r="B546" s="141" t="s">
        <v>4977</v>
      </c>
      <c r="C546" s="141">
        <v>1</v>
      </c>
      <c r="D546" s="138"/>
    </row>
    <row r="547" spans="1:4" ht="12.75" customHeight="1" x14ac:dyDescent="0.25">
      <c r="A547" s="140" t="s">
        <v>4978</v>
      </c>
      <c r="B547" s="141" t="s">
        <v>4979</v>
      </c>
      <c r="C547" s="141">
        <v>1</v>
      </c>
      <c r="D547" s="138"/>
    </row>
    <row r="548" spans="1:4" ht="12.75" customHeight="1" x14ac:dyDescent="0.25">
      <c r="A548" s="140" t="s">
        <v>4980</v>
      </c>
      <c r="B548" s="141" t="s">
        <v>4981</v>
      </c>
      <c r="C548" s="141">
        <v>1</v>
      </c>
      <c r="D548" s="138"/>
    </row>
  </sheetData>
  <autoFilter ref="A1:WVL539"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484A38-DF49-4BB5-9E19-FF0B6F63CC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F6340D-2503-4BA9-946B-109A3E0815BE}">
  <ds:schemaRefs>
    <ds:schemaRef ds:uri="http://purl.org/dc/elements/1.1/"/>
    <ds:schemaRef ds:uri="http://schemas.microsoft.com/office/2006/metadata/properties"/>
    <ds:schemaRef ds:uri="http://purl.org/dc/terms/"/>
    <ds:schemaRef ds:uri="http://schemas.microsoft.com/sharepoint/v3"/>
    <ds:schemaRef ds:uri="2c75e67c-ed2d-4c91-baba-8aa4949e551e"/>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33874043-1092-46f2-b7ed-3863b0441e79"/>
    <ds:schemaRef ds:uri="http://purl.org/dc/dcmitype/"/>
  </ds:schemaRefs>
</ds:datastoreItem>
</file>

<file path=customXml/itemProps3.xml><?xml version="1.0" encoding="utf-8"?>
<ds:datastoreItem xmlns:ds="http://schemas.openxmlformats.org/officeDocument/2006/customXml" ds:itemID="{045E7A16-7B9D-4846-8492-9B30E8F8A3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Dashboard</vt:lpstr>
      <vt:lpstr>Results</vt:lpstr>
      <vt:lpstr>Instructions</vt:lpstr>
      <vt:lpstr>Windows 10</vt:lpstr>
      <vt:lpstr>New Release Changes</vt:lpstr>
      <vt:lpstr>Change Log</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
  <dc:creator>Booz Allen Hamilton</dc:creator>
  <cp:keywords/>
  <dc:description/>
  <cp:lastModifiedBy>Shacklett Darrin D</cp:lastModifiedBy>
  <cp:revision/>
  <dcterms:created xsi:type="dcterms:W3CDTF">2016-01-27T20:29:26Z</dcterms:created>
  <dcterms:modified xsi:type="dcterms:W3CDTF">2023-10-17T14:44:52Z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