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autoCompressPictures="0"/>
  <mc:AlternateContent xmlns:mc="http://schemas.openxmlformats.org/markup-compatibility/2006">
    <mc:Choice Requires="x15">
      <x15ac:absPath xmlns:x15ac="http://schemas.microsoft.com/office/spreadsheetml/2010/11/ac" url="C:\Users\d88pb\Documents\Safeguard\Method\SCSEM Package 09-30-2022\SCSEM Package 09-30-2022 send to IRS\SCSEM Package 09302022\Windows\"/>
    </mc:Choice>
  </mc:AlternateContent>
  <xr:revisionPtr revIDLastSave="0" documentId="13_ncr:1_{6EA8529C-B2E3-4081-9536-ABC23D7CFD9D}" xr6:coauthVersionLast="47" xr6:coauthVersionMax="47" xr10:uidLastSave="{00000000-0000-0000-0000-000000000000}"/>
  <bookViews>
    <workbookView xWindow="28690" yWindow="-110" windowWidth="29020" windowHeight="15820" tabRatio="743" xr2:uid="{00000000-000D-0000-FFFF-FFFF00000000}"/>
  </bookViews>
  <sheets>
    <sheet name="Dashboard" sheetId="1" r:id="rId1"/>
    <sheet name="Results" sheetId="2" r:id="rId2"/>
    <sheet name="Instructions" sheetId="3" r:id="rId3"/>
    <sheet name="Test Cases" sheetId="4" r:id="rId4"/>
    <sheet name="Appendix" sheetId="5" r:id="rId5"/>
    <sheet name="Change Log" sheetId="6" r:id="rId6"/>
    <sheet name="New Release Changes" sheetId="8" r:id="rId7"/>
    <sheet name="Issue Code Table" sheetId="7" r:id="rId8"/>
  </sheets>
  <definedNames>
    <definedName name="_xlnm._FilterDatabase" localSheetId="3" hidden="1">'Test Cases'!$A$2:$AG$190</definedName>
    <definedName name="_xlnm.Print_Area" localSheetId="4">Appendix!$A$1:$A$26</definedName>
    <definedName name="_xlnm.Print_Area" localSheetId="5">'Change Log'!$A$1:$D$7</definedName>
    <definedName name="_xlnm.Print_Area" localSheetId="0">Dashboard!$A$1:$C$45</definedName>
    <definedName name="_xlnm.Print_Area" localSheetId="2">Instructions!$A$1:$N$61</definedName>
    <definedName name="_xlnm.Print_Area" localSheetId="6">'New Release Changes'!$A$1:$D$3</definedName>
    <definedName name="_xlnm.Print_Area" localSheetId="1">Results!#REF!</definedName>
    <definedName name="Z_49FE20BB_FBAE_4179_A770_21772DC36366_.wvu.Cols" localSheetId="5" hidden="1">'Change Log'!$S:$S</definedName>
    <definedName name="Z_49FE20BB_FBAE_4179_A770_21772DC36366_.wvu.FilterData" localSheetId="3" hidden="1">'Test Cases'!$A$2:$M$189</definedName>
    <definedName name="Z_49FE20BB_FBAE_4179_A770_21772DC36366_.wvu.PrintArea" localSheetId="4" hidden="1">Appendix!$A$1:$A$26</definedName>
    <definedName name="Z_49FE20BB_FBAE_4179_A770_21772DC36366_.wvu.PrintArea" localSheetId="5" hidden="1">'Change Log'!$A$1:$D$7</definedName>
    <definedName name="Z_49FE20BB_FBAE_4179_A770_21772DC36366_.wvu.PrintArea" localSheetId="0" hidden="1">Dashboard!$A$1:$C$45</definedName>
    <definedName name="Z_49FE20BB_FBAE_4179_A770_21772DC36366_.wvu.PrintArea" localSheetId="2" hidden="1">Instructions!$A$1:$N$61</definedName>
    <definedName name="Z_49FE20BB_FBAE_4179_A770_21772DC36366_.wvu.Rows" localSheetId="0" hidden="1">Dashboard!$47:$49</definedName>
    <definedName name="Z_49FE20BB_FBAE_4179_A770_21772DC36366_.wvu.Rows" localSheetId="1" hidden="1">Results!#REF!</definedName>
    <definedName name="Z_DC6629D9_6399_4F23_8521_98E0AAB6DE93_.wvu.Cols" localSheetId="5" hidden="1">'Change Log'!$S:$S</definedName>
    <definedName name="Z_DC6629D9_6399_4F23_8521_98E0AAB6DE93_.wvu.FilterData" localSheetId="3" hidden="1">'Test Cases'!$A$2:$V$189</definedName>
    <definedName name="Z_DC6629D9_6399_4F23_8521_98E0AAB6DE93_.wvu.PrintArea" localSheetId="4" hidden="1">Appendix!$A$1:$A$26</definedName>
    <definedName name="Z_DC6629D9_6399_4F23_8521_98E0AAB6DE93_.wvu.PrintArea" localSheetId="5" hidden="1">'Change Log'!$A$1:$D$7</definedName>
    <definedName name="Z_DC6629D9_6399_4F23_8521_98E0AAB6DE93_.wvu.PrintArea" localSheetId="0" hidden="1">Dashboard!$A$1:$C$45</definedName>
    <definedName name="Z_DC6629D9_6399_4F23_8521_98E0AAB6DE93_.wvu.PrintArea" localSheetId="2" hidden="1">Instructions!$A$1:$N$61</definedName>
    <definedName name="Z_DC6629D9_6399_4F23_8521_98E0AAB6DE93_.wvu.Rows" localSheetId="0" hidden="1">Dashboard!$47:$49</definedName>
    <definedName name="Z_DC6629D9_6399_4F23_8521_98E0AAB6DE93_.wvu.Rows" localSheetId="1" hidden="1">Results!#REF!</definedName>
    <definedName name="Z_E96EC931_7DB8_9949_B69E_EB800FAB8EDD_.wvu.Cols" localSheetId="5" hidden="1">'Change Log'!$S:$S</definedName>
    <definedName name="Z_E96EC931_7DB8_9949_B69E_EB800FAB8EDD_.wvu.FilterData" localSheetId="3" hidden="1">'Test Cases'!$A$2:$M$189</definedName>
    <definedName name="Z_E96EC931_7DB8_9949_B69E_EB800FAB8EDD_.wvu.PrintArea" localSheetId="4" hidden="1">Appendix!$A$1:$A$26</definedName>
    <definedName name="Z_E96EC931_7DB8_9949_B69E_EB800FAB8EDD_.wvu.PrintArea" localSheetId="5" hidden="1">'Change Log'!$A$1:$D$7</definedName>
    <definedName name="Z_E96EC931_7DB8_9949_B69E_EB800FAB8EDD_.wvu.PrintArea" localSheetId="0" hidden="1">Dashboard!$A$1:$C$45</definedName>
    <definedName name="Z_E96EC931_7DB8_9949_B69E_EB800FAB8EDD_.wvu.PrintArea" localSheetId="2" hidden="1">Instructions!$A$1:$N$61</definedName>
    <definedName name="Z_E96EC931_7DB8_9949_B69E_EB800FAB8EDD_.wvu.Rows" localSheetId="0" hidden="1">Dashboard!$47:$49</definedName>
    <definedName name="Z_E96EC931_7DB8_9949_B69E_EB800FAB8EDD_.wvu.Rows" localSheetId="1" hidden="1">Results!#REF!</definedName>
  </definedNames>
  <calcPr calcId="191028"/>
  <customWorkbookViews>
    <customWorkbookView name="Sean Jennings - Personal View" guid="{E96EC931-7DB8-9949-B69E-EB800FAB8EDD}" mergeInterval="0" personalView="1" xWindow="21" yWindow="65" windowWidth="1719" windowHeight="945" tabRatio="726" activeSheetId="4" showComments="commIndAndComment"/>
    <customWorkbookView name="Sinay, Corey [USA] - Personal View" guid="{DC6629D9-6399-4F23-8521-98E0AAB6DE93}" mergeInterval="0" personalView="1" maximized="1" xWindow="-9" yWindow="-9" windowWidth="1938" windowHeight="1050" tabRatio="749" activeSheetId="4"/>
    <customWorkbookView name="Buffum, Tyler [USA] - Personal View" guid="{49FE20BB-FBAE-4179-A770-21772DC36366}" mergeInterval="0" personalView="1" maximized="1" xWindow="-8" yWindow="-8" windowWidth="1616" windowHeight="876" tabRatio="726"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O12" i="2"/>
  <c r="M12" i="2"/>
  <c r="E12" i="2"/>
  <c r="D12" i="2"/>
  <c r="C12" i="2"/>
  <c r="B12" i="2"/>
  <c r="AA3" i="4" l="1"/>
  <c r="B29" i="2" l="1"/>
  <c r="B27" i="2"/>
  <c r="E20" i="2" l="1"/>
  <c r="A29" i="2"/>
  <c r="E19" i="2"/>
  <c r="E18" i="2"/>
  <c r="E17" i="2"/>
  <c r="E21" i="2"/>
  <c r="D17" i="2"/>
  <c r="I17" i="2" s="1"/>
  <c r="F17" i="2"/>
  <c r="D21" i="2"/>
  <c r="D20" i="2"/>
  <c r="I20" i="2" s="1"/>
  <c r="D19" i="2"/>
  <c r="I19" i="2" s="1"/>
  <c r="D18" i="2"/>
  <c r="I18" i="2" s="1"/>
  <c r="C21" i="2"/>
  <c r="C20" i="2"/>
  <c r="C19" i="2"/>
  <c r="C18" i="2"/>
  <c r="C17" i="2"/>
  <c r="F21" i="2"/>
  <c r="F20" i="2"/>
  <c r="F19" i="2"/>
  <c r="F18" i="2"/>
  <c r="H19" i="2" l="1"/>
  <c r="H20" i="2"/>
  <c r="H17" i="2"/>
  <c r="H18" i="2"/>
  <c r="F22" i="2" l="1"/>
  <c r="F23" i="2"/>
  <c r="F16" i="2"/>
  <c r="E22" i="2"/>
  <c r="E23" i="2"/>
  <c r="E16" i="2"/>
  <c r="I21" i="2"/>
  <c r="D22" i="2"/>
  <c r="I22" i="2" s="1"/>
  <c r="D23" i="2"/>
  <c r="I23" i="2" s="1"/>
  <c r="D16" i="2"/>
  <c r="I16" i="2" s="1"/>
  <c r="C22" i="2"/>
  <c r="C23" i="2"/>
  <c r="C16" i="2"/>
  <c r="H16" i="2" l="1"/>
  <c r="H21" i="2"/>
  <c r="F12" i="2"/>
  <c r="H22" i="2"/>
  <c r="H23" i="2"/>
  <c r="N12" i="2"/>
  <c r="A27" i="2" s="1"/>
  <c r="D24" i="2" l="1"/>
  <c r="G12" i="2" s="1"/>
</calcChain>
</file>

<file path=xl/sharedStrings.xml><?xml version="1.0" encoding="utf-8"?>
<sst xmlns="http://schemas.openxmlformats.org/spreadsheetml/2006/main" count="4955" uniqueCount="3317">
  <si>
    <t>Internal Revenue Service</t>
  </si>
  <si>
    <t>Office of Safeguards</t>
  </si>
  <si>
    <t xml:space="preserve"> ▪ SCSEM Subject: Microsoft Windows Server 2008 SP2</t>
  </si>
  <si>
    <t xml:space="preserve"> ▪ SCSEM Release Date: September 30, 2022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</si>
  <si>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</si>
  <si>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</si>
  <si>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</si>
  <si>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</si>
  <si>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</si>
  <si>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</si>
  <si>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</si>
  <si>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</si>
  <si>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</si>
  <si>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</si>
  <si>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</si>
  <si>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</si>
  <si>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</si>
  <si>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</si>
  <si>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</si>
  <si>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</si>
  <si>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</si>
  <si>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</si>
  <si>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</si>
  <si>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</si>
  <si>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</si>
  <si>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</si>
  <si>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</si>
  <si>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</si>
  <si>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</si>
  <si>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</si>
  <si>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</si>
  <si>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</si>
  <si>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</si>
  <si>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</si>
  <si>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</si>
  <si>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</si>
  <si>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</si>
  <si>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</si>
  <si>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</si>
  <si>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</si>
  <si>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</si>
  <si>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</si>
  <si>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</si>
  <si>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</si>
  <si>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</si>
  <si>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</si>
  <si>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</si>
  <si>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</si>
  <si>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</si>
  <si>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</si>
  <si>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</si>
  <si>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</si>
  <si>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</si>
  <si>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</si>
  <si>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</si>
  <si>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</si>
  <si>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</si>
  <si>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</si>
  <si>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</si>
  <si>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</si>
  <si>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</si>
  <si>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</si>
  <si>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</si>
  <si>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</si>
  <si>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</si>
  <si>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</si>
  <si>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2008 SP2 for a system that receives, stores, processes or transmits Federal Tax Information (FTI).  The tests in this SCSEM </t>
  </si>
  <si>
    <t>complement tests executed through the Nessus Automated Scanning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</si>
  <si>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</si>
  <si>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</si>
  <si>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</si>
  <si>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</si>
  <si>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</si>
  <si>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</si>
  <si>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</si>
  <si>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</si>
  <si>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</si>
  <si>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</si>
  <si>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</si>
  <si>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</si>
  <si>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</si>
  <si>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</si>
  <si>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</si>
  <si>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</si>
  <si>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</si>
  <si>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</si>
  <si>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</si>
  <si>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</si>
  <si>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</si>
  <si>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</si>
  <si>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</si>
  <si>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</si>
  <si>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</si>
  <si>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</si>
  <si>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</si>
  <si>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</si>
  <si>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</si>
  <si>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</si>
  <si>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</si>
  <si>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</si>
  <si>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</si>
  <si>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</si>
  <si>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</si>
  <si>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</si>
  <si>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</si>
  <si>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</si>
  <si>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</si>
  <si>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</si>
  <si>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</si>
  <si>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</si>
  <si>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</si>
  <si>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</si>
  <si>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</si>
  <si>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</si>
  <si>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</si>
  <si>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</si>
  <si>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</si>
  <si>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</si>
  <si>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</si>
  <si>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</si>
  <si>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</si>
  <si>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</si>
  <si>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</si>
  <si>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</si>
  <si>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</si>
  <si>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</si>
  <si>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</si>
  <si>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</si>
  <si>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</si>
  <si>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</si>
  <si>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</si>
  <si>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</si>
  <si>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</si>
  <si>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</si>
  <si>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</si>
  <si>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</si>
  <si>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</si>
  <si>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</si>
  <si>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</si>
  <si>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</si>
  <si>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</si>
  <si>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</si>
  <si>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</si>
  <si>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</si>
  <si>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Audit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</si>
  <si>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</si>
  <si>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</si>
  <si>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</si>
  <si>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</si>
  <si>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</si>
  <si>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</si>
  <si>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</si>
  <si>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</si>
  <si>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Section #</t>
  </si>
  <si>
    <t>Recommendation #</t>
  </si>
  <si>
    <t>Rationale Statement</t>
  </si>
  <si>
    <t>Remediation Procedure</t>
  </si>
  <si>
    <t>Impact Statement</t>
  </si>
  <si>
    <t>CCE-ID</t>
  </si>
  <si>
    <t>Remediation Statement (Internal Use Only)</t>
  </si>
  <si>
    <t>CAP Request Statement (Internal Use Only)</t>
  </si>
  <si>
    <t>Risk Rating (Do Not Edit)</t>
  </si>
  <si>
    <t>WIN2K8-001</t>
  </si>
  <si>
    <t>SA-22</t>
  </si>
  <si>
    <t>Unsupported System Components</t>
  </si>
  <si>
    <t>Test (Manual)</t>
  </si>
  <si>
    <t>Vendor Support</t>
  </si>
  <si>
    <t>Ensure Windows base OS and service pack/release is in vendor support from Microsoft.</t>
  </si>
  <si>
    <t>Research the Microsoft website to determine whether the system is supported and currently receives security updates.</t>
  </si>
  <si>
    <r>
      <rPr>
        <sz val="10"/>
        <color rgb="FF000000"/>
        <rFont val="Arial"/>
        <family val="2"/>
      </rPr>
      <t xml:space="preserve">Windows is in current general support or extended support. If in extended support, ensure the agency has purchased extra support.
</t>
    </r>
    <r>
      <rPr>
        <b/>
        <sz val="10"/>
        <color rgb="FFFF0000"/>
        <rFont val="Arial"/>
        <family val="2"/>
      </rPr>
      <t xml:space="preserve">
Note - This product was EOL in January 2020.  Review under extended support only.</t>
    </r>
  </si>
  <si>
    <t>The system is not under current vendor support.</t>
  </si>
  <si>
    <t>EOL: 14 January 2020
Extended Support: 10 January 2023, unless hosted in Azure - 9 January 2024</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</si>
  <si>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</si>
  <si>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</si>
  <si>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</si>
  <si>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</si>
  <si>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Server Operation System to a vendor-supported version. Once deployed, harden the upgraded system in accordance with IRS standards using the corresponding SCSEM for a Windows Server.</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</si>
  <si>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</si>
  <si>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WIN2K8-002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</si>
  <si>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</si>
  <si>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</si>
  <si>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</si>
  <si>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</si>
  <si>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</si>
  <si>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</si>
  <si>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</si>
  <si>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</si>
  <si>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</si>
  <si>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</si>
  <si>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Obtain and install the latest Windows 2008P2 Server security patches for Security-relevant software updates to include, patches, service packs, hot fixes, and antivirus signatures</t>
  </si>
  <si>
    <t>To close this finding, please provide a screenshot of the updated windows version and its patch level with the agency's CAP.</t>
  </si>
  <si>
    <t>WIN2K8-003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</si>
  <si>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</si>
  <si>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</si>
  <si>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</si>
  <si>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</si>
  <si>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</si>
  <si>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</si>
  <si>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</si>
  <si>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</si>
  <si>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</si>
  <si>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</si>
  <si>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</si>
  <si>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</si>
  <si>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</si>
  <si>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WIN2K8-004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</si>
  <si>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</si>
  <si>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</si>
  <si>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</si>
  <si>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</si>
  <si>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</si>
  <si>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</si>
  <si>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</si>
  <si>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</si>
  <si>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</si>
  <si>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</si>
  <si>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</si>
  <si>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WIN2K8-005</t>
  </si>
  <si>
    <t>AC-3</t>
  </si>
  <si>
    <t>Access Enforcement</t>
  </si>
  <si>
    <t>Test (Automated)</t>
  </si>
  <si>
    <t>Set "Microsoft network server: Disconnect clients when logon hours expire" to "Enabled"</t>
  </si>
  <si>
    <t>This policy setting determin+F5:F10es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</si>
  <si>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Navigate to the UI Path articulated in the Remediation section and confirm it is set as prescribed. This group policy object is backed by the following registry location:
	HKEY_LOCAL_MACHINESystemCurrentControlSetServicesLanManServerParameters:enableforcedlogoff</t>
  </si>
  <si>
    <t xml:space="preserve">The security setting "Microsoft network server: Disconnect clients when logon hours expire" is set to "enabled" </t>
  </si>
  <si>
    <t>The security setting "Microsoft network server: Disconnect clients when logon hours expire" is not enabled.</t>
  </si>
  <si>
    <t>Moderate</t>
  </si>
  <si>
    <t>HIA5</t>
  </si>
  <si>
    <t>System does not properly control authentication process</t>
  </si>
  <si>
    <t>1.1.1.2.1</t>
  </si>
  <si>
    <t>1.1.1.2.1.1</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</si>
  <si>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</si>
  <si>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implement the recommended configuration state, set the following Group Policy setting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</si>
  <si>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</si>
  <si>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CCE-2029-7</t>
  </si>
  <si>
    <t>Set "Microsoft network server: Disconnect clients when logon hours expire" to "Enabled". One method to achieve the recommended configuration via GP: Set the following Group Policy setting to Enabled. 
Computer Configuration&gt;Windows Settings&gt;Security Settings&gt;Local Policies&gt;Security Options&gt;Microsoft network server: Disconnect clients when logon hours expire</t>
  </si>
  <si>
    <t>WIN2K8-006</t>
  </si>
  <si>
    <t>CM-6</t>
  </si>
  <si>
    <t>Configuration Settings</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</si>
  <si>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</si>
  <si>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</si>
  <si>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Navigate to the UI Path articulated in the Remediation section and confirm it is set as prescribed.</t>
  </si>
  <si>
    <t>The security setting "Accounts: Guest account status" is "disabled"</t>
  </si>
  <si>
    <t>The security setting "Accounts: Guest account status" is not disabled.</t>
  </si>
  <si>
    <t>HAC59</t>
  </si>
  <si>
    <t>The guest account has improper access to data and/or resources</t>
  </si>
  <si>
    <t>1.1.1.2.1.5</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</si>
  <si>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</si>
  <si>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implement the recommended configuration state, set the following Group Policy setting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</si>
  <si>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later versions of Windows.</t>
  </si>
  <si>
    <t>CCE-2342-4</t>
  </si>
  <si>
    <t>Set "Accounts: Guest account status" to "Disabled". One method to achieve the recommended configuration via GP: Set the following Group Policy setting to Disabled. 
Computer Configuration&gt;Windows Settings&gt;Security Settings&gt;Local Policies&gt;Security Options&gt;Accounts: Guest account status</t>
  </si>
  <si>
    <t>To close this finding, please provide a screenshot of the setting and/or a comprehensive group policy result report (e.g., gpresult) with the agency's CAP.</t>
  </si>
  <si>
    <t>WIN2K8-007</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</si>
  <si>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</si>
  <si>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</si>
  <si>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Navigate to the UI Path articulated in the Remediation section and confirm it is set as prescribed. This group policy object is backed by the following registry location:
	HKEY_LOCAL_MACHINESystemCurrentControlSetControlLsa:EveryoneIncludesAnonymous</t>
  </si>
  <si>
    <t>The security setting "Network access: Let Everyone permissions apply to anonymous users" is "disabled"</t>
  </si>
  <si>
    <t>The security setting "Network access: Let Everyone permissions apply to anonymous users" is not disabled.</t>
  </si>
  <si>
    <t>HAC11</t>
  </si>
  <si>
    <t>User access was not established with concept of least privilege</t>
  </si>
  <si>
    <t>1.1.1.2.1.6</t>
  </si>
  <si>
    <t>An unauthorized user could anonymously list account names and shared resources and use the information to attempt to guess passwords, perform social engineering attacks, or launch denial of service (DoS) attacks.</t>
  </si>
  <si>
    <t>To implement the recommended configuration state, set the following Group Policy setting to Disabled. 
Computer Configuration&gt;Windows Settings&gt;Security Settings&gt;Local Policies&gt;Security Options&gt;Network access: Let Everyone permissions apply to anonymous users</t>
  </si>
  <si>
    <t>None. This is the default configuration.</t>
  </si>
  <si>
    <t>CCE-1824-2</t>
  </si>
  <si>
    <t>Set "Network access: Let Everyone permissions apply to anonymous users" to "Disabled". One method to achieve the recommended configuration via GP: Set the following Group Policy setting to Disabled. 
Computer Configuration&gt;Windows Settings&gt;Security Settings&gt;Local Policies&gt;Security Options&gt;Network access: Let Everyone permissions apply to anonymous users</t>
  </si>
  <si>
    <t>WIN2K8-008</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</si>
  <si>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</si>
  <si>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</si>
  <si>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The security setting "Accounts: Administrator account status" is "disabled"</t>
  </si>
  <si>
    <t>The security setting "Accounts: Administrator account status" is not disabled.</t>
  </si>
  <si>
    <t>HAC27</t>
  </si>
  <si>
    <t>HAC27: Default accounts have not been disabled or renamed</t>
  </si>
  <si>
    <t>1.1.1.2.1.10</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</si>
  <si>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</si>
  <si>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implement the recommended configuration state, set the following Group Policy setting to Disabled. 
Computer Configuration&gt;Windows Settings&gt;Security Settings&gt;Local Policies&gt;Security Options&gt;Accounts: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</si>
  <si>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</si>
  <si>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CCE-2337-4</t>
  </si>
  <si>
    <t>Set "Accounts: Administrator account status" to "Disabled". One method to achieve the recommended configuration via GP: Set the following Group Policy setting to Disabled. 
Computer Configuration&gt;Windows Settings&gt;Security Settings&gt;Local Policies&gt;Security Options&gt;Accounts: Administrator account status</t>
  </si>
  <si>
    <t>WIN2K8-009</t>
  </si>
  <si>
    <t>Set "Domain member: Maximum machine account password age" to "24"</t>
  </si>
  <si>
    <t>This policy setting determines the maximum allowable age for a computer account password. By default, domain members automatically change their domain passwords every 24 days. If you increase this interval significantly or set it to 0 so that the computers no longer change their passwords, an attacker would have more time to undertake a brute force attack against one of the computer accounts.</t>
  </si>
  <si>
    <t>The security setting "Domain member: Maximum machine account password age" is set to "24"</t>
  </si>
  <si>
    <t>The security setting "Domain member: Maximum machine account password age" is not set to "24".</t>
  </si>
  <si>
    <t>Updated from "30" to "24" to meet IRS Requirements</t>
  </si>
  <si>
    <t>HPW2</t>
  </si>
  <si>
    <t>Password does not expire timely</t>
  </si>
  <si>
    <t>1.1.1.2.1.11</t>
  </si>
  <si>
    <t>In Active Directory based domains, each computer has an account and password just like every user. By default, the domain-joined computers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</si>
  <si>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implement the recommended configuration state, set the following Group Policy setting to 24. 
Computer Configuration&gt;Windows Settings&gt;Security Settings&gt;Local Policies&gt;Security Options&gt;Domain member: Maximum machine account password age</t>
  </si>
  <si>
    <t>CCE-2278-0</t>
  </si>
  <si>
    <t>Set "Domain member: Maximum machine account password age" to "24". One method to achieve the recommended configuration via GP: Set the following Group Policy setting to 24. 
Computer Configuration&gt;Windows Settings&gt;Security Settings&gt;Local Policies&gt;Security Options&gt;Domain member: Maximum machine account password age</t>
  </si>
  <si>
    <t>WIN2K8-010</t>
  </si>
  <si>
    <t>SC-8</t>
  </si>
  <si>
    <t>Transmission Confidentiality And Integrity</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</si>
  <si>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</si>
  <si>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 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</si>
  <si>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</si>
  <si>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 xml:space="preserve">The security setting "Microsoft network client: Digitally sign communications (always)" is set to "enabled" </t>
  </si>
  <si>
    <t>The security setting "Microsoft network client: Digitally sign communications (always)" is not enabled.</t>
  </si>
  <si>
    <t>1.1.1.2.1.14</t>
  </si>
  <si>
    <t>Session hijacking uses tools that allow attackers who have access to the same network as the client or server to interrupt, end, or steal a session in progress. Attackers can potentially intercept and modify unsigned SMB packets and then forward them so that the server might perform undesirable actions. Alternatively, the attacker could pose as the server or client after legitimate authentication and gain unauthorized access to data. SMB is the resource sharing protocol that is supported by the Windows operating systems.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</si>
  <si>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client: Digitally sign communications (always)</t>
  </si>
  <si>
    <t>The Windows 2000 and later implementations of the SMB file and print sharing protocol support mutual authentication, which protect against session hijacking attacks and support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</si>
  <si>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CCE-2356-4</t>
  </si>
  <si>
    <t>Set "Microsoft network client: Digitally sign communications (always)" to "Enabled". One method to achieve the recommended configuration via GP: Set the following Group Policy setting to Enabled. 
Computer Configuration&gt;Windows Settings&gt;Security Settings&gt;Local Policies&gt;Security Options&gt;Microsoft network client: Digitally sign communications (always)</t>
  </si>
  <si>
    <t>WIN2K8-011</t>
  </si>
  <si>
    <t>Set "Interactive logon: Number of previous logons to cache (in case domain controller is not available)" to "0"</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</si>
  <si>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</si>
  <si>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Navigate to the UI Path articulated in the Remediation section and confirm it is set as prescribed. This group policy object is backed by the following registry location:
	HKEY_LOCAL_MACHINESoftwareMicrosoftWindows NTCurrentVersionWinlogon:cachedlogonscount</t>
  </si>
  <si>
    <t>The security setting "Interactive logon: Number of previous logons to cache (in case domain controller is not available)" is set to "0"</t>
  </si>
  <si>
    <t>The security setting "Interactive logon: Number of previous logons to cache (in case domain controller is not available)" is not set to "0".</t>
  </si>
  <si>
    <t>HPW10</t>
  </si>
  <si>
    <t>Passwords are allowed to be stored</t>
  </si>
  <si>
    <t>1.1.1.2.1.16</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</si>
  <si>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</si>
  <si>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implement the recommended configuration state, set the following Group Policy setting to 0.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</si>
  <si>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0 means that the user's logon information will still be in the cache, even if a member of the IT department has recently logged on to their computer to perform system maintenance. This method allows users to log on to their computers when they are not connected to the organization€ s network.</t>
  </si>
  <si>
    <t>CCE-2297-0</t>
  </si>
  <si>
    <t>Set "Interactive logon: Number of previous logons to cache (in case domain controller is not available)" to "0". One method to achieve the recommended configuration via GP: Set the following Group Policy setting to 0. 
Computer Configuration&gt;Windows Settings&gt;Security Settings&gt;Local Policies&gt;Security Options&gt;Interactive logon: Number of previous logons to cache (in case domain controller is not available)</t>
  </si>
  <si>
    <t>WIN2K8-012</t>
  </si>
  <si>
    <t>AC-6</t>
  </si>
  <si>
    <t>Least Privilege</t>
  </si>
  <si>
    <t>Set "System settings: Use Certificate Rules on Windows Executables for Software Restriction Policies" to "Enabled"</t>
  </si>
  <si>
    <t>This policy setting determines whether digital certificates are processed when software restriction policies are enabled and a user or process attempts to run software with an .exe file name extension. It enables or disables certificate rules (a type of software restriction policies rule). With software restriction policies, you can create a certificate rule that will allow or disallow the execution of Authenticode(R)-signed software, based on the digital certificate that is associated with the software. For certificate rules to take effect in software restriction policies, you must enable this policy setting.</t>
  </si>
  <si>
    <t>Navigate to the UI Path articulated in the Remediation section and confirm it is set as prescribed. This group policy object is backed by the following registry location:
	HKEY_LOCAL_MACHINESoftwarePoliciesMicrosoftWindowsSaferCodeIdentifiers:AuthenticodeEnabled</t>
  </si>
  <si>
    <t xml:space="preserve">The security setting "System settings: Use Certificate Rules on Windows Executables for Software Restriction Policies" is set to "enabled" </t>
  </si>
  <si>
    <t>The security setting "System settings: Use Certificate Rules on Windows Executables for Software Restriction Policies" is not enabled.</t>
  </si>
  <si>
    <t>HCM45</t>
  </si>
  <si>
    <t>System configuration provides additional attack surface</t>
  </si>
  <si>
    <t>1.1.1.2.1.17</t>
  </si>
  <si>
    <t>Software restriction policies help to protect users and computers because they can prevent the execution of unauthorized code, such as viruses and Trojans horses.</t>
  </si>
  <si>
    <t>To implement the recommended configuration state, set the following Group Policy setting to Enabled. 
Computer Configuration&gt;Windows Settings&gt;Security Settings&gt;Local Policies&gt;Security Options&gt;System settings: Use Certificate Rules on Windows Executables for Software Restriction Policies</t>
  </si>
  <si>
    <t>If you enable certificate rules, software restriction policies check a certificate revocation list (CRL) to ensure that the software€ s certificate and signature are valid. This checking process may negatively affect performance when signed programs start. To disable this feature you can edit the software restriction policies in the desired GPO. On the Trusted Publishers Properties dialog box, clear the Publisher and Timestamp check boxes.</t>
  </si>
  <si>
    <t>CCE-2421-6</t>
  </si>
  <si>
    <t>Set "System settings: Use Certificate Rules on Windows Executables for Software Restriction Policies" to "Enabled". One method to achieve the recommended configuration via GP: Set the following Group Policy setting to Enabled. 
Computer Configuration&gt;Windows Settings&gt;Security Settings&gt;Local Policies&gt;Security Options&gt;System settings: Use Certificate Rules on Windows Executables for Software Restriction Policies</t>
  </si>
  <si>
    <t>WIN2K8-013</t>
  </si>
  <si>
    <t>Set "Network access: Named Pipes that can be accessed anonymously" to "browser"</t>
  </si>
  <si>
    <t>This policy setting determines which communication sessions, or pipes, will have attributes and permissions that allow anonymous access.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</si>
  <si>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HKEY_LOCAL_MACHINESystemCurrentControlSetServicesLanManServerParameters:NullSessionPipes</t>
  </si>
  <si>
    <t xml:space="preserve">The security setting "Network access: Named Pipes that can be accessed anonymously" is set to "Browser" </t>
  </si>
  <si>
    <t>The security setting "Network access: Named Pipes that can be accessed anonymously" is not set to "Browser".</t>
  </si>
  <si>
    <t>1.1.1.2.1.19</t>
  </si>
  <si>
    <t>You can restrict access over named pipes such as COMNAP and LOCATOR to help prevent unauthorized access to the network. The list of some of the default named pipes and their purpose is provided in the following list: Browser - Named pipe for the Computer Browser service. COMNAP - SNABase named pipe. Systems Network Architecture (SNA) is a collection of network protocols that were originally developed for IBM mainframe computers. COMNODE - SNA Server named pipe. EPMAPPER - End Point Mapper named pipe. LOCATOR - Remote Procedure Call Locator service named pipe. Lsarpc - Named pipe for the Local Security Authority Remote Procedure Call service. Netlogon - Named pipe for then NetLogon service. Samr - Named pipe for the Security Accounts Manager service. SPOOLSS - Named pipe for the Print Spooler service. SQLQUERY - Default named pipe for SQL Server. Srvsvc - Named pipe for the Server service. TrkSvr - Distributed Link Tracking Server named pipe. TrkWks - Distributed Link Tracking Client named pipe. Wkssvc - Named pipe for the Workstation service.</t>
  </si>
  <si>
    <t>To implement the recommended configuration state, set the following Group Policy setting to browser. 
Computer Configuration&gt;Windows Settings&gt;Security Settings&gt;Local Policies&gt;Security Options&gt;Network access: Named Pipes that can be accessed anonymously</t>
  </si>
  <si>
    <t>This configuration will disable null session access over named pipes, and applications that rely on this feature or on unauthenticated access to named pipes will no longer function. For example, with Microsoft Commercial Internet System 1.0, the Internet Mail Service runs under the Inetinfo process. Inetinfo starts in the context of the System account. When Internet Mail Service needs to query the Microsoft SQL Server database, it uses the System account, which uses null credentials to access a SQL pipe on the computer that runs SQL Server. To avoid this problem, refer to the Microsoft Knowledge Base article How to access network files from IIS applications, which is located at http://support.microsoft.com/default.aspx?scid=207671.</t>
  </si>
  <si>
    <t>CCE-2089-1</t>
  </si>
  <si>
    <t>Set "Network access: Named Pipes that can be accessed anonymously" to "browser". One method to achieve the recommended configuration via GP: Set the following Group Policy setting to browser. 
Computer Configuration&gt;Windows Settings&gt;Security Settings&gt;Local Policies&gt;Security Options&gt;Network access: Named Pipes that can be accessed anonymously</t>
  </si>
  <si>
    <t>WIN2K8-014</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</si>
  <si>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</si>
  <si>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</si>
  <si>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</si>
  <si>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The security setting "User Account Control: Only elevate executables that are signed and validated" is "disabled"</t>
  </si>
  <si>
    <t>The security setting "User Account Control: Only elevate executables that are signed and validated" is not disabled.</t>
  </si>
  <si>
    <t>1.1.1.2.1.20</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</si>
  <si>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</si>
  <si>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implement the recommended configuration state, set the following Group Policy setting to Disabled. 
Computer Configuration&gt;Windows Settings&gt;Security Settings&gt;Local Policies&gt;Security Options&gt;User Account Control: Only elevate executables that are signed and validated</t>
  </si>
  <si>
    <t>Enabling this setting requires that you have a public key infrastructure (PKI)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</si>
  <si>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CCE-2509-8</t>
  </si>
  <si>
    <t>Set "User Account Control: Only elevate executables that are signed and validated" to "Disabled". One method to achieve the recommended configuration via GP: Set the following Group Policy setting to Disabled. 
Computer Configuration&gt;Windows Settings&gt;Security Settings&gt;Local Policies&gt;Security Options&gt;User Account Control: Only elevate executables that are signed and validated</t>
  </si>
  <si>
    <t>WIN2K8-015</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</si>
  <si>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</si>
  <si>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</si>
  <si>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Navigate to the UI Path articulated in the Remediation section and confirm it is set as prescribed. This group policy object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</si>
  <si>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</si>
  <si>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</si>
  <si>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1.1.1.2.1.21</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</si>
  <si>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</si>
  <si>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implement the recommended configuration state, set the following Group Policy setting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</si>
  <si>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</si>
  <si>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CCE-1962-0</t>
  </si>
  <si>
    <t>Set "Network access: Do not allow anonymous enumeration of SAM accounts"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t>
  </si>
  <si>
    <t>WIN2K8-016</t>
  </si>
  <si>
    <t>Set "Devices: Allowed to format and eject removable media" to "Administrators"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</si>
  <si>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</si>
  <si>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Navigate to the UI Path articulated in the Remediation section and confirm it is set as prescribed. This group policy object is backed by the following registry location:
	HKEY_LOCAL_MACHINESoftwareMicrosoftWindows NTCurrentVersionWinlogon:AllocateDASD</t>
  </si>
  <si>
    <t>The security setting "Devices: Allowed to format and eject removable media" is set to "Administrators"</t>
  </si>
  <si>
    <t>The security setting "Devices: Allowed to format and eject removable media" is not set to "Administrators".</t>
  </si>
  <si>
    <t>HAC61</t>
  </si>
  <si>
    <t>User rights and permissions are not adequately configured</t>
  </si>
  <si>
    <t>1.1.1.2.1.23</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</si>
  <si>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</si>
  <si>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implement the recommended configuration state, set the following Group Policy setting to Administrators.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</si>
  <si>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</si>
  <si>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CCE-2377-0</t>
  </si>
  <si>
    <t>Set "Devices: Allowed to format and eject removable media" to "Administrators". One method to achieve the recommended configuration via GP: Set the following Group Policy setting to Administrators. 
Computer Configuration&gt;Windows Settings&gt;Security Settings&gt;Local Policies&gt;Security Options&gt;Devices: Allowed to format and eject removable media</t>
  </si>
  <si>
    <t>WIN2K8-017</t>
  </si>
  <si>
    <t>AC-1</t>
  </si>
  <si>
    <t>Access Control Policy And Procedures</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</si>
  <si>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</si>
  <si>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</si>
  <si>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Navigate to the UI Path articulated in the Remediation section and confirm it is set as prescribed. This group policy object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</si>
  <si>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</si>
  <si>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is not set to "0".</t>
  </si>
  <si>
    <t>1.1.1.2.1.24</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</si>
  <si>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</si>
  <si>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implement the recommended configuration state, set the following Group Policy setting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</si>
  <si>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</si>
  <si>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CCE-2183-2</t>
  </si>
  <si>
    <t>Set "MSS: (ScreenSaverGracePeriod) The time in seconds before the screen saver grace period expires (0 recommended)" to "0". One method to achieve the recommended configuration via GP: Set the following Group Policy setting to 0. 
Computer Configuration&gt;Windows Settings&gt;Security Settings&gt;Local Policies&gt;Security Options&gt;MSS: (ScreenSaverGracePeriod) The time in seconds before the screen saver grace period expires (0 recommended)</t>
  </si>
  <si>
    <t>WIN2K8-018</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</si>
  <si>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</si>
  <si>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</si>
  <si>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Navigate to the UI Path articulated in the Remediation section and confirm it is set as prescribed. This group policy object is backed by the following registry location:
	HKEY_LOCAL_MACHINESoftwareMicrosoftWindowsCurrentVersionPoliciesSystem:EnableVirtualization</t>
  </si>
  <si>
    <t xml:space="preserve">The security setting "User Account Control: Virtualize file and registry write failures to per-user locations" is set to "enabled" </t>
  </si>
  <si>
    <t>The security setting "User Account Control: Virtualize file and registry write failures to per-user locations" is not enabled.</t>
  </si>
  <si>
    <t>HAU10</t>
  </si>
  <si>
    <t>Audit logs are not properly protected</t>
  </si>
  <si>
    <t>1.1.1.2.1.25</t>
  </si>
  <si>
    <t>This setting reduces vulnerabilities by ensuring that legacy applications only write data to permitted locations.</t>
  </si>
  <si>
    <t>To implement the recommended configuration state, set the following Group Policy setting to Enabled. 
Computer Configuration&gt;Windows Settings&gt;Security Settings&gt;Local Policies&gt;Security Options&gt;User Account Control: Virtualize file and registry write failures to per-user locations</t>
  </si>
  <si>
    <t>CCE-2266-5</t>
  </si>
  <si>
    <t>Set "User Account Control: Virtualize file and registry write failures to per-user locations" to "Enabled". One method to achieve the recommended configuration via GP: Set the following Group Policy setting to Enabled. 
Computer Configuration&gt;Windows Settings&gt;Security Settings&gt;Local Policies&gt;Security Options&gt;User Account Control: Virtualize file and registry write failures to per-user locations</t>
  </si>
  <si>
    <t>WIN2K8-019</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</si>
  <si>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</si>
  <si>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t>
  </si>
  <si>
    <t>Navigate to the UI Path articulated in the Remediation section and confirm it is set as prescribed. This group policy object is backed by the following registry location:
	HKEY_LOCAL_MACHINESoftwareMicrosoftWindowsCurrentVersionPoliciesSystem:ShutdownWithoutLogon</t>
  </si>
  <si>
    <t>The security setting "Shutdown: Allow system to be shut down without having to log on" is "disabled"</t>
  </si>
  <si>
    <t>The security setting "Shutdown: Allow system to be shut down without having to log on" is not disabled.</t>
  </si>
  <si>
    <t>HCM48</t>
  </si>
  <si>
    <t>Low-risk operating system settings are not configured securely</t>
  </si>
  <si>
    <t>1.1.1.2.1.26</t>
  </si>
  <si>
    <t>Users who can access the console locally could shut down the computer. Attackers could also walk to the local console and restart the server, which would cause a temporary denial of service (DoS) condition. Attackers could also shut down the server and leave all of its applications and services unavailable.</t>
  </si>
  <si>
    <t>To implement the recommended configuration state, set the following Group Policy setting to Disabled. 
Computer Configuration&gt;Windows Settings&gt;Security Settings&gt;Local Policies&gt;Security Options&gt;Shutdown: Allow system to be shut down without having to log on</t>
  </si>
  <si>
    <t>Operators will have to log on to servers to shut them down or restart them.</t>
  </si>
  <si>
    <t>CCE-2403-4</t>
  </si>
  <si>
    <t>Set "Shutdown: Allow system to be shut down without having to log on" to "Disabled". One method to achieve the recommended configuration via GP: Set the following Group Policy setting to Disabled. 
Computer Configuration&gt;Windows Settings&gt;Security Settings&gt;Local Policies&gt;Security Options&gt;Shutdown: Allow system to be shut down without having to log on</t>
  </si>
  <si>
    <t>WIN2K8-020</t>
  </si>
  <si>
    <t>Set "Network access: Shares that can be accessed anonymously" to ""</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</si>
  <si>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</si>
  <si>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HKEY_LOCAL_MACHINESystemCurrentControlSetServicesLanManServerParameters:NullSessionShares</t>
  </si>
  <si>
    <t xml:space="preserve">The security setting "Network access: Shares that can be accessed anonymously" is set to "Null" </t>
  </si>
  <si>
    <t>The security setting "Network access: Shares that can be accessed anonymously" is not properly configured.</t>
  </si>
  <si>
    <t>Updated Remediation.  Added "Defined but containing no entries (Blank)"</t>
  </si>
  <si>
    <t>1.1.1.2.1.27</t>
  </si>
  <si>
    <t>It is very dangerous to enable this setting. Any shares that are listed can be accessed by any network user, which could lead to the exposure or corruption of sensitive data.</t>
  </si>
  <si>
    <t>To implement the recommended configuration state, set the following Group Policy setting to Null (Blank - Defined but containing no entries).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</si>
  <si>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</si>
  <si>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CCE-2507-2</t>
  </si>
  <si>
    <t>Set "Network access: Shares that can be accessed anonymously" to "". One method to achieve the recommended configuration via GP: Set the following Group Policy setting to Null (Blank - Defined but containing no entries). 
Computer Configuration&gt;Windows Settings&gt;Security Settings&gt;Local Policies&gt;Security Options&gt;Network access: Shares that can be accessed anonymously</t>
  </si>
  <si>
    <t>WIN2K8-021</t>
  </si>
  <si>
    <t>IA-5</t>
  </si>
  <si>
    <t>Authenticator Management</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</si>
  <si>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</si>
  <si>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</si>
  <si>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Navigate to the UI Path articulated in the Remediation section and confirm it is set as prescribed. This group policy object is backed by the following registry location:
	HKEY_LOCAL_MACHINESystemCurrentControlSetServicesNetlogonParameters:disablepasswordchange</t>
  </si>
  <si>
    <t>The security setting "Domain member: Disable machine account password changes" is "disabled"</t>
  </si>
  <si>
    <t>The security setting "Domain member: Disable machine account password changes" is not disabled.</t>
  </si>
  <si>
    <t>1.1.1.2.1.28</t>
  </si>
  <si>
    <t>The default configuration computers that belong to a domain is that they are automatically required to change the passwords for their accounts every 30 days. If you disable this policy setting, computers will retain the same passwords as their computer accounts. Computers that are no longer able to automatically change their account password are at risk from an attacker who could determine the password for the computer's domain account.</t>
  </si>
  <si>
    <t>To implement the recommended configuration state, set the following Group Policy setting to Disabled. 
Computer Configuration&gt;Windows Settings&gt;Security Settings&gt;Local Policies&gt;Security Options&gt;Domain member: Disable machine account password changes</t>
  </si>
  <si>
    <t>CCE-2256-6</t>
  </si>
  <si>
    <t>Set "Domain member: Disable machine account password changes" to "Disabled". One method to achieve the recommended configuration via GP: Set the following Group Policy setting to Disabled. 
Computer Configuration&gt;Windows Settings&gt;Security Settings&gt;Local Policies&gt;Security Options&gt;Domain member: Disable machine account password changes</t>
  </si>
  <si>
    <t>WIN2K8-022</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</si>
  <si>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</si>
  <si>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</si>
  <si>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</si>
  <si>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</si>
  <si>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Navigate to the UI Path articulated in the Remediation section and confirm it is set as prescribed. This group policy object is backed by the following registry location:
	HKEY_LOCAL_MACHINESystemCurrentControlSetControlLsa:scenoapplylegacyauditpolicy</t>
  </si>
  <si>
    <t xml:space="preserve">The security setting "Audit: Force audit policy subcategory settings (Windows Vista or later) to override audit policy category settings" is set to "enabled" </t>
  </si>
  <si>
    <t>The security setting "Audit: Force audit policy subcategory settings (Windows Vista or later) to override audit policy category settings" is not enabled.</t>
  </si>
  <si>
    <t>HAU17</t>
  </si>
  <si>
    <t>Audit logs do not capture sufficient auditable events</t>
  </si>
  <si>
    <t>1.1.1.2.1.29</t>
  </si>
  <si>
    <t>Prior to the introduction of auditing subcategories in Windows Vista, it was difficult to track events at a per-system or per-user level. The larger event categories created too many events and the key information that needed to be audited was difficult to find.</t>
  </si>
  <si>
    <t>To implement the recommended configuration state, set the following Group Policy setting to Enabled. 
Computer Configuration&gt;Windows Settings&gt;Security Settings&gt;Local Policies&gt;Security Options&gt;Audit: Force audit policy subcategory settings (Windows Vista or later) to override audit policy category settings</t>
  </si>
  <si>
    <t>The individual audit policy subcategories that are available in Windows Vista and later versions are not exposed in the interface of Group Policy tools for Windows Vista and Windows Server 2008. Administrators can deploy a custom audit policy that applies detailed security auditing settings to Windows Vista-based client computers in a Windows Server 2008 domain,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</si>
  <si>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CCE-2276-4</t>
  </si>
  <si>
    <t>Set "Audit: Force audit policy subcategory settings (Windows Vista or later) to override audit policy category settings" to "Enabled". One method to achieve the recommended configuration via GP: Set the following Group Policy setting to Enabled. 
Computer Configuration&gt;Windows Settings&gt;Security Settings&gt;Local Policies&gt;Security Options&gt;Audit: Force audit policy subcategory settings (Windows Vista or later) to override audit policy category settings</t>
  </si>
  <si>
    <t>WIN2K8-023</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</si>
  <si>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</si>
  <si>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</si>
  <si>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Navigate to the UI Path articulated in the Remediation section and confirm it is set as prescribed. This group policy object is backed by the following registry location:
	HKEY_LOCAL_MACHINESystemCurrentControlSetControlLsa:RestrictAnonymous</t>
  </si>
  <si>
    <t xml:space="preserve">The security setting "Network access: Do not allow anonymous enumeration of SAM accounts and shares" is set to "enabled" </t>
  </si>
  <si>
    <t>The security setting "Network access: Do not allow anonymous enumeration of SAM accounts and shares" is not enabled.</t>
  </si>
  <si>
    <t>1.1.1.2.1.30</t>
  </si>
  <si>
    <t>An unauthorized user could anonymously list account names and shared resources and use the information to attempt to guess passwords or perform social engineering attacks.</t>
  </si>
  <si>
    <t>To implement the recommended configuration state, set the following Group Policy setting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</si>
  <si>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</si>
  <si>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CCE-2340-8</t>
  </si>
  <si>
    <t>Set "Network access: Do not allow anonymous enumeration of SAM accounts and shares"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 and shares</t>
  </si>
  <si>
    <t>WIN2K8-024</t>
  </si>
  <si>
    <t>AC-12</t>
  </si>
  <si>
    <t>Session Termination</t>
  </si>
  <si>
    <t>Set "Microsoft network server: Amount of idle time required before suspending session" to "30"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</si>
  <si>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</si>
  <si>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Navigate to the UI Path articulated in the Remediation section and confirm it is set as prescribed. This group policy object is backed by the following registry location:
	HKEY_LOCAL_MACHINESystemCurrentControlSetServicesLanManServerParameters:autodisconnect</t>
  </si>
  <si>
    <t>The security setting "Microsoft network server: Amount of idle time required before suspending session" is set to "30"</t>
  </si>
  <si>
    <t>The security setting "Microsoft network server: Amount of idle time required before suspending session" is not set to "30".</t>
  </si>
  <si>
    <t>Changed session termination from 15 to 30 min to comply with 1075 pub requirement.</t>
  </si>
  <si>
    <t>HRM5</t>
  </si>
  <si>
    <t>User sessions do not terminate after the Publication 1075 period of inactivity</t>
  </si>
  <si>
    <t>1.1.1.2.1.31</t>
  </si>
  <si>
    <t>Each SMB session consumes server resources, and numerous null sessions will slow the server or possibly cause it to fail. An attacker could repeatedly establish SMB sessions until the servers SMB services become slow or unresponsive.</t>
  </si>
  <si>
    <t>To implement the recommended configuration state, set the following Group Policy setting to 30.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</si>
  <si>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</si>
  <si>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CCE-2236-8</t>
  </si>
  <si>
    <t>Set "Microsoft network server: Amount of idle time required before suspending session" to "30". One method to achieve the recommended configuration via GP: Set the following Group Policy setting to 30. 
Computer Configuration&gt;Windows Settings&gt;Security Settings&gt;Local Policies&gt;Security Options&gt;Microsoft network server: Amount of idle time required before suspending session</t>
  </si>
  <si>
    <t>WIN2K8-025</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</si>
  <si>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</si>
  <si>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</si>
  <si>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</si>
  <si>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The security setting "Microsoft network client: Send unencrypted password to third-party SMB servers" is "disabled"</t>
  </si>
  <si>
    <t>The security setting "Microsoft network client: Send unencrypted password to third-party SMB servers" is not disabled.</t>
  </si>
  <si>
    <t>HPW11</t>
  </si>
  <si>
    <t>Password transmission does not use strong cryptography</t>
  </si>
  <si>
    <t>1.1.1.2.1.32</t>
  </si>
  <si>
    <t>If you enable this policy setting, the computer can transmit passwords in plaintext across the network to other computers that offer SMB services. These other computers may not use any of the SMB security mechanisms that are included with recent versions Windows.</t>
  </si>
  <si>
    <t>To implement the recommended configuration state, set the following Group Policy setting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</si>
  <si>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</si>
  <si>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CCE-2272-3</t>
  </si>
  <si>
    <t>Set "Microsoft network client: Send unencrypted password to third-party SMB servers" to "Disabled". One method to achieve the recommended configuration via GP: Set the following Group Policy setting to Disabled. 
Computer Configuration&gt;Windows Settings&gt;Security Settings&gt;Local Policies&gt;Security Options&gt;Microsoft network client: Send unencrypted password to third-party SMB servers</t>
  </si>
  <si>
    <t>WIN2K8-026</t>
  </si>
  <si>
    <t>Set "MSS: (TcpMaxDataRetransmissions) How many times unacknowledged data is retransmitted (3 recommended, 5 is default)" to "3"</t>
  </si>
  <si>
    <t>The registry value entry TCPMaxDataRetransmissions was added to the template file in the HKEY_LOCAL_MACHINESystemCurrentControlSetServicesTcpip Parameters registry key. The entry appears as MSS: (TcpMaxDataRetransmissions) How many times unacknowledged data is retransmitted (3 recommended, 5 is default) in the SCE. This setting controls the number of times that TCP retransmits an individual data segment (non-connect segment) before the connection is aborted. The retransmission time-out is doubled with each successive retransmission on a connection. It is reset when responses resume. The base time-out value is dynamically determined by the measured round-trip time on the connection.</t>
  </si>
  <si>
    <t>Navigate to the UI Path articulated in the Remediation section and confirm it is set as prescribed. This group policy object is backed by the following registry location:
	HKEY_LOCAL_MACHINESystemCurrentControlSetServicesTcpipParameters:TcpMaxDataRetransmissions</t>
  </si>
  <si>
    <t>The security setting "MSS: (TcpMaxDataRetransmissions) How many times unacknowledged data is retransmitted (3 recommended, 5 is default)" is set to "3"</t>
  </si>
  <si>
    <t>The security setting "MSS: (TcpMaxDataRetransmissions) How many times unacknowledged data is retransmitted (3 recommended, 5 is default)" is not set to "3".</t>
  </si>
  <si>
    <t>HCM45: System configuration provides additional attack surface</t>
  </si>
  <si>
    <t>1.1.1.2.1.33</t>
  </si>
  <si>
    <t>A malicious user could exhaust a target computers resources if it never sent any acknowledgment messages for data that was transmitted by the target computer.</t>
  </si>
  <si>
    <t>To implement the recommended configuration state, set the following Group Policy setting to 3. 
Computer Configuration&gt;Windows Settings&gt;Security Settings&gt;Local Policies&gt;Security Options&gt;MSS: (TcpMaxDataRetransmissions) How many times unacknowledged data is retransmitted (3 recommended, 5 is default)</t>
  </si>
  <si>
    <t>TCP starts a retransmission timer when each outbound segment is passed to the IP. If no acknowledgment is received for the data in a given segment before the timer expires, then the segment is retransmitted up to three times.</t>
  </si>
  <si>
    <t>CCE-2424-0</t>
  </si>
  <si>
    <t>Set "MSS: (TcpMaxDataRetransmissions) How many times unacknowledged data is retransmitted (3 recommended, 5 is default)" to "3". One method to achieve the recommended configuration via GP: Set the following Group Policy setting to 3. 
Computer Configuration&gt;Windows Settings&gt;Security Settings&gt;Local Policies&gt;Security Options&gt;MSS: (TcpMaxDataRetransmissions) How many times unacknowledged data is retransmitted (3 recommended, 5 is default)</t>
  </si>
  <si>
    <t>WIN2K8-027</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</si>
  <si>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</si>
  <si>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t>
  </si>
  <si>
    <t>Navigate to the UI Path articulated in the Remediation section and confirm it is set as prescribed. This group policy object is backed by the following registry location:
	HKEY_LOCAL_MACHINESoftwareMicrosoftWindows NTCurrentVersionSetupRecoveryConsole:securitylevel</t>
  </si>
  <si>
    <t>The security setting "Recovery console: Allow automatic administrative logon" is "disabled"</t>
  </si>
  <si>
    <t>The security setting "Recovery console: Allow automatic administrative logon" is not disabled.</t>
  </si>
  <si>
    <t>1.1.1.2.1.34</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</si>
  <si>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</si>
  <si>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implement the recommended configuration state, set the following Group Policy setting to Disabled. 
Computer Configuration&gt;Windows Settings&gt;Security Settings&gt;Local Policies&gt;Security Options&gt;Recovery console: Allow automatic administrative logon</t>
  </si>
  <si>
    <t>Users will have to enter a user name and password to access the Recovery Console.</t>
  </si>
  <si>
    <t>CCE-2309-3</t>
  </si>
  <si>
    <t>Set "Recovery console: Allow automatic administrative logon" to "Disabled". One method to achieve the recommended configuration via GP: Set the following Group Policy setting to Disabled. 
Computer Configuration&gt;Windows Settings&gt;Security Settings&gt;Local Policies&gt;Security Options&gt;Recovery console: Allow automatic administrative logon</t>
  </si>
  <si>
    <t>WIN2K8-028</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</si>
  <si>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</si>
  <si>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</si>
  <si>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Navigate to the UI Path articulated in the Remediation section and confirm it is set as prescribed. This group policy object is backed by the following registry location:
	HKEY_LOCAL_MACHINESOFTWAREMicrosoftWindowsCurrentVersionPoliciesSystem:EnableUIADesktopToggle</t>
  </si>
  <si>
    <t>The security setting "User Account Control: Allow UIAccess applications to prompt for elevation without using the secure desktop" is "disabled"</t>
  </si>
  <si>
    <t>The security setting "User Account Control: Allow UIAccess applications to prompt for elevation without using the secure desktop" is not disabled.</t>
  </si>
  <si>
    <t>1.1.1.2.1.37</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</si>
  <si>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</si>
  <si>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implement the recommended configuration state, set the following Group Policy setting to Disabled. 
Computer Configuration&gt;Windows Settings&gt;Security Settings&gt;Local Policies&gt;Security Options&gt;User Account Control: Allow UIAccess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</si>
  <si>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User Account Control (UAC) elevation prompt for administrators.</t>
  </si>
  <si>
    <t>CCE-2434-9</t>
  </si>
  <si>
    <t>Set "User Account Control: Allow UIAccess applications to prompt for elevation without using the secure desktop" to "Disabled". One method to achieve the recommended configuration via GP: Set the following Group Policy setting to Disabled. 
Computer Configuration&gt;Windows Settings&gt;Security Settings&gt;Local Policies&gt;Security Options&gt;User Account Control: Allow UIAccess applications to prompt for elevation without using the secure desktop</t>
  </si>
  <si>
    <t>WIN2K8-029</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</si>
  <si>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</si>
  <si>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</si>
  <si>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</si>
  <si>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</si>
  <si>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(including secure RPC) clients" is not properly configured.</t>
  </si>
  <si>
    <t>1.1.1.2.1.39</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</si>
  <si>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</si>
  <si>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implement the recommended configuration state, set the following Group Policy setting to Require NTLMv2 session security, Require 128-bit encryption.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</si>
  <si>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</si>
  <si>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CCE-1767-3</t>
  </si>
  <si>
    <t>Set "Network security: Minimum session security for NTLM SSP based (including secure RPC) clients" to "Require NTLMv2 session security, Require 128-bit encryption". One method to achieve the recommended configuration via GP: Set the following Group Policy setting to Require NTLMv2 session security, Require 128-bit encryption. 
Computer Configuration&gt;Windows Settings&gt;Security Settings&gt;Local Policies&gt;Security Options&gt;Network security: Minimum session security for NTLM SSP based (including secure RPC) clients</t>
  </si>
  <si>
    <t>WIN2K8-030</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</si>
  <si>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</si>
  <si>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</si>
  <si>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Navigate to the UI Path articulated in the Remediation section and confirm it is set as prescribed. This group policy object is backed by the following registry location:
	HKEY_LOCAL_MACHINESoftwareMicrosoftWindows NTCurrentVersionWinlogon:AutoAdminLogon</t>
  </si>
  <si>
    <t>The security setting "MSS: (AutoAdminLogon) Enable Automatic Logon (not recommended)" is "disabled"</t>
  </si>
  <si>
    <t>The security setting "MSS: (AutoAdminLogon) Enable Automatic Logon (not recommended)" is not disabled.</t>
  </si>
  <si>
    <t>1.1.1.2.1.40</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</si>
  <si>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</si>
  <si>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implement the recommended configuration state, set the following Group Policy setting to Disabled. 
Computer Configuration&gt;Windows Settings&gt;Security Settings&gt;Local Policies&gt;Security Options&gt;MSS: (AutoAdminLogon) Enable Automatic Logon (not recommended)</t>
  </si>
  <si>
    <t>None. By default this entry is not enabled.</t>
  </si>
  <si>
    <t>CCE-2307-7</t>
  </si>
  <si>
    <t>Set "MSS: (AutoAdminLogon) Enable Automatic Logon (not recommended)" to "Disabled". One method to achieve the recommended configuration via GP: Set the following Group Policy setting to Disabled. 
Computer Configuration&gt;Windows Settings&gt;Security Settings&gt;Local Policies&gt;Security Options&gt;MSS: (AutoAdminLogon) Enable Automatic Logon (not recommended)</t>
  </si>
  <si>
    <t>WIN2K8-031</t>
  </si>
  <si>
    <t>Set "MSS: (TcpMaxDataRetransmissions IPv6) How many times unacknowledged data is retransmitted (3 recommended, 5 is default)" to "3"</t>
  </si>
  <si>
    <t>The registry value entry TCPMaxDataRetransmissions for IPv6 was added to the template file in the HKEY_LOCAL_MACHINESystemCurrentControlSetServicesTcpip6 Parameters registry key. The entry appears as MSS: (TcpMaxDataRetransmissions) IPv6 How many times unacknowledged data is retransmitted (3 recommended, 5 is default) in the SCE. This setting controls the number of times that TCP retransmits an individual data segment (non-connect segment) before the connection is aborted. The retransmission time-out is doubled with each successive retransmission on a connection. It is reset when responses resume. The base time-out value is dynamically determined by the measured round-trip time on the connection.</t>
  </si>
  <si>
    <t>Navigate to the UI Path articulated in the Remediation section and confirm it is set as prescribed. This group policy object is backed by the following registry location:
	HKEY_LOCAL_MACHINESystemCurrentControlSetServicesTcpip6Parameters:TcpMaxDataRetransmissions</t>
  </si>
  <si>
    <t>The security setting "MSS: (TcpMaxDataRetransmissions IPv6) How many times unacknowledged data is retransmitted (3 recommended, 5 is default)" is set to "3"</t>
  </si>
  <si>
    <t>The security setting "MSS: TcpMaxDataRetransmissions IPv6" is not set to "3".</t>
  </si>
  <si>
    <t>1.1.1.2.1.41</t>
  </si>
  <si>
    <t>To implement the recommended configuration state, set the following Group Policy setting to 3. 
Computer Configuration&gt;Windows Settings&gt;Security Settings&gt;Local Policies&gt;Security Options&gt;MSS: (TcpMaxDataRetransmissions IPv6) How many times unacknowledged data is retransmitted (3 recommended, 5 is default)</t>
  </si>
  <si>
    <t>CCE-5263-9</t>
  </si>
  <si>
    <t>Set "MSS: (TcpMaxDataRetransmissions IPv6) How many times unacknowledged data is retransmitted (3 recommended, 5 is default)" to "3". One method to achieve the recommended configuration via GP: Set the following Group Policy setting to 3. 
Computer Configuration&gt;Windows Settings&gt;Security Settings&gt;Local Policies&gt;Security Options&gt;MSS: (TcpMaxDataRetransmissions IPv6) How many times unacknowledged data is retransmitted (3 recommended, 5 is default)</t>
  </si>
  <si>
    <t>WIN2K8-032</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</si>
  <si>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</si>
  <si>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</si>
  <si>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</si>
  <si>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</si>
  <si>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</si>
  <si>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HPW11: Password transmission does not use strong cryptography</t>
  </si>
  <si>
    <t>1.1.1.2.1.43</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</si>
  <si>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 and sensitive information such as passwords are encrypted 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</si>
  <si>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</si>
  <si>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</si>
  <si>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CCE-2362-2</t>
  </si>
  <si>
    <t>Set "Domain member: Digitally sign secure channel data (when possible)" to "Enabled". One method to achieve the recommended configuration via GP: Set the following Group Policy setting to Enabled. 
Computer Configuration&gt;Windows Settings&gt;Security Settings&gt;Local Policies&gt;Security Options&gt;Domain member: Digitally sign secure channel data (when possible)</t>
  </si>
  <si>
    <t>WIN2K8-033</t>
  </si>
  <si>
    <t>Set "Network access: Remotely accessible registry paths" to "System&gt;CurrentControlSet&gt;Control&gt;ProductOptionsSystem&gt;CurrentControlSet&gt;Control&gt;Server ApplicationsSoftware&gt;Microsoft&gt;Windows NT&gt;CurrentVersion"</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</si>
  <si>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</si>
  <si>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HKEY_LOCAL_MACHINESystemCurrentControlSetControlSecurePipeServersWinregAllowedExactPaths:Machine</t>
  </si>
  <si>
    <t>The security setting "Network access: Remotely accessible registry paths" is set to the following list:
System&gt;CurrentControlSet&gt;Control&gt;ProductOptions
System&gt;CurrentControlSet&gt;Control&gt;Server Applications
Software&gt;Microsoft&gt;Windows NT&gt;CurrentVersion</t>
  </si>
  <si>
    <t xml:space="preserve">The security setting "Network access: Remotely accessible registry paths and sub-paths" is not properly configured.
</t>
  </si>
  <si>
    <t>1.1.1.2.1.44</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</si>
  <si>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</si>
  <si>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implement the recommended configuration state, set the Group Policy setting to the following list:
System&gt;CurrentControlSet&gt;Control&gt;ProductOptions
System&gt;CurrentControlSet&gt;Control&gt;Server Applications
Software&gt;Microsoft&gt;Windows NT&gt;CurrentVersion.
Computer Configuration&gt;Windows Settings&gt;Security Settings&gt;Local Policies&gt;Security Options&gt;Network access: Remotely accessible registry 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</si>
  <si>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</si>
  <si>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CCE-1521-4</t>
  </si>
  <si>
    <t>Set "Network access: Remotely accessible registry paths" to "System&gt;CurrentControlSet&gt;Control&gt;ProductOptionsSystem&gt;CurrentControlSet&gt;Control&gt;Server ApplicationsSoftware&gt;Microsoft&gt;Windows NT&gt;CurrentVersion". One method to achieve the recommended configuration via GP: Set the Group Policy setting to the following list:
System&gt;CurrentControlSet&gt;Control&gt;ProductOptions
System&gt;CurrentControlSet&gt;Control&gt;Server Applications
Software&gt;Microsoft&gt;Windows NT&gt;CurrentVersion.
Computer Configuration&gt;Windows Settings&gt;Security Settings&gt;Local Policies&gt;Security Options&gt;Network access: Remotely accessible registry paths</t>
  </si>
  <si>
    <t>WIN2K8-034</t>
  </si>
  <si>
    <t>Set "Devices: Prevent users from installing printer drivers"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</si>
  <si>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</si>
  <si>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</si>
  <si>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 xml:space="preserve">The security setting "Devices: Prevent users from installing printer drivers" is set to "enabled" </t>
  </si>
  <si>
    <t>The security setting "Devices: Prevent users from installing printer drivers" is not enabled.</t>
  </si>
  <si>
    <t>HAC11: User access was not established with concept of least privilege</t>
  </si>
  <si>
    <t>1.1.1.2.1.45</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</si>
  <si>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</si>
  <si>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To implement the recommended configuration state, set the following Group Policy setting to Enabled. 
Computer Configuration&gt;Windows Settings&gt;Security Settings&gt;Local Policies&gt;Security Options&gt;Devices: Prevent users from installing printer drivers</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</si>
  <si>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</si>
  <si>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CCE-2152-7</t>
  </si>
  <si>
    <t>Set "Devices: Prevent users from installing printer drivers" to "Enabled". One method to achieve the recommended configuration via GP: Set the following Group Policy setting to Enabled. 
Computer Configuration&gt;Windows Settings&gt;Security Settings&gt;Local Policies&gt;Security Options&gt;Devices: Prevent users from installing printer drivers</t>
  </si>
  <si>
    <t>WIN2K8-035</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</si>
  <si>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</si>
  <si>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</si>
  <si>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Navigate to the UI Path articulated in the Remediation section and confirm it is set as prescribed. This group policy object is backed by the following registry location:
	HKEY_LOCAL_MACHINESoftwareMicrosoftWindowsCurrentVersionPoliciesSystem:EnableSecureUIAPaths</t>
  </si>
  <si>
    <t xml:space="preserve">The security setting "User Account Control: Only elevate UIAccess applications that are installed in secure locations" is set to "enabled" </t>
  </si>
  <si>
    <t>The security setting "User Account Control: Only elevate UIAccess applications that are installed in secure locations" is not enabled.</t>
  </si>
  <si>
    <t>1.1.1.2.1.46</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</si>
  <si>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</si>
  <si>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implement the recommended configuration state, set the following Group Policy setting to Enabled. 
Computer Configuration&gt;Windows Settings&gt;Security Settings&gt;Local Policies&gt;Security Options&gt;User Account Control: Only elevate UIAccess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</si>
  <si>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</si>
  <si>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CCE-2473-7</t>
  </si>
  <si>
    <t>Set "User Account Control: Only elevate UIAccess applications that are installed in secure locations" to "Enabled". One method to achieve the recommended configuration via GP: Set the following Group Policy setting to Enabled. 
Computer Configuration&gt;Windows Settings&gt;Security Settings&gt;Local Policies&gt;Security Options&gt;User Account Control: Only elevate UIAccess applications that are installed in secure locations</t>
  </si>
  <si>
    <t>WIN2K8-036</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</si>
  <si>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</si>
  <si>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</si>
  <si>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</si>
  <si>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 xml:space="preserve">The security setting "User Account Control: Detect application installations and prompt for elevation" is set to "enabled" </t>
  </si>
  <si>
    <t>The security setting "User Account Control: Detect application installations and prompt for elevation" is not enabled.</t>
  </si>
  <si>
    <t>HSA4</t>
  </si>
  <si>
    <t>HSA4: Software installation rights are not limited to the technical staff</t>
  </si>
  <si>
    <t>1.1.1.2.1.47</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</si>
  <si>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</si>
  <si>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implement the recommended configuration state, set the following Group Policy setting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</si>
  <si>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</si>
  <si>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CCE-2487-7</t>
  </si>
  <si>
    <t>Set "User Account Control: Detect application installations and prompt for elevation" to "Enabled". One method to achieve the recommended configuration via GP: Set the following Group Policy setting to Enabled. 
Computer Configuration&gt;Windows Settings&gt;Security Settings&gt;Local Policies&gt;Security Options&gt;User Account Control: Detect application installations and prompt for elevation</t>
  </si>
  <si>
    <t>WIN2K8-037</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</si>
  <si>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</si>
  <si>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</si>
  <si>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</si>
  <si>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The security setting "Shutdown: Clear virtual memory pagefile" is "disabled"</t>
  </si>
  <si>
    <t>The security setting "Shutdown: Clear virtual memory pagefile" is not disabled.</t>
  </si>
  <si>
    <t>HSI33</t>
  </si>
  <si>
    <t>HSI33: Memory protection mechanisms are not sufficient</t>
  </si>
  <si>
    <t>1.1.1.2.1.48</t>
  </si>
  <si>
    <t>Important information that is kept in real memory may be written periodically to the page file to help Windows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</si>
  <si>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implement the recommended configuration state, set the following Group Policy setting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</si>
  <si>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</si>
  <si>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CCE-2416-6</t>
  </si>
  <si>
    <t>Set "Shutdown: Clear virtual memory pagefile" to "Disabled". One method to achieve the recommended configuration via GP: Set the following Group Policy setting to Disabled. 
Computer Configuration&gt;Windows Settings&gt;Security Settings&gt;Local Policies&gt;Security Options&gt;Shutdown: Clear virtual memory pagefile</t>
  </si>
  <si>
    <t>WIN2K8-038</t>
  </si>
  <si>
    <t>Set "Microsoft network client: Digitally sign communications (if server agrees)" to "Enabled"</t>
  </si>
  <si>
    <t>This policy setting determines whether the SMB client will attempt to negotiate SMB packet signing. The implementation of digital signing in Windowsbased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</si>
  <si>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</si>
  <si>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 xml:space="preserve">The security setting "Microsoft network client: Digitally sign communications (if server agrees)" is set to "enabled" </t>
  </si>
  <si>
    <t>The security setting "Microsoft network client: Digitally sign communications (if server agrees)" is not enabled.</t>
  </si>
  <si>
    <t>1.1.1.2.1.49</t>
  </si>
  <si>
    <t>Session hijacking uses tools that allow attackers who have access to the same network as the client or server to interrupt, end, or steal a session in progress. Attackers can potentially intercept and modify unsigned SMB packets and then them so that the server might perform undesirable actions. Alternatively, the attacker could pose as the server or client after legitimate authentication and gain unauthorized access to data. SMB is the resource sharing protocol that is supported by many Windows operating systems.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</si>
  <si>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client: Digitally sign communications (if server agrees)</t>
  </si>
  <si>
    <t>CCE-2378-8</t>
  </si>
  <si>
    <t>Set "Microsoft network client: Digitally sign communications (if server agrees)" to "Enabled". One method to achieve the recommended configuration via GP: Set the following Group Policy setting to Enabled. 
Computer Configuration&gt;Windows Settings&gt;Security Settings&gt;Local Policies&gt;Security Options&gt;Microsoft network client: Digitally sign communications (if server agrees)</t>
  </si>
  <si>
    <t>WIN2K8-039</t>
  </si>
  <si>
    <t>Set "Network access: Remotely accessible registry paths and sub-paths"</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</si>
  <si>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</si>
  <si>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HKEY_LOCAL_MACHINESystemCurrentControlSetControlSecurePipeServersWinregAllowedPaths:Machine</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</si>
  <si>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</si>
  <si>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</si>
  <si>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1.1.1.2.1.50</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</si>
  <si>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</si>
  <si>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implement the recommended configuration state,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</si>
  <si>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CCE-2357-2</t>
  </si>
  <si>
    <t>Set "Network access: Remotely accessible registry paths and sub-paths". One method to achieve the recommended configuration via GP: Set the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</si>
  <si>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WIN2K8-040</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</si>
  <si>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</si>
  <si>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t>
  </si>
  <si>
    <t>Navigate to the UI Path articulated in the Remediation section and confirm it is set as prescribed. This group policy object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</si>
  <si>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</si>
  <si>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IPv6) IP source routing protection level is not set to "Highest protection, source routing is completely disabled".</t>
  </si>
  <si>
    <t>1.1.1.2.1.52</t>
  </si>
  <si>
    <t>An attacker could use source routed packets to obscure their identity and location. Source routing allows a computer that sends a packet to specify the route that the packet takes.</t>
  </si>
  <si>
    <t>To implement the recommended configuration state, set the following Group Policy setting to 2. 
Computer Configuration&gt;Windows Settings&gt;Security Settings&gt;Local Policies&gt;Security Options&gt;MSS: (DisableIPSourceRouting IPv6) IP source routing protection level (protects against packet spoofing)</t>
  </si>
  <si>
    <t>If you configure this value to 2, all incoming source routed packets will be dropped.</t>
  </si>
  <si>
    <t>CCE-5229-0</t>
  </si>
  <si>
    <t>Set "MSS: (DisableIPSourceRouting IPv6)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IPv6) IP source routing protection level (protects against packet spoofing)</t>
  </si>
  <si>
    <t>WIN2K8-041</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</si>
  <si>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</si>
  <si>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</si>
  <si>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</si>
  <si>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 xml:space="preserve">The security setting "Microsoft network server: Digitally sign communications (if client agrees)" is set to "enabled" </t>
  </si>
  <si>
    <t>The security setting "Microsoft network server: Digitally sign communications (if client agrees)" is not enabled.</t>
  </si>
  <si>
    <t>1.1.1.2.1.53</t>
  </si>
  <si>
    <t>To implement the recommended configuration state, set the following Group Policy setting to Enabled. 
Computer Configuration&gt;Windows Settings&gt;Security Settings&gt;Local Policies&gt;Security Options&gt;Microsoft network server: Digitally sign communications (if client agrees)</t>
  </si>
  <si>
    <t>CCE-2263-2</t>
  </si>
  <si>
    <t>Set "Microsoft network server: Digitally sign communications (if client agrees)" to "Enabled". One method to achieve the recommended configuration via GP: Set the following Group Policy setting to Enabled. 
Computer Configuration&gt;Windows Settings&gt;Security Settings&gt;Local Policies&gt;Security Options&gt;Microsoft network server: Digitally sign communications (if client agrees)</t>
  </si>
  <si>
    <t>WIN2K8-042</t>
  </si>
  <si>
    <t>Set "System cryptography: Use FIPS compliant algorithms for encryption, hashing, and signing" to "Disabled"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</si>
  <si>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t>
  </si>
  <si>
    <t>Navigate to the UI Path articulated in the Remediation section and confirm it is set as prescribed. This group policy object is backed by the following registry location:
	HKEY_LOCAL_MACHINESystemCurrentControlSetControlLsaFIPSAlgorithmPolicy:Enabled</t>
  </si>
  <si>
    <t>The security setting "System cryptography: Use FIPS compliant algorithms for encryption, hashing, and signing" is "disabled"</t>
  </si>
  <si>
    <t>The security setting "System cryptography: Use FIPS compliant algorithms for encryption, hashing, and signing" is not disabled.</t>
  </si>
  <si>
    <t>1.1.1.2.1.54</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</si>
  <si>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</si>
  <si>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To implement the recommended configuration state, set the following Group Policy setting to Disabled. 
Computer Configuration&gt;Windows Settings&gt;Security Settings&gt;Local Policies&gt;Security Options&gt;System cryptography: Use FIPS compliant algorithms for encryption, hashing, and signing</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</si>
  <si>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also affect Remote Assistance and Remote Desktop connections. For more information about the issue and how to resolve it see "Remote Assistance connection to Windows Server 2003 with FIPS encryption does not work" at http://support.microsoft.com/default.aspx?scid=kb;en-us;811770.</t>
  </si>
  <si>
    <t>CCE-2261-6</t>
  </si>
  <si>
    <t>Set "System cryptography: Use FIPS compliant algorithms for encryption, hashing, and signing" to "Disabled". One method to achieve the recommended configuration via GP: Set the following Group Policy setting to Disabled. 
Computer Configuration&gt;Windows Settings&gt;Security Settings&gt;Local Policies&gt;Security Options&gt;System cryptography: Use FIPS compliant algorithms for encryption, hashing, and signing</t>
  </si>
  <si>
    <t>WIN2K8-043</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</si>
  <si>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</si>
  <si>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</si>
  <si>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Navigate to the UI Path articulated in the Remediation section and confirm it is set as prescribed. This group policy object is backed by the following registry location:
	HKEY_LOCAL_MACHINESoftwareMicrosoftWindowsCurrentVersionPoliciesSystem:DisableCAD</t>
  </si>
  <si>
    <t>The security setting "Interactive logon: Do not require CTRL+ALT+DEL" is "disabled"</t>
  </si>
  <si>
    <t>The security setting "Interactive logon: Do not require CTRL+ALT+DEL" is not disabled.</t>
  </si>
  <si>
    <t>HIA5: System does not properly control authentication process</t>
  </si>
  <si>
    <t>1.1.1.2.1.55</t>
  </si>
  <si>
    <t>Microsoft developed this feature to make it easier for users with certain types of physical impairments to log on to computers that run Windows. If users are not required to press CTRL+ALT+DEL, they are susceptible to attacks that 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</si>
  <si>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implement the recommended configuration state, set the following Group Policy setting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</si>
  <si>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</si>
  <si>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CCE-2331-7</t>
  </si>
  <si>
    <t>Set "Interactive logon: Do not require CTRL+ALT+DEL" to "Disabled". One method to achieve the recommended configuration via GP: Set the following Group Policy setting to Disabled. 
Computer Configuration&gt;Windows Settings&gt;Security Settings&gt;Local Policies&gt;Security Options&gt;Interactive logon: Do not require CTRL+ALT+DEL</t>
  </si>
  <si>
    <t>WIN2K8-044</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</si>
  <si>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</si>
  <si>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</si>
  <si>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Navigate to the UI Path articulated in the Remediation section and confirm it is set as prescribed. This group policy object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</si>
  <si>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</si>
  <si>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</si>
  <si>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1.1.1.2.1.58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</si>
  <si>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</si>
  <si>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implement the recommended configuration state, set the following Group Policy setting to 1.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</si>
  <si>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</si>
  <si>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CCE-2327-5</t>
  </si>
  <si>
    <t>Set "Network security: LDAP client signing requirements" to "Negotiate signing". One method to achieve the recommended configuration via GP: Set the following Group Policy setting to 1. 
Computer Configuration&gt;Windows Settings&gt;Security Settings&gt;Local Policies&gt;Security Options&gt;Network security: LDAP client signing requirements</t>
  </si>
  <si>
    <t>WIN2K8-045</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</si>
  <si>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</si>
  <si>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</si>
  <si>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Navigate to the UI Path articulated in the Remediation section and confirm it is set as prescribed. This group policy object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</si>
  <si>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</si>
  <si>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</si>
  <si>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HAC22</t>
  </si>
  <si>
    <t>HAC22: Administrators do not use su or sudo command to access root privileges</t>
  </si>
  <si>
    <t>1.1.1.2.1.59</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</si>
  <si>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</si>
  <si>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implement the recommended configuration state, set the following Group Policy setting to 0. 
Computer Configuration&gt;Windows Settings&gt;Security Settings&gt;Local Policies&gt;Security Options&gt;Network access: Sharing and security model for local accounts</t>
  </si>
  <si>
    <t>CCE-2406-7</t>
  </si>
  <si>
    <t>Set "Network access: Sharing and security model for local accounts" to "Classic - local users authenticate as themselves". One method to achieve the recommended configuration via GP: Set the following Group Policy setting to 0. 
Computer Configuration&gt;Windows Settings&gt;Security Settings&gt;Local Policies&gt;Security Options&gt;Network access: Sharing and security model for local accounts</t>
  </si>
  <si>
    <t>WIN2K8-046</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</si>
  <si>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</si>
  <si>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</si>
  <si>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The security setting "Network access: Allow anonymous SID/Name translation" is "disabled"</t>
  </si>
  <si>
    <t>The security setting "Network access: Allow anonymous SID/Name translation" is not disabled.</t>
  </si>
  <si>
    <t>1.1.1.2.1.60</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</si>
  <si>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</si>
  <si>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implement the recommended configuration state, set the following Group Policy setting to Disabled. 
Computer Configuration&gt;Windows Settings&gt;Security Settings&gt;Local Policies&gt;Security Options&gt;Network access: Allow anonymous SID/Name translation</t>
  </si>
  <si>
    <t>Disabled is the default configuration for this policy setting on member computers; therefore it will have no impact on them. If you disable this policy setting on domain controllers, legacy computers may be unable to communicate with other computers in the domain.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</si>
  <si>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CCE-2318-4</t>
  </si>
  <si>
    <t>Set "Network access: Allow anonymous SID/Name translation" to "Disabled". One method to achieve the recommended configuration via GP: Set the following Group Policy setting to Disabled. 
Computer Configuration&gt;Windows Settings&gt;Security Settings&gt;Local Policies&gt;Security Options&gt;Network access: Allow anonymous SID/Name translation</t>
  </si>
  <si>
    <t>WIN2K8-047</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</si>
  <si>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</si>
  <si>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</si>
  <si>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HKEY_LOCAL_MACHINESystemCurrentControlSetServicesNetlogonParameters:sealsecurechannel</t>
  </si>
  <si>
    <t xml:space="preserve">The security setting "Domain member: Digitally encrypt secure channel data (when possible)" is set to "enabled" </t>
  </si>
  <si>
    <t>The security setting "Domain member: Digitally encrypt secure channel data (when possible)" is not enabled.</t>
  </si>
  <si>
    <t>1.1.1.2.1.61</t>
  </si>
  <si>
    <t>When a computer running Windows NT, Windows 2000, or later versions of Windows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</si>
  <si>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</si>
  <si>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</si>
  <si>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CCE-1868-9</t>
  </si>
  <si>
    <t>Set "Domain member: Digitally encrypt secure channel data (when possible)" to "Enabled". One method to achieve the recommended configuration via GP: Set the following Group Policy setting to Enabled. 
Computer Configuration&gt;Windows Settings&gt;Security Settings&gt;Local Policies&gt;Security Options&gt;Domain member: Digitally encrypt secure channel data (when possible)</t>
  </si>
  <si>
    <t>WIN2K8-048</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</si>
  <si>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</si>
  <si>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</si>
  <si>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Navigate to the UI Path articulated in the Remediation section and confirm it is set as prescribed. This group policy object is backed by the following registry location:
	HKEY_LOCAL_MACHINESoftwareMicrosoftWindowsCurrentVersionPoliciesSystem:PromptOnSecureDesktop</t>
  </si>
  <si>
    <t xml:space="preserve">The security setting "User Account Control: Switch to the secure desktop when prompting for elevation" is set to "enabled" </t>
  </si>
  <si>
    <t>The security setting "User Account Control: Switch to the secure desktop when prompting for elevation" is not enabled.</t>
  </si>
  <si>
    <t>1.1.1.2.1.62</t>
  </si>
  <si>
    <t>Elevation prompt dialog boxes can be spoofed, causing users to disclose their passwords to malicious software.</t>
  </si>
  <si>
    <t>To implement the recommended configuration state, set the following Group Policy setting to Enabled. 
Computer Configuration&gt;Windows Settings&gt;Security Settings&gt;Local Policies&gt;Security Options&gt;User Account Control: Switch to the secure desktop when prompting for elevation</t>
  </si>
  <si>
    <t>CCE-2500-7</t>
  </si>
  <si>
    <t>Set "User Account Control: Switch to the secure desktop when prompting for elevation" to "Enabled". One method to achieve the recommended configuration via GP: Set the following Group Policy setting to Enabled. 
Computer Configuration&gt;Windows Settings&gt;Security Settings&gt;Local Policies&gt;Security Options&gt;User Account Control: Switch to the secure desktop when prompting for elevation</t>
  </si>
  <si>
    <t>WIN2K8-049</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</si>
  <si>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</si>
  <si>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</si>
  <si>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</si>
  <si>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 xml:space="preserve">The security setting "Network access: Restrict anonymous access to Named Pipes and Shares" is set to "enabled" </t>
  </si>
  <si>
    <t>The security setting "Network access: Restrict anonymous access to Named Pipes and Shares" is not enabled.</t>
  </si>
  <si>
    <t>1.1.1.2.1.63</t>
  </si>
  <si>
    <t>Null sessions are a weakness that can be exploited through shares (including the default shares) on computers in your environment.</t>
  </si>
  <si>
    <t>To implement the recommended configuration state, set the following Group Policy setting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</si>
  <si>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setting. Previous to the release of Windows Server 2003 with Service Pack 1 (SP1) some named pipes were allowed anonymous access by default, but with the increased hardening in Windows Server 2003 with SP1 more pipes must be explicitly added if needed.</t>
  </si>
  <si>
    <t>CCE-2361-4</t>
  </si>
  <si>
    <t>Set "Network access: Restrict anonymous access to Named Pipes and Shares" to "Enabled". One method to achieve the recommended configuration via GP: Set the following Group Policy setting to Enabled. 
Computer Configuration&gt;Windows Settings&gt;Security Settings&gt;Local Policies&gt;Security Options&gt;Network access: Restrict anonymous access to Named Pipes and Shares</t>
  </si>
  <si>
    <t>WIN2K8-050</t>
  </si>
  <si>
    <t>Set "Interactive logon: Prompt user to change password before expiration" to "14"</t>
  </si>
  <si>
    <t>This policy setting determines how far in advance users are warned that their password will expire. It is recommended that you configure this policy setting to 14 days to sufficiently warn users when their passwords will expire.</t>
  </si>
  <si>
    <t>Navigate to the UI Path articulated in the Remediation section and confirm it is set as prescribed. This group policy object is backed by the following registry location:
	HKEY_LOCAL_MACHINESoftwareMicrosoftWindows NTCurrentVersionWinlogon:passwordexpirywarning</t>
  </si>
  <si>
    <t>The security setting "Interactive logon: Prompt user to change password before expiration" is set to "14"</t>
  </si>
  <si>
    <t>The security setting "Interactive logon: Prompt user to change password before expiration" is not set to "14".</t>
  </si>
  <si>
    <t>Limited</t>
  </si>
  <si>
    <t>HPW7</t>
  </si>
  <si>
    <t>HPW7: Password change notification is not sufficient</t>
  </si>
  <si>
    <t>1.1.1.2.1.64</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</si>
  <si>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 s network through dial-up or virtual private network (VPN) connections.</t>
  </si>
  <si>
    <t>To implement the recommended configuration state, set the following Group Policy setting to 14.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</si>
  <si>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14 or fewer days.</t>
  </si>
  <si>
    <t>CCE-2324-2</t>
  </si>
  <si>
    <t>Set "Interactive logon: Prompt user to change password before expiration" to "14". One method to achieve the recommended configuration via GP: Set the following Group Policy setting to 14. 
Computer Configuration&gt;Windows Settings&gt;Security Settings&gt;Local Policies&gt;Security Options&gt;Interactive logon: Prompt user to change password before expiration</t>
  </si>
  <si>
    <t>WIN2K8-051</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</si>
  <si>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</si>
  <si>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</si>
  <si>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Navigate to the UI Path articulated in the Remediation section and confirm it is set as prescribed. This group policy object is backed by the following registry location:
	HKEY_LOCAL_MACHINESystemCurrentControlSetControlLsa:LimitBlankPasswordUse</t>
  </si>
  <si>
    <t xml:space="preserve">The security setting "Accounts: Limit local account use of blank passwords to console logon only" is set to "enabled" </t>
  </si>
  <si>
    <t>The security setting "Accounts: Limit local account use of blank passwords to console logon only" is not enabled.</t>
  </si>
  <si>
    <t>1.1.1.2.1.65</t>
  </si>
  <si>
    <t>Blank passwords are a serious threat to computer security and should be forbidden through both organizational policy and suitable technical measures. In fact, the default settings for Windows Server 2003 Active Directory(R) directory service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</si>
  <si>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implement the recommended configuration state, set the following Group Policy setting to Enabled. 
Computer Configuration&gt;Windows Settings&gt;Security Settings&gt;Local Policies&gt;Security Options&gt;Accounts: Limit local account use of blank passwords to console logon only</t>
  </si>
  <si>
    <t>CCE-2364-8</t>
  </si>
  <si>
    <t>Set "Accounts: Limit local account use of blank passwords to console logon only" to "Enabled". One method to achieve the recommended configuration via GP: Set the following Group Policy setting to Enabled. 
Computer Configuration&gt;Windows Settings&gt;Security Settings&gt;Local Policies&gt;Security Options&gt;Accounts: Limit local account use of blank passwords to console logon only</t>
  </si>
  <si>
    <t>WIN2K8-052</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</si>
  <si>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</si>
  <si>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</si>
  <si>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</si>
  <si>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 xml:space="preserve">The security setting "User Account Control: Admin Approval Mode for the Built-in Administrator account" is set to "enabled" </t>
  </si>
  <si>
    <t>The security setting "User Account Control: Admin Approval Mode for the Built-in Administrator account" is not enabled.</t>
  </si>
  <si>
    <t>1.1.1.2.1.66</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</si>
  <si>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</si>
  <si>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implement the recommended configuration state, set the following Group Policy setting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</si>
  <si>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 This setting should never be used on Server Core because there will be no way to launch applications with elevated privileges, UAC features such as the Run as Administrator command and elevation prompts do not work on Server Core.</t>
  </si>
  <si>
    <t>CCE-2302-8</t>
  </si>
  <si>
    <t>Set "User Account Control: Admin Approval Mode for the Built-in Administrator account" to "Enabled". One method to achieve the recommended configuration via GP: Set the following Group Policy setting to Enabled. 
Computer Configuration&gt;Windows Settings&gt;Security Settings&gt;Local Policies&gt;Security Options&gt;User Account Control: Admin Approval Mode for the Built-in Administrator account</t>
  </si>
  <si>
    <t>WIN2K8-053</t>
  </si>
  <si>
    <t>Set "System objects: Require case insensitivity for non-Windows subsystems" to "Enabled"</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</si>
  <si>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</si>
  <si>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Navigate to the UI Path articulated in the Remediation section and confirm it is set as prescribed. This group policy object is backed by the following registry location:
	HKEY_LOCAL_MACHINESystemCurrentControlSetControlSession ManagerKernel:ObCaseInsensitive</t>
  </si>
  <si>
    <t xml:space="preserve">The security setting "System objects: Require case insensitivity for non-Windows subsystems" is set to "enabled" </t>
  </si>
  <si>
    <t>The security setting "System objects: Require case insensitivity for non-Windows subsystems" is not enabled.</t>
  </si>
  <si>
    <t>1.1.1.2.1.67</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</si>
  <si>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</si>
  <si>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implement the recommended configuration state, set the following Group Policy setting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</si>
  <si>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</si>
  <si>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CCE-2429-9</t>
  </si>
  <si>
    <t>Set "System objects: Require case insensitivity for non-Windows subsystems" to "Enabled". One method to achieve the recommended configuration via GP: Set the following Group Policy setting to Enabled. 
Computer Configuration&gt;Windows Settings&gt;Security Settings&gt;Local Policies&gt;Security Options&gt;System objects: Require case insensitivity for non-Windows subsystems</t>
  </si>
  <si>
    <t>WIN2K8-054</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</si>
  <si>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</si>
  <si>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</si>
  <si>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Navigate to the UI Path articulated in the Remediation section and confirm it is set as prescribed. This group policy object is backed by the following registry location:
	HKEY_LOCAL_MACHINESystemCurrentControlSetControlLsa:crashonauditfail</t>
  </si>
  <si>
    <t>The security setting "Audit: Shut down system immediately if unable to log security audits" is "disabled"</t>
  </si>
  <si>
    <t>The security setting "Audit: Shut down system immediately if unable to log security audits" is not disabled.</t>
  </si>
  <si>
    <t>HAU25</t>
  </si>
  <si>
    <t>HAU25: Audit processing failures are not properly reported and responded to</t>
  </si>
  <si>
    <t>1.1.1.2.1.68</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</si>
  <si>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</si>
  <si>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implement the recommended configuration state, set the following Group Policy setting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</si>
  <si>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</si>
  <si>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CCE-2315-0</t>
  </si>
  <si>
    <t>Set "Audit: Shut down system immediately if unable to log security audits" to "Disabled". One method to achieve the recommended configuration via GP: Set the following Group Policy setting to Disabled. 
Computer Configuration&gt;Windows Settings&gt;Security Settings&gt;Local Policies&gt;Security Options&gt;Audit: Shut down system immediately if unable to log security audits</t>
  </si>
  <si>
    <t>WIN2K8-055</t>
  </si>
  <si>
    <t>AC-2</t>
  </si>
  <si>
    <t>Account Management</t>
  </si>
  <si>
    <t>Set "User Account Control: Behavior of the elevation prompt for administrators in Admin Approval Mode" to "Prompt for credentials"</t>
  </si>
  <si>
    <t>This setting determines the behavior of Windows Vista when a logged on administrator attempts to complete a task that requires raised privileges. There are three values for this setting: . No prompt. Using this value elevates the privileges automatically and silently. . Prompt for consent. Using this value causes UAC to ask for consent before elevating the privileges but does not require credentials. . Prompt for credentials. Using this value causes UAC to require an administrator to type valid administrator credentials when prompted before elevating the privileges.</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</si>
  <si>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</si>
  <si>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credentials"</t>
  </si>
  <si>
    <t>The security setting "User Account Control: Behavior of the elevation prompt for administrators in Admin Approval Mode" is not properly configured.</t>
  </si>
  <si>
    <t>1.1.1.2.1.69</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</si>
  <si>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</si>
  <si>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implement the recommended configuration state, set the following Group Policy setting to 1. 
Computer Configuration&gt;Windows Settings&gt;Security Settings&gt;Local Policies&gt;Security Options&gt;User Account Control: Behavior of the elevation prompt for administrators in Admin Approval Mode</t>
  </si>
  <si>
    <t>This is the default behavior. Administrators should be made aware that they will be prompted for consent.</t>
  </si>
  <si>
    <t>CCE-2474-5</t>
  </si>
  <si>
    <t>Set "User Account Control: Behavior of the elevation prompt for administrators in Admin Approval Mode" to "Prompt for credentials". One method to achieve the recommended configuration via GP: Set the following Group Policy setting to 1. 
Computer Configuration&gt;Windows Settings&gt;Security Settings&gt;Local Policies&gt;Security Options&gt;User Account Control: Behavior of the elevation prompt for administrators in Admin Approval Mode</t>
  </si>
  <si>
    <t>WIN2K8-056</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</si>
  <si>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</si>
  <si>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</si>
  <si>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</si>
  <si>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 xml:space="preserve">The security setting "Microsoft network server: Digitally sign communications (always)" is set to "enabled" </t>
  </si>
  <si>
    <t>The security setting "Microsoft network server: Digitally sign communications (always)" is not enabled.</t>
  </si>
  <si>
    <t>1.1.1.2.1.70</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</si>
  <si>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systems.SMB signatures authenticate both users and the servers that host the data. If either side fails the authentication process, data transmission will not take place.</t>
  </si>
  <si>
    <t>To implement the recommended configuration state, set the following Group Policy setting to 1. 
Computer Configuration&gt;Windows Settings&gt;Security Settings&gt;Local Policies&gt;Security Options&gt;Microsoft network server: Digitally sign communications (always)</t>
  </si>
  <si>
    <t>CCE-2381-2</t>
  </si>
  <si>
    <t>Set "Microsoft network server: Digitally sign communications (always)" to "Enabled". One method to achieve the recommended configuration via GP: Set the following Group Policy setting to 1. 
Computer Configuration&gt;Windows Settings&gt;Security Settings&gt;Local Policies&gt;Security Options&gt;Microsoft network server: Digitally sign communications (always)</t>
  </si>
  <si>
    <t>WIN2K8-057</t>
  </si>
  <si>
    <t>AC-8</t>
  </si>
  <si>
    <t>System Use Notification</t>
  </si>
  <si>
    <t>Configure "Interactive logon: Message text for users attempting to log on"</t>
  </si>
  <si>
    <t>Microsoft recommends that you use this setting, if appropriate to your environment and your organizations business requirements, to help protect end user computers. This policy setting specifies a text message that displays to users when they log on.</t>
  </si>
  <si>
    <t>Navigate to the UI Path articulated in the Remediation section and confirm it is set as prescribed for your organization. This group policy object is backed by the following registry location:
	HKEY_LOCAL_MACHINESoftwareMicrosoftWindowsCurrentVersionPoliciesSystem:LegalNoticeText</t>
  </si>
  <si>
    <t>The Windows policy setting "Interactive logon: Message title for users attempting to log on" should contain a warning banner that is compliant with IRS requirements.   The Warning Banner must contain the following 4 elements:</t>
  </si>
  <si>
    <t>The interactive logon warning banner does not meet IRS Publication 1075 Exhibit 8 standards.</t>
  </si>
  <si>
    <t>Added IRS Warning Banner</t>
  </si>
  <si>
    <t>HAC14
HAC38</t>
  </si>
  <si>
    <t>HAC14: Warning banner is insufficient
HAC38: Warning banner does not exist</t>
  </si>
  <si>
    <t>1.1.1.2.1.71</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</si>
  <si>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</si>
  <si>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</si>
  <si>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that Windows XP and later versions of Windows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</si>
  <si>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CCE-2225-1</t>
  </si>
  <si>
    <t>Configure "Interactive logon: Message text for users attempting to log on". One method to achieve the recommended configuration via GP: Set the following Group Policy setting to a warning banner that is IRS compliant.   Ensure the warning banner is compliant with IRS guidelines and includes the following four elements:
 - The system contains US government information.
 - Users actions are monitored and audited.
 - Unauthorized use of the system is prohibited. 
 - Unauthorized use of the system is subject to criminal and civil penalties.
Please refer to the IRS Publication 1075, Section 4.1 Access Control (AC-8: System Use Notification) for guidance and Exhibit 8 for examples.
Computer Configuration&gt;Windows Settings&gt;Security Settings&gt;Local Policies&gt;Security Options&gt;Interactive logon: Message text for users attempting to log on</t>
  </si>
  <si>
    <t>WIN2K8-058</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</si>
  <si>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</si>
  <si>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</si>
  <si>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Navigate to the UI Path articulated in the Remediation section and confirm it is set as prescribed. This group policy object is backed by the following registry location:
	HKEY_LOCAL_MACHINESoftwareMicrosoftWindowsCurrentVersionPoliciesSystem:EnableLUA</t>
  </si>
  <si>
    <t xml:space="preserve">The security setting "User Account Control: Run all administrators in Admin Approval Mode" is set to "enabled" </t>
  </si>
  <si>
    <t>The security setting "User Account Control: Run all administrators in Admin Approval Mode" is not enabled.</t>
  </si>
  <si>
    <t>1.1.1.2.1.72</t>
  </si>
  <si>
    <t>This is the setting that turns on or off UAC. If this setting is disabled, UAC will not be used and any security benefits and risk mitigations that are dependent on UAC will not be present on the system.</t>
  </si>
  <si>
    <t>To implement the recommended configuration state, set the following Group Policy setting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</si>
  <si>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 This setting should never be used on Server Core because there will be no way to launch applications with elevated privileges, UAC features such as the Run as Administrator command and elevation prompts do not work on Server Core.</t>
  </si>
  <si>
    <t>CCE-2478-6</t>
  </si>
  <si>
    <t>Set "User Account Control: Run all administrators in Admin Approval Mode" to "Enabled". One method to achieve the recommended configuration via GP: Set the following Group Policy setting to Enabled. 
Computer Configuration&gt;Windows Settings&gt;Security Settings&gt;Local Policies&gt;Security Options&gt;User Account Control: Run all administrators in Admin Approval Mode</t>
  </si>
  <si>
    <t>WIN2K8-059</t>
  </si>
  <si>
    <t>Set "Interactive logon: Require Domain Controller authentication to unlock workstation" to "Enabled"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</si>
  <si>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</si>
  <si>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Navigate to the UI Path articulated in the Remediation section and confirm it is set as prescribed. This group policy object is backed by the following registry location:
	HKEY_LOCAL_MACHINESoftwareMicrosoftWindows NTCurrentVersionWinlogon:ForceUnlockLogon</t>
  </si>
  <si>
    <t xml:space="preserve">The security setting "Interactive logon: Require Domain Controller authentication to unlock workstation" is set to "enabled" </t>
  </si>
  <si>
    <t>The security setting "Interactive logon: Require Domain Controller authentication to unlock workstation" is not enabled.</t>
  </si>
  <si>
    <t>1.1.1.2.1.73</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</si>
  <si>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</si>
  <si>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implement the recommended configuration state, set the following Group Policy setting to Enabled.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</si>
  <si>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</si>
  <si>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CCE-2346-5</t>
  </si>
  <si>
    <t>Set "Interactive logon: Require Domain Controller authentication to unlock workstation" to "Enabled". One method to achieve the recommended configuration via GP: Set the following Group Policy setting to Enabled. 
Computer Configuration&gt;Windows Settings&gt;Security Settings&gt;Local Policies&gt;Security Options&gt;Interactive logon: Require Domain Controller authentication to unlock workstation</t>
  </si>
  <si>
    <t>WIN2K8-060</t>
  </si>
  <si>
    <t>Identification And Authentication (Organizational Users)</t>
  </si>
  <si>
    <t>Set "Network security: LAN Manager authentication level" to "Send NTLMv2 response only. Refuse LM &amp;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</si>
  <si>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</si>
  <si>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Navigate to the UI Path articulated in the Remediation section and confirm it is set as prescribed. This group policy object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</si>
  <si>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</si>
  <si>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set to "Send NTLMv2 response only. Refuse LM &amp; NTLM".</t>
  </si>
  <si>
    <t>1.1.1.2.1.74</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</si>
  <si>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</si>
  <si>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implement the recommended configuration state, set the following Group Policy setting to Send NTLMv2 response only. Refuse LM &amp; NTLM.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</si>
  <si>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</si>
  <si>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CCE-2454-7</t>
  </si>
  <si>
    <t>Set "Network security: LAN Manager authentication level" to "Send NTLMv2 response only. Refuse LM &amp; NTLM". One method to achieve the recommended configuration via GP: Set the following Group Policy setting to Send NTLMv2 response only. Refuse LM &amp; NTLM. 
Computer Configuration&gt;Windows Settings&gt;Security Settings&gt;Local Policies&gt;Security Options&gt;Network security: LAN Manager authentication level</t>
  </si>
  <si>
    <t>WIN2K8-061</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</si>
  <si>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</si>
  <si>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</si>
  <si>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Navigate to the UI Path articulated in the Remediation section and confirm it is set as prescribed. This group policy object is backed by the following registry location:
	HKEY_LOCAL_MACHINESystemCurrentControlSetServicesNetlogonParameters:requiresignorseal</t>
  </si>
  <si>
    <t xml:space="preserve">The security setting "Domain member: Digitally encrypt or sign secure channel data (always)" is set to "enabled" </t>
  </si>
  <si>
    <t>The security setting "Domain member: Digitally encrypt or sign secure channel data (always)" is not enabled.</t>
  </si>
  <si>
    <t>1.1.1.2.1.75</t>
  </si>
  <si>
    <t>To implement the recommended configuration state, set the following Group Policy setting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</si>
  <si>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</si>
  <si>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CCE-2203-8</t>
  </si>
  <si>
    <t>Set "Domain member: Digitally encrypt or sign secure channel data (always)" to "Enabled". One method to achieve the recommended configuration via GP: Set the following Group Policy setting to Enabled. 
Computer Configuration&gt;Windows Settings&gt;Security Settings&gt;Local Policies&gt;Security Options&gt;Domain member: Digitally encrypt or sign secure channel data (always)</t>
  </si>
  <si>
    <t>WIN2K8-062</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</si>
  <si>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</si>
  <si>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</si>
  <si>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</si>
  <si>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 xml:space="preserve">The security setting "Interactive logon: Do not display last user name" is set to "enabled" </t>
  </si>
  <si>
    <t>The security setting "Interactive logon: Do not display last user name" is not enabled.</t>
  </si>
  <si>
    <t>1.1.1.2.1.77</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</si>
  <si>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</si>
  <si>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implement the recommended configuration state, set the following Group Policy setting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</si>
  <si>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</si>
  <si>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CCE-2199-8</t>
  </si>
  <si>
    <t>Set "Interactive logon: Do not display last user name" to "Enabled". One method to achieve the recommended configuration via GP: Set the following Group Policy setting to Enabled. 
Computer Configuration&gt;Windows Settings&gt;Security Settings&gt;Local Policies&gt;Security Options&gt;Interactive logon: Do not display last user name</t>
  </si>
  <si>
    <t>WIN2K8-063</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</si>
  <si>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</si>
  <si>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</si>
  <si>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Navigate to the UI Path articulated in the Remediation section and confirm it is set as prescribed. This group policy object is backed by the following registry location:
	HKEY_LOCAL_MACHINESystemCurrentControlSetServicesNetlogonParameters:requirestrongkey</t>
  </si>
  <si>
    <t xml:space="preserve">The security setting "Domain member: Require strong (Windows 2000 or later) session key" is set to "enabled" </t>
  </si>
  <si>
    <t>The security setting "Domain member: Require strong (Windows 2000 or later) session key" is not enabled.</t>
  </si>
  <si>
    <t>1.1.1.2.1.78</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</si>
  <si>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tempt to hijack network sessions and eavesdropping. (Eavesdropping is a form of hacking in which network data is read or altered in transit. The data can be modified to hide or change the sender, or be redirected.)</t>
  </si>
  <si>
    <t>To implement the recommended configuration state, set the following Group Policy setting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</si>
  <si>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</si>
  <si>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CCE-1802-8</t>
  </si>
  <si>
    <t>Set "Domain member: Require strong (Windows 2000 or later) session key" to "Enabled". One method to achieve the recommended configuration via GP: Set the following Group Policy setting to Enabled. 
Computer Configuration&gt;Windows Settings&gt;Security Settings&gt;Local Policies&gt;Security Options&gt;Domain member: Require strong (Windows 2000 or later) session key</t>
  </si>
  <si>
    <t>WIN2K8-064</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</si>
  <si>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</si>
  <si>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</si>
  <si>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Navigate to the UI Path articulated in the Remediation section and confirm it is set as prescribed. This group policy object is backed by the following registry location:
	HKEY_LOCAL_MACHINESystemCurrentControlSetControlSession Manager:ProtectionMode</t>
  </si>
  <si>
    <t xml:space="preserve">The security setting "System objects: Strengthen default permissions of internal system objects (e g  Symbolic Links)" is set to "enabled" </t>
  </si>
  <si>
    <t>The security setting "System objects: Strengthen default permissions of internal system objects (e.g. Symbolic Links)" is not enabled.</t>
  </si>
  <si>
    <t>1.1.1.2.1.79</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</si>
  <si>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</si>
  <si>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implement the recommended configuration state, set the following Group Policy setting to Enabled. 
Computer Configuration&gt;Windows Settings&gt;Security Settings&gt;Local Policies&gt;Security Options&gt;System objects: Strengthen default permissions of internal system objects (e.g. Symbolic Links)</t>
  </si>
  <si>
    <t>CCE-2451-3</t>
  </si>
  <si>
    <t>Set "System objects: Strengthen default permissions of internal system objects (e.g. Symbolic Links)" to "Enabled". One method to achieve the recommended configuration via GP: Set the following Group Policy setting to Enabled. 
Computer Configuration&gt;Windows Settings&gt;Security Settings&gt;Local Policies&gt;Security Options&gt;System objects: Strengthen default permissions of internal system objects (e.g. Symbolic Links)</t>
  </si>
  <si>
    <t>WIN2K8-065</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</si>
  <si>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</si>
  <si>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</si>
  <si>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</si>
  <si>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 Require 128-bit encryption"</t>
  </si>
  <si>
    <t>The security setting "Network security: Minimum session security for NTLM SSP based servers" is not properly configured.</t>
  </si>
  <si>
    <t>Updated Remediation statement.  Changed 537395200 to Require NTLMv2 session security, Require 128-bit encryption</t>
  </si>
  <si>
    <t>1.1.1.2.1.80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</si>
  <si>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</si>
  <si>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implement the recommended configuration state, set the following Group Policy setting to Require NTLMv2 session security, Require 128-bit encryption. 
Computer Configuration&gt;Windows Settings&gt;Security Settings&gt;Local Policies&gt;Security Options&gt;Network security: Minimum session security for NTLM SSP based (including secure RPC) servers</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</si>
  <si>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</si>
  <si>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CCE-2410-9</t>
  </si>
  <si>
    <t>Set "Network security: Minimum session security for NTLM SSP based (including secure RPC) servers" to "Require NTLMv2 session security, Require 128-bit encryption". One method to achieve the recommended configuration via GP: Set the following Group Policy setting to Require NTLMv2 session security, Require 128-bit encryption. 
Computer Configuration&gt;Windows Settings&gt;Security Settings&gt;Local Policies&gt;Security Options&gt;Network security: Minimum session security for NTLM SSP based (including secure RPC) servers</t>
  </si>
  <si>
    <t>WIN2K8-066</t>
  </si>
  <si>
    <t>Set "MSS: (WarningLevel) Percentage threshold for the security event log at which the system will generate a warning" to "90"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</si>
  <si>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</si>
  <si>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Navigate to the UI Path articulated in the Remediation section and confirm it is set as prescribed. This group policy object is backed by the following registry location:
	HKEY_LOCAL_MACHINESYSTEMCurrentControlSetServicesEventlogSecurity:WarningLevel</t>
  </si>
  <si>
    <t>The security setting "MSS: (WarningLevel) Percentage threshold for the security event log at which the system will generate a warning" is set to "90"</t>
  </si>
  <si>
    <t>The security setting "MSS: WarningLevel" is not set to "90".</t>
  </si>
  <si>
    <t>HAU23</t>
  </si>
  <si>
    <t>HAU23: Audit storage capacity threshold has not been defined</t>
  </si>
  <si>
    <t>1.1.1.2.1.81</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</si>
  <si>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</si>
  <si>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implement the recommended configuration state, set the following Group Policy setting to 90.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</si>
  <si>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</si>
  <si>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CCE-2442-2</t>
  </si>
  <si>
    <t>Set "MSS: (WarningLevel) Percentage threshold for the security event log at which the system will generate a warning" to "90". One method to achieve the recommended configuration via GP: Set the following Group Policy setting to 90. 
Computer Configuration&gt;Windows Settings&gt;Security Settings&gt;Local Policies&gt;Security Options&gt;MSS: (WarningLevel) Percentage threshold for the security event log at which the system will generate a warning</t>
  </si>
  <si>
    <t>WIN2K8-067</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</si>
  <si>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</si>
  <si>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</si>
  <si>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</si>
  <si>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</si>
  <si>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Navigate to the UI Path articulated in the Remediation section and confirm it is set as prescribed. This group policy object is backed by the following registry location:
	HKEY_LOCAL_MACHINESYSTEMCurrentControlSetControlSession Manager:SafeDllSearchMode</t>
  </si>
  <si>
    <t xml:space="preserve">The security setting "MSS: (SafeDllSearchMode) Enable Safe DLL search mode (recommended)" is set to "enabled" </t>
  </si>
  <si>
    <t>The security setting "MSS: (SafeDllSearchMode) Enable Safe DLL search mode (recommended)" is not enabled.</t>
  </si>
  <si>
    <t>HCM10</t>
  </si>
  <si>
    <t>System has unneeded functionality installed</t>
  </si>
  <si>
    <t>1.1.1.2.1.82</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</si>
  <si>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</si>
  <si>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implement the recommended configuration state, set the following Group Policy setting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</si>
  <si>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</si>
  <si>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CCE-2447-1</t>
  </si>
  <si>
    <t>Set "MSS: (SafeDllSearchMode) Enable Safe DLL search mode (recommended)" to "Enabled". One method to achieve the recommended configuration via GP: Set the following Group Policy setting to Enabled. 
Computer Configuration&gt;Windows Settings&gt;Security Settings&gt;Local Policies&gt;Security Options&gt;MSS: (SafeDllSearchMode) Enable Safe DLL search mode (recommended)</t>
  </si>
  <si>
    <t>WIN2K8-068</t>
  </si>
  <si>
    <t>Set "Recovery console: Allow floppy copy and access to all drives and all folders" to "Disabled"</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</si>
  <si>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t>
  </si>
  <si>
    <t>Navigate to the UI Path articulated in the Remediation section and confirm it is set as prescribed. This group policy object is backed by the following registry location:
	HKEY_LOCAL_MACHINESoftwareMicrosoftWindows NTCurrentVersionSetupRecoveryConsole:setcommand</t>
  </si>
  <si>
    <t>The security setting "Recovery console: Allow floppy copy and access to all drives and all folders" is "disabled"</t>
  </si>
  <si>
    <t>The security setting "Recovery console: Allow floppy copy and access to all drives and all folders" is not disabled.</t>
  </si>
  <si>
    <t>1.1.1.2.1.83</t>
  </si>
  <si>
    <t>An attacker who can cause the system to restart into the Recovery Console could steal sensitive data and leave no audit or access trail.</t>
  </si>
  <si>
    <t>To implement the recommended configuration state, set the following Group Policy setting to Disabled. 
Computer Configuration&gt;Windows Settings&gt;Security Settings&gt;Local Policies&gt;Security Options&gt;Recovery console: Allow floppy copy and access to all drives and all folders</t>
  </si>
  <si>
    <t>Users who have started a server through the Recovery Console and logged in with the built-in Administrator account will not be able to copy files and folders to a floppy disk.</t>
  </si>
  <si>
    <t>CCE-1553-7</t>
  </si>
  <si>
    <t>Set "Recovery console: Allow floppy copy and access to all drives and all folders" to "Disabled". One method to achieve the recommended configuration via GP: Set the following Group Policy setting to Disabled. 
Computer Configuration&gt;Windows Settings&gt;Security Settings&gt;Local Policies&gt;Security Options&gt;Recovery console: Allow floppy copy and access to all drives and all folders</t>
  </si>
  <si>
    <t>WIN2K8-069</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</si>
  <si>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</si>
  <si>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</si>
  <si>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Navigate to the UI Path articulated in the Remediation section and confirm it is set as prescribed. This group policy object is backed by the following registry location:
	HKEY_LOCAL_MACHINESystemCurrentControlSetControlLsa:NoLMHash</t>
  </si>
  <si>
    <t xml:space="preserve">The security setting "Network security: Do not store LAN Manager hash value on next password change" is set to "enabled" </t>
  </si>
  <si>
    <t>The security setting "Network security: Do not store LAN Manager hash value on next password change" is not enabled.</t>
  </si>
  <si>
    <t>1.1.1.2.1.84</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</si>
  <si>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</si>
  <si>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implement the recommended configuration state, set the following Group Policy setting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</si>
  <si>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</si>
  <si>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CCE-2304-4</t>
  </si>
  <si>
    <t>Set "Network security: Do not store LAN Manager hash value on next password change" to "Enabled". One method to achieve the recommended configuration via GP: Set the following Group Policy setting to Enabled. 
Computer Configuration&gt;Windows Settings&gt;Security Settings&gt;Local Policies&gt;Security Options&gt;Network security: Do not store LAN Manager hash value on next password change</t>
  </si>
  <si>
    <t>WIN2K8-070</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</si>
  <si>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</si>
  <si>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</si>
  <si>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Navigate to the UI Path articulated in the Remediation section and confirm it is set as prescribed. This group policy object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</si>
  <si>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</si>
  <si>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IP source routing protection level" is not set to "Highest protection, source routing is completely disabled".</t>
  </si>
  <si>
    <t>1.1.1.2.1.85</t>
  </si>
  <si>
    <t>To implement the recommended configuration state, set the following Group Policy setting to 2. 
Computer Configuration&gt;Windows Settings&gt;Security Settings&gt;Local Policies&gt;Security Options&gt;MSS: (DisableIPSourceRouting) IP source routing protection level (protects against packet spoofing)</t>
  </si>
  <si>
    <t>CCE-1826-7</t>
  </si>
  <si>
    <t>Set "MSS: (DisableIPSourceRouting)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 source routing protection level (protects against packet spoofing)</t>
  </si>
  <si>
    <t>WIN2K8-071</t>
  </si>
  <si>
    <t>Set "Bypass traverse checking" to "Administrators, Authenticated Users, Backup Operators, Local Service, Network Service"</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</si>
  <si>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</si>
  <si>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The security setting "Bypass traverse checking" is set to "Administrators, Authenticated Users, Backup Operators, Local Service, Network Service"</t>
  </si>
  <si>
    <t>The security setting "Bypass traverse checking" is not set to "Administrators, Authenticated Users, Backup Operators, Local Service, Network Service".</t>
  </si>
  <si>
    <t>1.1.1.2.2</t>
  </si>
  <si>
    <t>1.1.1.2.2.5</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</si>
  <si>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</si>
  <si>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implement the recommended configuration state, set the following Group Policy setting to Administrators, Authenticated Users, Backup Operators, Local Service, Network Service.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</si>
  <si>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</si>
  <si>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CCE-2285-5</t>
  </si>
  <si>
    <t>Set "Bypass traverse checking" to "Administrators, Authenticated Users, Backup Operators, Local Service, Network Service". One method to achieve the recommended configuration via GP: Set the following Group Policy setting to Administrators, Authenticated Users, Backup Operators, Local Service, Network Service. 
Computer Configuration&gt;Windows Settings&gt;Security Settings&gt;Local Policies&gt;User Rights Assignment&gt;Bypass traverse checking</t>
  </si>
  <si>
    <t>WIN2K8-072</t>
  </si>
  <si>
    <t>Set "Access this computer from the network" to "Administrators, Authenticated Users"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</si>
  <si>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</si>
  <si>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The security setting "Access this computer from the network" is set to "Administrators, Authenticated Users"</t>
  </si>
  <si>
    <t>The security setting "Access this computer from the network" is not set to "Administrators, Authenticated Users".</t>
  </si>
  <si>
    <t>1.1.1.2.2.8</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</si>
  <si>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recent versions of Windows, because the default share and NTFS permissions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 and later versions of the Windows operating system.</t>
  </si>
  <si>
    <t>To implement the recommended configuration state, set the following Group Policy setting to Administrators, Authenticated Users.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</si>
  <si>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it is recommended that it is assigned to the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</si>
  <si>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CCE-2075-0</t>
  </si>
  <si>
    <t>Set "Access this computer from the network" to "Administrators, Authenticated Users". One method to achieve the recommended configuration via GP: Set the following Group Policy setting to Administrators, Authenticated Users. 
Computer Configuration&gt;Windows Settings&gt;Security Settings&gt;Local Policies&gt;User Rights Assignment&gt;Access this computer from the network</t>
  </si>
  <si>
    <t>WIN2K8-073</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</si>
  <si>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</si>
  <si>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</si>
  <si>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The security setting "Debug programs" is set to "Administrators"</t>
  </si>
  <si>
    <t>The security setting "Debug programs" is not set to "Administrators".</t>
  </si>
  <si>
    <t>1.1.1.2.2.9</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</si>
  <si>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 The value of removing this user right from members of the Administrators group is diminished by the fact that a malicious user who has administrative privileges can bypass the countermeasure by launching processes under the Local System account.</t>
  </si>
  <si>
    <t>To implement the recommended configuration state, set the following Group Policy setting to Administrators. 
Computer Configuration&gt;Windows Settings&gt;Security Settings&gt;Local Policies&gt;User Rights Assignment&gt;Debug programs</t>
  </si>
  <si>
    <t>If you revoke this user right, no one will be able to debug programs. If you do revoke this privilege from all accounts and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Task Manager will not be able to manage processes owned by other accounts.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</si>
  <si>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CCE-2310-1</t>
  </si>
  <si>
    <t>Set "Debug programs" to "Administrators". One method to achieve the recommended configuration via GP: Set the following Group Policy setting to Administrators. 
Computer Configuration&gt;Windows Settings&gt;Security Settings&gt;Local Policies&gt;User Rights Assignment&gt;Debug programs</t>
  </si>
  <si>
    <t>WIN2K8-074</t>
  </si>
  <si>
    <t>Set "Restore files and directories" to "Administrators, Backup Operators"</t>
  </si>
  <si>
    <t>This policy setting determines which users can bypass file, directory, registry, and other persistent object permissions when restoring backed up files and directories on computers that run Windows Vista in your environment. This user right also determines which users can set valid security principals as object owners; it is similar to the Back up files and directories user right. When configuring a user right in the SCM enter a comma delimited list of accounts. Accounts can be either local or located in Active Directory, they can be groups, users, or computers.</t>
  </si>
  <si>
    <t>The security setting "Restore files and directories" is set to "Administrators, Backup Operators"</t>
  </si>
  <si>
    <t>The security setting "Restore files and directories" is not set to "Administrators, Backup Operators".</t>
  </si>
  <si>
    <t>HAC61: User rights and permissions are not adequately configured</t>
  </si>
  <si>
    <t>1.1.1.2.2.11</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</si>
  <si>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are used to back up data.</t>
  </si>
  <si>
    <t>To implement the recommended configuration state, set the following Group Policy setting to Administrators, Backup Operators. 
Computer Configuration&gt;Windows Settings&gt;Security Settings&gt;Local Policies&gt;User Rights Assignment&gt;Restore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</si>
  <si>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 s personnel to do their jobs.</t>
  </si>
  <si>
    <t>CCE-2294-7</t>
  </si>
  <si>
    <t>Set "Restore files and directories" to "Administrators, Backup Operators". One method to achieve the recommended configuration via GP: Set the following Group Policy setting to Administrators, Backup Operators. 
Computer Configuration&gt;Windows Settings&gt;Security Settings&gt;Local Policies&gt;User Rights Assignment&gt;Restore files and directories</t>
  </si>
  <si>
    <t>WIN2K8-075</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</si>
  <si>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</si>
  <si>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</si>
  <si>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The security setting "Deny log on as a batch job" is set to "Guests"</t>
  </si>
  <si>
    <t>The security setting "Deny log on as a batch job" is not set to "Guests".</t>
  </si>
  <si>
    <t>1.1.1.2.2.15</t>
  </si>
  <si>
    <t>Accounts that have the Deny log on as a batch job user right could be used to schedule jobs that could consume excessive computer resources and cause a DoS condition.</t>
  </si>
  <si>
    <t>To implement the recommended configuration state, set the following Group Policy setting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</si>
  <si>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</si>
  <si>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CCE-1834-1</t>
  </si>
  <si>
    <t>Set "Deny log on as a batch job" to "Guests". One method to achieve the recommended configuration via GP: Set the following Group Policy setting to Guests. 
Computer Configuration&gt;Windows Settings&gt;Security Settings&gt;Local Policies&gt;User Rights Assignment&gt;Deny log on as a batch job</t>
  </si>
  <si>
    <t>WIN2K8-076</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</si>
  <si>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</si>
  <si>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When configuring a user right in the SCM enter a comma delimited list of accounts. Accounts can be either local or located in Active Directory, they can be groups, users, or computers.</t>
  </si>
  <si>
    <t>The security setting "Modify firmware environment values" is set to "Administrators"</t>
  </si>
  <si>
    <t>The security setting "Modify firmware environment values" is not set to "Administrators".</t>
  </si>
  <si>
    <t>1.1.1.2.2.17</t>
  </si>
  <si>
    <t>Anyone who is assigned the Modify firmware environment values user right could configure the settings of a hardware component to cause it to fail, which could lead to data corruption or a denial of service (DoS) condition.</t>
  </si>
  <si>
    <t>To implement the recommended configuration state, set the following Group Policy setting to Administrators. 
Computer Configuration&gt;Windows Settings&gt;Security Settings&gt;Local Policies&gt;User Rights Assignment&gt;Modify firmware environment values</t>
  </si>
  <si>
    <t>CCE-2257-4</t>
  </si>
  <si>
    <t>Set "Modify firmware environment values" to "Administrators". One method to achieve the recommended configuration via GP: Set the following Group Policy setting to Administrators. 
Computer Configuration&gt;Windows Settings&gt;Security Settings&gt;Local Policies&gt;User Rights Assignment&gt;Modify firmware environment values</t>
  </si>
  <si>
    <t>WIN2K8-077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</si>
  <si>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</si>
  <si>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When configuring a user right in the SCM enter a comma delimited list of accounts. Accounts can be either local or located in Active Directory, they can be groups, users, or computers.</t>
  </si>
  <si>
    <t>The security setting "Replace a process level token" is set to "Local Service, Network Service"</t>
  </si>
  <si>
    <t>The security setting "Replace a process level token" is not set to "Local Service, Network Service".</t>
  </si>
  <si>
    <t>1.1.1.2.2.20</t>
  </si>
  <si>
    <t>User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</si>
  <si>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implement the recommended configuration state, set the following Group Policy setting to Local Service, Network Service. 
Computer Configuration&gt;Windows Settings&gt;Security Settings&gt;Local Policies&gt;User Rights Assignment&gt;Replace a process level token</t>
  </si>
  <si>
    <t>On most computers, this is the default configuration and there will be no negative impact. However, if you have installed optional components such as ASP.NET or IIS, you may need to assign the Replace a process level token privilege to additional accounts. For example, IIS requires that the Service, Network Service, and IWAM_ accounts be explicitly granted this user right.</t>
  </si>
  <si>
    <t>CCE-1527-1</t>
  </si>
  <si>
    <t>Set "Replace a process level token" to "Local Service, Network Service". One method to achieve the recommended configuration via GP: Set the following Group Policy setting to Local Service, Network Service. 
Computer Configuration&gt;Windows Settings&gt;Security Settings&gt;Local Policies&gt;User Rights Assignment&gt;Replace a process level token</t>
  </si>
  <si>
    <t>WIN2K8-078</t>
  </si>
  <si>
    <t>Set "Allow log on through Terminal Services" to "Administrators"</t>
  </si>
  <si>
    <t>This policy setting determines which users or groups have the right to log on as a Terminal Services client. Remote desktop users require this user right.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When configuring a user right in the SCM enter a comma delimited list of accounts. Accounts can be either local or located in Active Directory, they can be groups, users, or computers.</t>
  </si>
  <si>
    <t>The security setting "Allow log on through Terminal Services" is set to "Administrators"</t>
  </si>
  <si>
    <t>The security setting "Allow log on through Terminal Services" is not set to "Administrators".</t>
  </si>
  <si>
    <t>1.1.1.2.2.21</t>
  </si>
  <si>
    <t>Any account with the Allow log on through Terminal Services user right can log on to the remote console of the computer. If you do not restrict this user right to legitimate users who need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</si>
  <si>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through Terminal Services</t>
  </si>
  <si>
    <t>Removal of the Allow log on through Terminal Services user right from other groups or membership changes in these default groups could limit the abilities of users who perform specific administrative roles in your environment. You should confirm that delegated activities will not be adversely affected.</t>
  </si>
  <si>
    <t>CCE-2308-5</t>
  </si>
  <si>
    <t>Set "Allow log on through Terminal Services" to "Administrators". One method to achieve the recommended configuration via GP: Set the following Group Policy setting to Administrators. 
Computer Configuration&gt;Windows Settings&gt;Security Settings&gt;Local Policies&gt;User Rights Assignment&gt;Allow log on through Terminal Services</t>
  </si>
  <si>
    <t>WIN2K8-079</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</si>
  <si>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</si>
  <si>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</si>
  <si>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The security setting "Generate security audits" is set to "Local Service, Network Service"</t>
  </si>
  <si>
    <t>The security setting "Generate security audits" is not set to "Local Service, Network Service".</t>
  </si>
  <si>
    <t>1.1.1.2.2.22</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</si>
  <si>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</si>
  <si>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implement the recommended configuration state, set the following Group Policy setting to Local Service, Network Service. 
Computer Configuration&gt;Windows Settings&gt;Security Settings&gt;Local Policies&gt;User Rights Assignment&gt;Generate security audits</t>
  </si>
  <si>
    <t>CCE-2129-5</t>
  </si>
  <si>
    <t>Set "Generate security audits" to "Local Service, Network Service". One method to achieve the recommended configuration via GP: Set the following Group Policy setting to Local Service, Network Service. 
Computer Configuration&gt;Windows Settings&gt;Security Settings&gt;Local Policies&gt;User Rights Assignment&gt;Generate security audits</t>
  </si>
  <si>
    <t>WIN2K8-080</t>
  </si>
  <si>
    <t>Set "Deny log on as a service" to "No one"</t>
  </si>
  <si>
    <t>This security setting determines which service accounts are prevented from registering a process as a service. This policy setting supersedes the Log on as a service policy setting if an account is subject to both policies. Note: This security setting does not apply to the System, Local Service, or Network Service accounts. When configuring a user right in the SCM enter a comma delimited list of accounts. Accounts can be either local or located in Active Directory, they can be groups, users, or computers.</t>
  </si>
  <si>
    <t>The security setting "Deny log on as a service" is set to "No one"</t>
  </si>
  <si>
    <t>The security setting "Deny log on as a service" is not properly configured.</t>
  </si>
  <si>
    <t>HAC59: The guest account has improper access to data and/or resources</t>
  </si>
  <si>
    <t>1.1.1.2.2.23</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</si>
  <si>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</si>
  <si>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implement the recommended configuration state, the following Group Policy should not be set to any user.
Computer Configuration&gt;Windows Settings&gt;Security Settings&gt;Local Policies&gt;User Rights Assignment&gt;Deny log on as a service</t>
  </si>
  <si>
    <t>If you assign the Deny log on as a service user right to specific accounts, services may not be able to start and a DoS condition could result.</t>
  </si>
  <si>
    <t>CCE-1944-8</t>
  </si>
  <si>
    <t>Set "Deny log on as a service" to "No one".  To implement the recommended configuration state, the following Group Policy should not be set to any user.
Computer Configuration&gt;Windows Settings&gt;Security Settings&gt;Local Policies&gt;User Rights Assignment&gt;Deny log on as a service</t>
  </si>
  <si>
    <t>WIN2K8-081</t>
  </si>
  <si>
    <t>Set "Force shutdown from a remote system" to "Administrators"</t>
  </si>
  <si>
    <t>This policy setting allows users to shut down Windows Vista 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</si>
  <si>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The security setting "Force shutdown from a remote system" is set to "Administrators"</t>
  </si>
  <si>
    <t>The security setting "Force shutdown from a remote system" is not set to "Administrators".</t>
  </si>
  <si>
    <t>1.1.1.2.2.24</t>
  </si>
  <si>
    <t>Any user who can shut down a computer could cause a denial of service (DoS) condition to occur. Therefore, this user right should be tightly restricted.</t>
  </si>
  <si>
    <t>To implement the recommended configuration state, set the following Group Policy setting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</si>
  <si>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</si>
  <si>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CCE-1750-9</t>
  </si>
  <si>
    <t>Set "Force shutdown from a remote system" to "Administrators". One method to achieve the recommended configuration via GP: Set the following Group Policy setting to Administrators. 
Computer Configuration&gt;Windows Settings&gt;Security Settings&gt;Local Policies&gt;User Rights Assignment&gt;Force shutdown from a remote system</t>
  </si>
  <si>
    <t>WIN2K8-082</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</si>
  <si>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</si>
  <si>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</si>
  <si>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security setting "Adjust memory quotas for a process" is set to "Administrators, Local Service, Network Service"</t>
  </si>
  <si>
    <t>The security setting "Adjust memory quotas for a process" is not set to "Administrators, Local Service, Network Service".</t>
  </si>
  <si>
    <t>1.1.1.2.2.25</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</si>
  <si>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</si>
  <si>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implement the recommended configuration state, set the following Group Policy setting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</si>
  <si>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</si>
  <si>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CCE-2004-0</t>
  </si>
  <si>
    <t>Set "Adjust memory quotas for a process" to "Administrators, Local Service, Network Service". One method to achieve the recommended configuration via GP: Set the following Group Policy setting to Administrators, Local Service, Network Service. 
Computer Configuration&gt;Windows Settings&gt;Security Settings&gt;Local Policies&gt;User Rights Assignment&gt;Adjust memory quotas for a process</t>
  </si>
  <si>
    <t>WIN2K8-083</t>
  </si>
  <si>
    <t>Set "Change the time zone" to "Local Service, Administrators"</t>
  </si>
  <si>
    <t>This setting determines which users can change the time zone of the computer. This ability holds no great danger for the computer and may be useful for mobile workers. When configuring a user right in the SCM enter a comma delimited list of accounts. Accounts can be either local or located in Active Directory, they can be groups, users, or computers.</t>
  </si>
  <si>
    <t>The security setting "Change the time zone" is set to "Local Service, Administrators"</t>
  </si>
  <si>
    <t>The security setting "Change the time zone" is not set to "Local Service, Administrators".</t>
  </si>
  <si>
    <t>1.1.1.2.2.28</t>
  </si>
  <si>
    <t>Changing the time zone represents little vulnerability because the system time is not affected. This setting merely enables users to display their preferred time zone while being synchronized with domain controllers in different time zones.</t>
  </si>
  <si>
    <t>To implement the recommended configuration state, set the following Group Policy setting to Local Service, Administrators. 
Computer Configuration&gt;Windows Settings&gt;Security Settings&gt;Local Policies&gt;User Rights Assignment&gt;Change the time zone</t>
  </si>
  <si>
    <t>CCE-2171-7</t>
  </si>
  <si>
    <t>Set "Change the time zone" to "Local Service, Administrators". One method to achieve the recommended configuration via GP: Set the following Group Policy setting to Local Service, Administrators. 
Computer Configuration&gt;Windows Settings&gt;Security Settings&gt;Local Policies&gt;User Rights Assignment&gt;Change the time zone</t>
  </si>
  <si>
    <t>WIN2K8-084</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</si>
  <si>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</si>
  <si>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</si>
  <si>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The security setting "Shut down the system" is set to "Administrators"</t>
  </si>
  <si>
    <t>The security setting "Shut down the system" is not set to "Administrators".</t>
  </si>
  <si>
    <t>1.1.1.2.2.30</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</si>
  <si>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</si>
  <si>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implement the recommended configuration state, set the following Group Policy setting to Administrators.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</si>
  <si>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</si>
  <si>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CCE-2078-4</t>
  </si>
  <si>
    <t>Set "Shut down the system" to "Administrators". One method to achieve the recommended configuration via GP: Set the following Group Policy setting to Administrators. 
Computer Configuration&gt;Windows Settings&gt;Security Settings&gt;Local Policies&gt;User Rights Assignment&gt;Shut down the system</t>
  </si>
  <si>
    <t>WIN2K8-085</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</si>
  <si>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</si>
  <si>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</si>
  <si>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The security setting "Take ownership of files or other objects" is set to "Administrators"</t>
  </si>
  <si>
    <t>The security setting "Take ownership of files or other objects" is not set to "Administrators".</t>
  </si>
  <si>
    <t>1.1.1.2.2.34</t>
  </si>
  <si>
    <t>Any users with the Take ownership of files or other objects user right can take control of any object, regardless of the permissions on that object, and then make any changes they wish to that object. Such changes could result in exposure of data, corruption of data, or a denial of service (DoS) condition.</t>
  </si>
  <si>
    <t>To implement the recommended configuration state, set the following Group Policy setting to Administrators. 
Computer Configuration&gt;Windows Settings&gt;Security Settings&gt;Local Policies&gt;User Rights Assignment&gt;Take ownership of files or other objects</t>
  </si>
  <si>
    <t>CCE-2506-4</t>
  </si>
  <si>
    <t>Set "Take ownership of files or other objects" to "Administrators". One method to achieve the recommended configuration via GP: Set the following Group Policy setting to Administrators. 
Computer Configuration&gt;Windows Settings&gt;Security Settings&gt;Local Policies&gt;User Rights Assignment&gt;Take ownership of files or other objects</t>
  </si>
  <si>
    <t>WIN2K8-086</t>
  </si>
  <si>
    <t>Set "Deny log on through Terminal Services" to "Guests"</t>
  </si>
  <si>
    <t>This policy setting determines whether users can log on as Terminal Services clients. After the baseline member server is joined to a domain environment, there is no need to use local accounts to access the server from the network. Domain accounts can access the server for administration and end-user processing. When configuring a user right in the SCM enter a comma delimited list of accounts. Accounts can be either local or located in Active Directory, they can be groups, users, or computers.</t>
  </si>
  <si>
    <t>The security setting "Deny log on through Terminal Services" is set to "Guests"</t>
  </si>
  <si>
    <t>The security setting "Deny log on through Terminal Services" is not set to "Guests".</t>
  </si>
  <si>
    <t>1.1.1.2.2.37</t>
  </si>
  <si>
    <t>Any account with the right to log on through Terminal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</si>
  <si>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through Terminal Services</t>
  </si>
  <si>
    <t>If you assign the Deny log on through Terminal Services user right to other groups, you could limit the abilities of users who are assigned to specific administrative roles in your environment. Accounts that have this user right will be unable to connect to the computer through either Terminal Services or Remote Assistance. You should confirm that delegated tasks will not be negatively impacted.</t>
  </si>
  <si>
    <t>CCE-2102-2</t>
  </si>
  <si>
    <t>Set "Deny log on through Terminal Services" to "Guests". One method to achieve the recommended configuration via GP: Set the following Group Policy setting to Guests. 
Computer Configuration&gt;Windows Settings&gt;Security Settings&gt;Local Policies&gt;User Rights Assignment&gt;Deny log on through Terminal Services</t>
  </si>
  <si>
    <t>WIN2K8-087</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</si>
  <si>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</si>
  <si>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</si>
  <si>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The security setting "Deny access to this computer from the network" is set to "Guests"</t>
  </si>
  <si>
    <t>The security setting "Deny access to this computer from the network" is not set to "Guests".</t>
  </si>
  <si>
    <t>1.1.1.2.2.38</t>
  </si>
  <si>
    <t>Users who can log on to the computer over the network can enumerate lists of account names, group names, and shared resources. Users with permission to access shared folders and files can connect over the network and possibly view or modify data.</t>
  </si>
  <si>
    <t>To implement the recommended configuration state, set the following Group Policy setting to Guests (additional entries also acceptable as authorized per enterprise policy).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</si>
  <si>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</si>
  <si>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CCE-2314-3</t>
  </si>
  <si>
    <t>Set "Deny access to this computer from the network" to "Guests". One method to achieve the recommended configuration via GP: Set the following Group Policy setting to Guests (additional entries also acceptable as authorized per enterprise policy).
Computer Configuration&gt;Windows Settings&gt;Security Settings&gt;Local Policies&gt;User Rights Assignment&gt;Deny access to this computer from the network</t>
  </si>
  <si>
    <t>WIN2K8-088</t>
  </si>
  <si>
    <t>Set "Remove computer from docking station" to "Administrators"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</si>
  <si>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</si>
  <si>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The security setting "Remove computer from docking station" is set to "Administrators"</t>
  </si>
  <si>
    <t>The security setting "Remove computer from docking station" is not set to "Administrators".</t>
  </si>
  <si>
    <t>1.1.1.2.2.40</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</si>
  <si>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</si>
  <si>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To implement the recommended configuration state, set the following Group Policy setting to Administrators. 
Computer Configuration&gt;Windows Settings&gt;Security Settings&gt;Local Policies&gt;User Rights Assignment&gt;Remove computer from docking station</t>
  </si>
  <si>
    <t>In Windows XP and Windows Server 2003 only members of the local Administrators and Power Users groups are granted this right by default. In later versions of Windows members of the local Administrators and Users groups have this right by default. Other user accounts must be explicitly granted the right as necessary. If your organizations users are not members of these groups on their portable computers, they will be unable to remove their own portable computers from their docking stations without shutting them down first. Therefore, on Windows XP, you may want to assign the Remove computer from docking station privilege to the local Users group for portable computers.</t>
  </si>
  <si>
    <t>CCE-2382-0</t>
  </si>
  <si>
    <t>Set "Remove computer from docking station" to "Administrators". One method to achieve the recommended configuration via GP: Set the following Group Policy setting to Administrators. 
Computer Configuration&gt;Windows Settings&gt;Security Settings&gt;Local Policies&gt;User Rights Assignment&gt;Remove computer from docking station</t>
  </si>
  <si>
    <t>WIN2K8-089</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</si>
  <si>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</si>
  <si>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</si>
  <si>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The security setting "Access Credential Manager as a trusted caller" is set to "No One"</t>
  </si>
  <si>
    <t>The security setting "Access Credential Manager as a trusted caller" is not properly configured.</t>
  </si>
  <si>
    <t>1.1.1.2.2.41</t>
  </si>
  <si>
    <t>If an account is given this right the user of the account may create an application that calls into Credential Manager and is returned the saved credentials for another user.</t>
  </si>
  <si>
    <t>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</si>
  <si>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None, this is the default configuration</t>
  </si>
  <si>
    <t>CCE-2026-3</t>
  </si>
  <si>
    <t>Set "Access Credential Manager as a trusted caller" to "No One".  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</si>
  <si>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WIN2K8-090</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</si>
  <si>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</si>
  <si>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</si>
  <si>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The security setting "Create a pagefile" is set to "Administrators"</t>
  </si>
  <si>
    <t>The security setting "Create a pagefile" is not set to "Administrators".</t>
  </si>
  <si>
    <t>1.1.1.2.2.42</t>
  </si>
  <si>
    <t>Users who can change the page file size could make it extremely small or move the file to a highly fragmented storage volume, which could cause reduced computer performance.</t>
  </si>
  <si>
    <t>To implement the recommended configuration state, set the following Group Policy setting to Administrators. 
Computer Configuration&gt;Windows Settings&gt;Security Settings&gt;Local Policies&gt;User Rights Assignment&gt;Create a pagefile</t>
  </si>
  <si>
    <t>CCE-1328-4</t>
  </si>
  <si>
    <t>Set "Create a pagefile" to "Administrators". One method to achieve the recommended configuration via GP: Set the following Group Policy setting to Administrators. 
Computer Configuration&gt;Windows Settings&gt;Security Settings&gt;Local Policies&gt;User Rights Assignment&gt;Create a pagefile</t>
  </si>
  <si>
    <t>WIN2K8-091</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</si>
  <si>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</si>
  <si>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</si>
  <si>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The security setting "Deny log on locally" is set to "Guests"</t>
  </si>
  <si>
    <t>The security setting "Deny log on locally" is not set to "Guests".</t>
  </si>
  <si>
    <t>1.1.1.2.2.43</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</si>
  <si>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</si>
  <si>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</si>
  <si>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</si>
  <si>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CCE-2296-2</t>
  </si>
  <si>
    <t>Set "Deny log on locally" to "Guests". One method to achieve the recommended configuration via GP: Set the following Group Policy setting to Guests. 
Computer Configuration&gt;Windows Settings&gt;Security Settings&gt;Local Policies&gt;User Rights Assignment&gt;Deny log on locally</t>
  </si>
  <si>
    <t>WIN2K8-092</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</si>
  <si>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</si>
  <si>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</si>
  <si>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The security setting "Manage auditing and security log" is set to "Administrators"</t>
  </si>
  <si>
    <t>The security setting "Manage auditing and security log" is not set to "Administrators".</t>
  </si>
  <si>
    <t>1.1.1.2.2.44</t>
  </si>
  <si>
    <t>The ability to manage the Security event log is a powerful user right and it should be closely guarded. Anyone with this user right can clear the Security log to erase important evidence of unauthorized activity.</t>
  </si>
  <si>
    <t>To implement the recommended configuration state, set the following Group Policy setting to Administrators. 
Computer Configuration&gt;Windows Settings&gt;Security Settings&gt;Local Policies&gt;User Rights Assignment&gt;Manage auditing and security log</t>
  </si>
  <si>
    <t>CCE-1843-2</t>
  </si>
  <si>
    <t>Set "Manage auditing and security log" to "Administrators". One method to achieve the recommended configuration via GP: Set the following Group Policy setting to Administrators. 
Computer Configuration&gt;Windows Settings&gt;Security Settings&gt;Local Policies&gt;User Rights Assignment&gt;Manage auditing and security log</t>
  </si>
  <si>
    <t>WIN2K8-093</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</si>
  <si>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</si>
  <si>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</si>
  <si>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The security setting "Allow log on locally" is set to "Administrators"</t>
  </si>
  <si>
    <t>The security setting "Allow log on locally" is not set to "Administrators".</t>
  </si>
  <si>
    <t>1.1.1.2.2.45</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</si>
  <si>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</si>
  <si>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</si>
  <si>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</si>
  <si>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CCE-2286-3</t>
  </si>
  <si>
    <t>Set "Allow log on locally" to "Administrators". One method to achieve the recommended configuration via GP: Set the following Group Policy setting to Administrators. 
Computer Configuration&gt;Windows Settings&gt;Security Settings&gt;Local Policies&gt;User Rights Assignment&gt;Allow log on locally</t>
  </si>
  <si>
    <t>WIN2K8-094</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</si>
  <si>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</si>
  <si>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When configuring a user right in the SCM enter a comma delimited list of accounts. Accounts can be either local or located in Active Directory, they can be groups, users, or computers.</t>
  </si>
  <si>
    <t>The security setting "Profile single process" is set to "Administrators"</t>
  </si>
  <si>
    <t>The security setting "Profile single process" is not set to "Administrators".</t>
  </si>
  <si>
    <t>1.1.1.2.2.46</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</si>
  <si>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</si>
  <si>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implement the recommended configuration state, set the following Group Policy setting to Administrators. 
Computer Configuration&gt;Windows Settings&gt;Security Settings&gt;Local Policies&gt;User Rights Assignment&gt;Profile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</si>
  <si>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</si>
  <si>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CCE-2360-6</t>
  </si>
  <si>
    <t>Set "Profile single process" to "Administrators". One method to achieve the recommended configuration via GP: Set the following Group Policy setting to Administrators. 
Computer Configuration&gt;Windows Settings&gt;Security Settings&gt;Local Policies&gt;User Rights Assignment&gt;Profile single process</t>
  </si>
  <si>
    <t>WIN2K8-095</t>
  </si>
  <si>
    <t>Set "Change the system time" to "Local Service, Administrators"</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</si>
  <si>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When configuring a user right in the SCM enter a comma delimited list of accounts. Accounts can be either local or located in Active Directory, they can be groups, users, or computers.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</si>
  <si>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security setting "Change the system time" is set to "Local Service, Administrators"</t>
  </si>
  <si>
    <t>The security setting "Change the system time" is not set to "Local Service, Administrators".</t>
  </si>
  <si>
    <t>1.1.1.2.2.47</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</si>
  <si>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</si>
  <si>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implement the recommended configuration state, set the following Group Policy setting to Local Service, Administrators. 
Computer Configuration&gt;Windows Settings&gt;Security Settings&gt;Local Policies&gt;User Rights Assignment&gt;Change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</si>
  <si>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</si>
  <si>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CCE-2290-5</t>
  </si>
  <si>
    <t>Set "Change the system time" to "Local Service, Administrators". One method to achieve the recommended configuration via GP: Set the following Group Policy setting to Local Service, Administrators. 
Computer Configuration&gt;Windows Settings&gt;Security Settings&gt;Local Policies&gt;User Rights Assignment&gt;Change the system time</t>
  </si>
  <si>
    <t>WIN2K8-096</t>
  </si>
  <si>
    <t>Set "Profile system performance" to "Administrators"</t>
  </si>
  <si>
    <t>This policy setting allows users to use tools to view the performance of different system processes, which could be abused to allow attackers to determine a systems active processes and provide insight into the potential attack surface of the computer. When configuring a user right in the SCM enter a comma delimited list of accounts. Accounts can be either local or located in Active Directory, they can be groups, users, or computers.</t>
  </si>
  <si>
    <t>The security setting "Profile system performance" is set to "Administrators"</t>
  </si>
  <si>
    <t>The security setting "Profile system performance" is not set to "Administrators".</t>
  </si>
  <si>
    <t>1.1.1.2.2.48</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</si>
  <si>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</si>
  <si>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implement the recommended configuration state, set the following Group Policy setting to Administrators. 
Computer Configuration&gt;Windows Settings&gt;Security Settings&gt;Local Policies&gt;User Rights Assignment&gt;Profile system performance</t>
  </si>
  <si>
    <t>CCE-2113-9</t>
  </si>
  <si>
    <t>Set "Profile system performance" to "Administrators". One method to achieve the recommended configuration via GP: Set the following Group Policy setting to Administrators. 
Computer Configuration&gt;Windows Settings&gt;Security Settings&gt;Local Policies&gt;User Rights Assignment&gt;Profile system performance</t>
  </si>
  <si>
    <t>WIN2K8-097</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</si>
  <si>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</si>
  <si>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</si>
  <si>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The security setting "Act as part of the operating system" is set to "No one"</t>
  </si>
  <si>
    <t>The security setting "Act as part of the operating system" is not properly configured.</t>
  </si>
  <si>
    <t>1.1.1.2.2.49</t>
  </si>
  <si>
    <t>The Act as part of the operating system user right is extremely powerful. Anyone with this user right can take complete control of the computer and erase evidence of their activities.</t>
  </si>
  <si>
    <t>To implement the recommended configuration state, the following Group Policy should not be set to any user.
Computer Configuration&gt;Windows Settings&gt;Security Settings&gt;Local Policies&gt;User Rights AssignmentAct as part of the operating system</t>
  </si>
  <si>
    <t>There should be little or no impact because the Act as part of the operating system user right is rarely needed by any accounts other than the Local System account.</t>
  </si>
  <si>
    <t>CCE-2079-2</t>
  </si>
  <si>
    <t>Set "Act as part of the operating system" to "No one".  To implement the recommended configuration state, the following Group Policy should not be set to any user.
Computer Configuration&gt;Windows Settings&gt;Security Settings&gt;Local Policies&gt;User Rights AssignmentAct as part of the operating system</t>
  </si>
  <si>
    <t>WIN2K8-098</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</si>
  <si>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</si>
  <si>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</si>
  <si>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Packet Drop" is set to "No Auditing"</t>
  </si>
  <si>
    <t>The security setting "Audit Policy: Object Access: Filtering Platform Packet Drop" is not set to "No Auditing"</t>
  </si>
  <si>
    <t>1.1.1.3.1.1</t>
  </si>
  <si>
    <t>1.1.1.3.1.1.1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</si>
  <si>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</si>
  <si>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Packet Drop</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</si>
  <si>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</si>
  <si>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CCE-2482-8</t>
  </si>
  <si>
    <t>Set "Audit Policy: Object Access: Filtering Platform Packet Drop"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Packet Drop</t>
  </si>
  <si>
    <t>WIN2K8-099</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</si>
  <si>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</si>
  <si>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</si>
  <si>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The security setting "Audit Policy: Object Access: Handle Manipulation" is set to "No Auditing"</t>
  </si>
  <si>
    <t>The security setting "Audit Policy: Object Access: Handle Manipulation" is not set to "No Auditing".</t>
  </si>
  <si>
    <t>1.1.1.3.1.1.2</t>
  </si>
  <si>
    <t>To implement the recommended configuration state, set the following Group Policy setting to No Auditing. 
Computer Configuration&gt;Windows Settings&gt;Security Settings&gt;Advanced Audit Policy Configuration&gt;Audit Policies&gt;Object Access&gt;Audit Policy: Object Access: Handle Manipulation</t>
  </si>
  <si>
    <t>CCE-2408-3</t>
  </si>
  <si>
    <t>Set "Audit Policy: Object Access: Handle Manipulation"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Handle Manipulation</t>
  </si>
  <si>
    <t>WIN2K8-100</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</si>
  <si>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</si>
  <si>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</si>
  <si>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The security setting "Audit Policy: Object Access: Other Object Access Events" is set to "No Auditing"</t>
  </si>
  <si>
    <t>The security setting "Audit Policy: Object Access: Other Object Access Events" is not set to "No Auditing".</t>
  </si>
  <si>
    <t>1.1.1.3.1.1.3</t>
  </si>
  <si>
    <t>To implement the recommended configuration state, set the following Group Policy setting to No Auditing. 
Computer Configuration&gt;Windows Settings&gt;Security Settings&gt;Advanced Audit Policy Configuration&gt;Audit Policies&gt;Object Access&gt;Audit Policy: Object Access: Other Object Access Events</t>
  </si>
  <si>
    <t>CCE-2033-9</t>
  </si>
  <si>
    <t>Set "Audit Policy: Object Access: Other Object Access Events"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Other Object Access Events</t>
  </si>
  <si>
    <t>WIN2K8-101</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</si>
  <si>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</si>
  <si>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</si>
  <si>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The security setting "Audit Policy: Object Access: Kernel Object" is set to "No Auditing"</t>
  </si>
  <si>
    <t>The security setting "Audit Policy: Object Access: Kernel Object" is not set to "No Auditing".</t>
  </si>
  <si>
    <t>1.1.1.3.1.1.4</t>
  </si>
  <si>
    <t>To implement the recommended configuration state, set the following Group Policy setting to No Auditing. 
Computer Configuration&gt;Windows Settings&gt;Security Settings&gt;Advanced Audit Policy Configuration&gt;Audit Policies&gt;Object Access&gt;Audit Policy: Object Access: Kernel Object</t>
  </si>
  <si>
    <t>CCE-2417-4</t>
  </si>
  <si>
    <t>Set "Audit Policy: Object Access: Kernel Object"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Kernel Object</t>
  </si>
  <si>
    <t>WIN2K8-102</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</si>
  <si>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</si>
  <si>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</si>
  <si>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Registry" is set to "No Auditing"</t>
  </si>
  <si>
    <t>The security setting "Audit Policy: Object Access: Registry" is not set to "No Auditing".</t>
  </si>
  <si>
    <t>1.1.1.3.1.1.5</t>
  </si>
  <si>
    <t>To implement the recommended configuration state, set the following Group Policy setting to No Auditing. 
Computer Configuration&gt;Windows Settings&gt;Security Settings&gt;Advanced Audit Policy Configuration&gt;Audit Policies&gt;Object Access&gt;Audit Policy: Object Access: Registry</t>
  </si>
  <si>
    <t>CCE-2553-6</t>
  </si>
  <si>
    <t>Set "Audit Policy: Object Access: Registry"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Registry</t>
  </si>
  <si>
    <t>WIN2K8-103</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</si>
  <si>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</si>
  <si>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</si>
  <si>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File System" is set to "No Auditing"</t>
  </si>
  <si>
    <t>The security setting "Audit Policy: Object Access: File System" is not set to "No Auditing".</t>
  </si>
  <si>
    <t>HAU21</t>
  </si>
  <si>
    <t xml:space="preserve">System does not audit all attempts to gain access </t>
  </si>
  <si>
    <t>1.1.1.3.1.1.6</t>
  </si>
  <si>
    <t>To implement the recommended configuration state, set the following Group Policy setting to No Auditing. 
Computer Configuration&gt;Windows Settings&gt;Security Settings&gt;Advanced Audit Policy Configuration&gt;Audit Policies&gt;Object Access&gt;Audit Policy: Object Access: File System</t>
  </si>
  <si>
    <t>CCE-2531-2</t>
  </si>
  <si>
    <t>Set "Audit Policy: Object Access: File System"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System</t>
  </si>
  <si>
    <t>WIN2K8-104</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</si>
  <si>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</si>
  <si>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</si>
  <si>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File Share" is set to "No Auditing"</t>
  </si>
  <si>
    <t>The security setting "Audit Policy: Object Access: File Share" is not set to "No Auditing".</t>
  </si>
  <si>
    <t>1.1.1.3.1.1.7</t>
  </si>
  <si>
    <t>To implement the recommended configuration state, set the following Group Policy setting to No Auditing. 
Computer Configuration&gt;Windows Settings&gt;Security Settings&gt;Advanced Audit Policy Configuration&gt;Audit Policies&gt;Object Access&gt;Audit Policy: Object Access: File Share</t>
  </si>
  <si>
    <t>CCE-2601-3</t>
  </si>
  <si>
    <t>Set "Audit Policy: Object Access: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Share</t>
  </si>
  <si>
    <t>WIN2K8-105</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</si>
  <si>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</si>
  <si>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</si>
  <si>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Connection" is set to "No Auditing"</t>
  </si>
  <si>
    <t>The security setting "Audit Policy: Object Access: Filtering Platform Connection" is not set to "No Auditing".</t>
  </si>
  <si>
    <t>1.1.1.3.1.1.8</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</si>
  <si>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Connection</t>
  </si>
  <si>
    <t>CCE-2504-9</t>
  </si>
  <si>
    <t>Set "Audit Policy: Object Access: Filtering Platform Connection"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Connection</t>
  </si>
  <si>
    <t>WIN2K8-106</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</si>
  <si>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</si>
  <si>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</si>
  <si>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The security setting "Audit Policy: Object Access: Application Generated" is set to "No Auditing"</t>
  </si>
  <si>
    <t>The security setting "Audit Policy: Object Access: Application Generated" is not set to "No Auditing".</t>
  </si>
  <si>
    <t>1.1.1.3.1.1.9</t>
  </si>
  <si>
    <t>To implement the recommended configuration state, set the following Group Policy setting to No Auditing. 
Computer Configuration&gt;Windows Settings&gt;Security Settings&gt;Advanced Audit Policy Configuration&gt;Audit Policies&gt;Object Access&gt;Audit Policy: Object Access: Application Generated</t>
  </si>
  <si>
    <t>CCE-2368-9</t>
  </si>
  <si>
    <t>Set "Audit Policy: Object Access: Application Generated"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Application Generated</t>
  </si>
  <si>
    <t>WIN2K8-107</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</si>
  <si>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</si>
  <si>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</si>
  <si>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SAM" is set to "No Auditing"</t>
  </si>
  <si>
    <t>The security setting "Audit Policy: Object Access: SAM" is not set to "No Auditing".</t>
  </si>
  <si>
    <t>1.1.1.3.1.1.10</t>
  </si>
  <si>
    <t>To implement the recommended configuration state, set the following Group Policy setting to No Auditing. 
Computer Configuration&gt;Windows Settings&gt;Security Settings&gt;Advanced Audit Policy Configuration&gt;Audit Policies&gt;Object Access&gt;Audit Policy: Object Access: SAM</t>
  </si>
  <si>
    <t>CCE-12848-8</t>
  </si>
  <si>
    <t>Set "Audit Policy: Object Access: SAM"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SAM</t>
  </si>
  <si>
    <t>WIN2K8-108</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</si>
  <si>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</si>
  <si>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</si>
  <si>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The security setting "Audit Policy: Object Access: Certification Services" is set to "No Auditing"</t>
  </si>
  <si>
    <t>The security setting "Audit Policy: Object Access: Certification Services" is not set to "No Auditing".</t>
  </si>
  <si>
    <t>1.1.1.3.1.1.11</t>
  </si>
  <si>
    <t>To implement the recommended configuration state, set the following Group Policy setting to No Auditing. 
Computer Configuration&gt;Windows Settings&gt;Security Settings&gt;Advanced Audit Policy Configuration&gt;Audit Policies&gt;Object Access&gt;Audit Policy: Object Access: Certification Services</t>
  </si>
  <si>
    <t>CCE-2095-8</t>
  </si>
  <si>
    <t>Set "Audit Policy: Object Access: Certification Services"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Certification Services</t>
  </si>
  <si>
    <t>WIN2K8-109</t>
  </si>
  <si>
    <t>Set "Audit Policy: Policy Change: Authorization Policy Change" to "Success"</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</si>
  <si>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</si>
  <si>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Authorization Policy Change" is set to "Success"</t>
  </si>
  <si>
    <t>The security setting "Audit Policy: Policy Change: Authorization Policy Change" is not set to "Success".</t>
  </si>
  <si>
    <t>1.1.1.3.1.2</t>
  </si>
  <si>
    <t>1.1.1.3.1.2.2</t>
  </si>
  <si>
    <t>To implement the recommended configuration state, set the following Group Policy setting to Success. 
Computer Configuration&gt;Windows Settings&gt;Security Settings&gt;Advanced Audit Policy Configuration&gt;Audit Policies&gt;Policy Change&gt;Audit Policy: Policy Change: Authorization Policy Change</t>
  </si>
  <si>
    <t>CCE-2570-0</t>
  </si>
  <si>
    <t>Set "Audit Policy: Policy Change: Authorization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Authorization Policy Change</t>
  </si>
  <si>
    <t>WIN2K8-110</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</si>
  <si>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</si>
  <si>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</si>
  <si>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Audit Policy Change" is set to "Success and Failure"</t>
  </si>
  <si>
    <t>The security setting "Audit Policy: Policy Change: Audit Policy Change" is not set to "Success and Failure".</t>
  </si>
  <si>
    <t>1.1.1.3.1.2.3</t>
  </si>
  <si>
    <t>To implement the recommended configuration state, set the following Group Policy setting to Success and Failure. 
Computer Configuration&gt;Windows Settings&gt;Security Settings&gt;Advanced Audit Policy Configuration&gt;Audit Policies&gt;Policy Change&gt;Audit Policy: Policy Change: Audit Policy Change</t>
  </si>
  <si>
    <t>CCE-2433-1</t>
  </si>
  <si>
    <t>Set "Audit Policy: Policy Change: Audit Policy Change" to "Success and Failure". One method to achieve the recommended configuration via GP: Set the following Group Policy setting to Success and Failure. 
Computer Configuration&gt;Windows Settings&gt;Security Settings&gt;Advanced Audit Policy Configuration&gt;Audit Policies&gt;Policy Change&gt;Audit Policy: Policy Change: Audit Policy Change</t>
  </si>
  <si>
    <t>WIN2K8-111</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</si>
  <si>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</si>
  <si>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</si>
  <si>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The security setting "Audit Policy: Policy Change: MPSSVC Rule-Level Policy Change" is set to "No Auditing"</t>
  </si>
  <si>
    <t>The security setting "Audit Policy: Policy Change: MPSSVC Rule-Level Policy Change" is not set to "No Auditing".</t>
  </si>
  <si>
    <t>1.1.1.3.1.2.4</t>
  </si>
  <si>
    <t>To implement the recommended configuration state, set the following Group Policy setting to No Auditing. 
Computer Configuration&gt;Windows Settings&gt;Security Settings&gt;Advanced Audit Policy Configuration&gt;Audit Policies&gt;Policy Change&gt;Audit Policy: Policy Change: MPSSVC Rule-Level Policy Change</t>
  </si>
  <si>
    <t>CCE-2464-6</t>
  </si>
  <si>
    <t>Set "Audit Policy: Policy Change: MPSSVC Rule-Level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MPSSVC Rule-Level Policy Change</t>
  </si>
  <si>
    <t>WIN2K8-112</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</si>
  <si>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</si>
  <si>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</si>
  <si>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The security setting "Audit Policy: Policy Change: Other Policy Change Events" is set to "No Auditing"</t>
  </si>
  <si>
    <t>The security setting "Audit Policy: Policy Change: Other Policy Change Events" is not set to "No Auditing".</t>
  </si>
  <si>
    <t>1.1.1.3.1.2.5</t>
  </si>
  <si>
    <t>To implement the recommended configuration state, set the following Group Policy setting to No Auditing. 
Computer Configuration&gt;Windows Settings&gt;Security Settings&gt;Advanced Audit Policy Configuration&gt;Audit Policies&gt;Policy Change&gt;Audit Policy: Policy Change: Other Policy Change Events</t>
  </si>
  <si>
    <t>CCE-2385-3</t>
  </si>
  <si>
    <t>Set "Audit Policy: Policy Change: Other Policy Change Events"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Other Policy Change Events</t>
  </si>
  <si>
    <t>WIN2K8-113</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</si>
  <si>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</si>
  <si>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</si>
  <si>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The security setting "Audit Policy: Policy Change: Authentication Policy Change" is set to "Success"</t>
  </si>
  <si>
    <t>The security setting "Audit Policy: Policy Change: Authentication Policy Change" is not set to "Success".</t>
  </si>
  <si>
    <t>1.1.1.3.1.2.6</t>
  </si>
  <si>
    <t>To implement the recommended configuration state, set the following Group Policy setting to Success. 
Computer Configuration&gt;Windows Settings&gt;Security Settings&gt;Advanced Audit Policy Configuration&gt;Audit Policies&gt;Policy Change&gt;Audit Policy: Policy Change: Authentication Policy Change</t>
  </si>
  <si>
    <t>CCE-2566-8</t>
  </si>
  <si>
    <t>Set "Audit Policy: Policy Change: Authentication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Authentication Policy Change</t>
  </si>
  <si>
    <t>WIN2K8-114</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</si>
  <si>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</si>
  <si>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</si>
  <si>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The security setting "Audit Policy: Policy Change: Filtering Platform Policy Change" is set to "No Auditing"</t>
  </si>
  <si>
    <t>The security setting "Audit Policy: Policy Change: Filtering Platform Policy Change" is not set to "No Auditing".</t>
  </si>
  <si>
    <t>1.1.1.3.1.2.7</t>
  </si>
  <si>
    <t>To implement the recommended configuration state, set the following Group Policy setting to No Auditing. 
Computer Configuration&gt;Windows Settings&gt;Security Settings&gt;Advanced Audit Policy Configuration&gt;Audit Policies&gt;Policy Change&gt;Audit Policy: Policy Change: Filtering Platform Policy Change</t>
  </si>
  <si>
    <t>CCE-2614-6</t>
  </si>
  <si>
    <t>Set "Audit Policy: Policy Change: Filtering Platform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Filtering Platform Policy Change</t>
  </si>
  <si>
    <t>WIN2K8-115</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</si>
  <si>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</si>
  <si>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</si>
  <si>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The security setting "Audit Policy: System: System Integrity" is set to "Success and Failure"</t>
  </si>
  <si>
    <t>The security setting "Audit Policy: System: System Integrity" is not set to "Success and Failure".</t>
  </si>
  <si>
    <t>1.1.1.3.1.3</t>
  </si>
  <si>
    <t>1.1.1.3.1.3.1</t>
  </si>
  <si>
    <t>To implement the recommended configuration state, set the following Group Policy setting to Success and Failure. 
Computer Configuration&gt;Windows Settings&gt;Security Settings&gt;Advanced Audit Policy Configuration&gt;Audit Policies&gt;System&gt;Audit Policy: System: System Integrity</t>
  </si>
  <si>
    <t>CCE-2348-1</t>
  </si>
  <si>
    <t>Set "Audit Policy: System: System Integrity"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System Integrity</t>
  </si>
  <si>
    <t>WIN2K8-116</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</si>
  <si>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</si>
  <si>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</si>
  <si>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The security setting "Audit Policy: System: Other System Events" is set to "No Auditing"</t>
  </si>
  <si>
    <t>The security setting "Audit Policy: System: Other System Events" is not set to "No Auditing".</t>
  </si>
  <si>
    <t>1.1.1.3.1.3.2</t>
  </si>
  <si>
    <t>To implement the recommended configuration state, set the following Group Policy setting to No Auditing. 
Computer Configuration&gt;Windows Settings&gt;Security Settings&gt;Advanced Audit Policy Configuration&gt;Audit Policies&gt;System&gt;Audit Policy: System: Other System Events</t>
  </si>
  <si>
    <t>CCE-2022-2</t>
  </si>
  <si>
    <t>Set "Audit Policy: System: Other System Events" to "No Auditing". One method to achieve the recommended configuration via GP: Set the following Group Policy setting to No Auditing. 
Computer Configuration&gt;Windows Settings&gt;Security Settings&gt;Advanced Audit Policy Configuration&gt;Audit Policies&gt;System&gt;Audit Policy: System: Other System Events</t>
  </si>
  <si>
    <t>WIN2K8-117</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</si>
  <si>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</si>
  <si>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</si>
  <si>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The security setting "Audit Policy: System: IPsec Driver" is set to "Success and Failure"</t>
  </si>
  <si>
    <t>The security setting "Audit Policy: System: IPsec Driver" is not set to "Success and Failure".</t>
  </si>
  <si>
    <t>1.1.1.3.1.3.3</t>
  </si>
  <si>
    <t>To implement the recommended configuration state, set the following Group Policy setting to Success and Failure. 
Computer Configuration&gt;Windows Settings&gt;Security Settings&gt;Advanced Audit Policy Configuration&gt;Audit Policies&gt;System&gt;Audit Policy: System: IPsec Driver</t>
  </si>
  <si>
    <t>CCE-2608-8</t>
  </si>
  <si>
    <t>Set "Audit Policy: System: IPsec Driver"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IPsec Driver</t>
  </si>
  <si>
    <t>WIN2K8-118</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</si>
  <si>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</si>
  <si>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</si>
  <si>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The security setting "Audit Policy: System: security State Change" is set to "Success and Failure"</t>
  </si>
  <si>
    <t>The security setting "Audit Policy: System: security State Change" is not set to "Success and Failure".</t>
  </si>
  <si>
    <t>1.1.1.3.1.3.4</t>
  </si>
  <si>
    <t>To implement the recommended configuration state, set the following Group Policy setting to Success and Failure. 
Computer Configuration&gt;Windows Settings&gt;Security Settings&gt;Advanced Audit Policy Configuration&gt;Audit Policies&gt;System&gt;Audit Policy: System: Security State Change</t>
  </si>
  <si>
    <t>CCE-2414-1</t>
  </si>
  <si>
    <t>Set "Audit Policy: System: Security State Change"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State Change</t>
  </si>
  <si>
    <t>WIN2K8-119</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</si>
  <si>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</si>
  <si>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</si>
  <si>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The security setting "Audit Policy: System: security System Extension" is set to "Success and Failure"</t>
  </si>
  <si>
    <t>The security setting "Audit Policy: System: security System Extension" is not set to "Success and Failure".</t>
  </si>
  <si>
    <t>HAU6</t>
  </si>
  <si>
    <t>System does not audit changes to access control settings</t>
  </si>
  <si>
    <t>1.1.1.3.1.3.5</t>
  </si>
  <si>
    <t>To implement the recommended configuration state, set the following Group Policy setting to Success and Failure. 
Computer Configuration&gt;Windows Settings&gt;Security Settings&gt;Advanced Audit Policy Configuration&gt;Audit Policies&gt;System&gt;Audit Policy: System: Security System Extension</t>
  </si>
  <si>
    <t>CCE-1841-6</t>
  </si>
  <si>
    <t>Set "Audit Policy: System: Security System Extension"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System Extension</t>
  </si>
  <si>
    <t>WIN2K8-120</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</si>
  <si>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</si>
  <si>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</si>
  <si>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Creation" is set to "Success"</t>
  </si>
  <si>
    <t>The security setting "Audit Policy: Detailed Tracking: Process Creation" is not set to "Success".</t>
  </si>
  <si>
    <t>1.1.1.3.1.4</t>
  </si>
  <si>
    <t>1.1.1.3.1.4.1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</si>
  <si>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</si>
  <si>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Success. 
Computer Configuration&gt;Windows Settings&gt;Security Settings&gt;Advanced Audit Policy Configuration&gt;Audit Policies&gt;Detailed Tracking&gt;Audit Policy: Detailed Tracking: Process Creation</t>
  </si>
  <si>
    <t>CCE-2002-4</t>
  </si>
  <si>
    <t>Set "Audit Policy: Detailed Tracking: Process Creation" to "Success". One method to achieve the recommended configuration via GP: Set the following Group Policy setting to Success. 
Computer Configuration&gt;Windows Settings&gt;Security Settings&gt;Advanced Audit Policy Configuration&gt;Audit Policies&gt;Detailed Tracking&gt;Audit Policy: Detailed Tracking: Process Creation</t>
  </si>
  <si>
    <t>WIN2K8-121</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</si>
  <si>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</si>
  <si>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</si>
  <si>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RPC Events" is set to "No Auditing"</t>
  </si>
  <si>
    <t>The security setting "Audit Policy: Detailed Tracking: RPC Events" is not set to "No Auditing".</t>
  </si>
  <si>
    <t>1.1.1.3.1.4.2</t>
  </si>
  <si>
    <t>To implement the recommended configuration state, set the following Group Policy setting to No Auditing. 
Computer Configuration&gt;Windows Settings&gt;Security Settings&gt;Advanced Audit Policy Configuration&gt;Audit Policies&gt;Detailed Tracking&gt;Audit Policy: Detailed Tracking: RPC Events</t>
  </si>
  <si>
    <t>CCE-2544-5</t>
  </si>
  <si>
    <t>Set "Audit Policy: Detailed Tracking: RPC Events"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RPC Events</t>
  </si>
  <si>
    <t>WIN2K8-122</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</si>
  <si>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</si>
  <si>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</si>
  <si>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Termination" is set to "No Auditing"</t>
  </si>
  <si>
    <t>The security setting "Audit Policy: Detailed Tracking: Process Termination" is not set to "No Auditing".</t>
  </si>
  <si>
    <t>1.1.1.3.1.4.3</t>
  </si>
  <si>
    <t>To implement the recommended configuration state, set the following Group Policy setting to No Auditing. 
Computer Configuration&gt;Windows Settings&gt;Security Settings&gt;Advanced Audit Policy Configuration&gt;Audit Policies&gt;Detailed Tracking&gt;Audit Policy: Detailed Tracking: Process Termination</t>
  </si>
  <si>
    <t>CCE-2518-9</t>
  </si>
  <si>
    <t>Set "Audit Policy: Detailed Tracking: Process Termination"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Process Termination</t>
  </si>
  <si>
    <t>WIN2K8-123</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</si>
  <si>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</si>
  <si>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</si>
  <si>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DPAPI Activity" is set to "No Auditing"</t>
  </si>
  <si>
    <t>The security setting "Audit Policy: Detailed Tracking: DPAPI Activity" is not set to "No Auditing".</t>
  </si>
  <si>
    <t>1.1.1.3.1.4.4</t>
  </si>
  <si>
    <t>To implement the recommended configuration state, set the following Group Policy setting to No Auditing. 
Computer Configuration&gt;Windows Settings&gt;Security Settings&gt;Advanced Audit Policy Configuration&gt;Audit Policies&gt;Detailed Tracking&gt;Audit Policy: Detailed Tracking: DPAPI Activity</t>
  </si>
  <si>
    <t>CCE-2522-1</t>
  </si>
  <si>
    <t>Set "Audit Policy: Detailed Tracking: DPAPI Activity"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DPAPI Activity</t>
  </si>
  <si>
    <t>WIN2K8-124</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</si>
  <si>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</si>
  <si>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</si>
  <si>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The security setting "Audit Policy: Account Management: security Group Management" is set to "Success and Failure"</t>
  </si>
  <si>
    <t>The security setting "Audit Policy: Account Management: security Group Management" is not set to "Success and Failure".</t>
  </si>
  <si>
    <t>1.1.1.3.1.5</t>
  </si>
  <si>
    <t>1.1.1.3.1.5.1</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</si>
  <si>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Security Group Management</t>
  </si>
  <si>
    <t>CCE-2443-0</t>
  </si>
  <si>
    <t>Set "Audit Policy: Account Management: Security Group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Security Group Management</t>
  </si>
  <si>
    <t>WIN2K8-125</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</si>
  <si>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</si>
  <si>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</si>
  <si>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The security setting "Audit Policy: Account Management: User Account Management" is set to "Success and Failure"</t>
  </si>
  <si>
    <t>The security setting "Audit Policy: Account Management: User Account Management" is not set to "Success and Failure".</t>
  </si>
  <si>
    <t>1.1.1.3.1.5.2</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</si>
  <si>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User Account Management</t>
  </si>
  <si>
    <t>CCE-2394-5</t>
  </si>
  <si>
    <t>Set "Audit Policy: Account Management: User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User Account Management</t>
  </si>
  <si>
    <t>WIN2K8-126</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</si>
  <si>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</si>
  <si>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</si>
  <si>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The security setting "Audit Policy: Account Management: Other Account Management Events" is set to "Success and Failure"</t>
  </si>
  <si>
    <t>The security setting "Audit Policy: Account Management: Other Account Management Events" is not set to "Success and Failure".</t>
  </si>
  <si>
    <t>1.1.1.3.1.5.3</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</si>
  <si>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Other Account Management Events</t>
  </si>
  <si>
    <t>CCE-2485-1</t>
  </si>
  <si>
    <t>Set "Audit Policy: Account Management: Other Account Management Events"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Other Account Management Events</t>
  </si>
  <si>
    <t>WIN2K8-127</t>
  </si>
  <si>
    <t>Set "Audit Policy: Account Management: Computer Account Management" to "Success and Failure"</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</si>
  <si>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</si>
  <si>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Computer Account Management" is set to "Success and Failure"</t>
  </si>
  <si>
    <t>The security setting "Audit Policy: Account Management: Computer Account Management" is not set to "Success and Failure".</t>
  </si>
  <si>
    <t>1.1.1.3.1.5.4</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</si>
  <si>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Computer Account Management</t>
  </si>
  <si>
    <t>CCE-2288-9</t>
  </si>
  <si>
    <t>Set "Audit Policy: Account Management: Computer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Computer Account Management</t>
  </si>
  <si>
    <t>WIN2K8-128</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</si>
  <si>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</si>
  <si>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</si>
  <si>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Distribution Group Management" is set to "No Auditing"</t>
  </si>
  <si>
    <t>The security setting "Audit Policy: Account Management: Distribution Group Management" is not set to "No Auditing".</t>
  </si>
  <si>
    <t>1.1.1.3.1.5.5</t>
  </si>
  <si>
    <t>To implement the recommended configuration state, set the following Group Policy setting to No Auditing. 
Computer Configuration&gt;Windows Settings&gt;Security Settings&gt;Advanced Audit Policy Configuration&gt;Audit Policies&gt;Account Management&gt;Audit Policy: Account Management: Distribution Group Management</t>
  </si>
  <si>
    <t>CCE-1642-8</t>
  </si>
  <si>
    <t>Set "Audit Policy: Account Management: Distribution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Distribution Group Management</t>
  </si>
  <si>
    <t>WIN2K8-129</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</si>
  <si>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</si>
  <si>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</si>
  <si>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Application Group Management" is set to "No Auditing"</t>
  </si>
  <si>
    <t>The security setting "Audit Policy: Account Management: Application Group Management" is not set to "No Auditing".</t>
  </si>
  <si>
    <t>1.1.1.3.1.5.6</t>
  </si>
  <si>
    <t>To implement the recommended configuration state, set the following Group Policy setting to No Auditing. 
Computer Configuration&gt;Windows Settings&gt;Security Settings&gt;Advanced Audit Policy Configuration&gt;Audit Policies&gt;Account Management&gt;Audit Policy: Account Management: Application Group Management</t>
  </si>
  <si>
    <t>CCE-2468-7</t>
  </si>
  <si>
    <t>Set "Audit Policy: Account Management: Application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Application Group Management</t>
  </si>
  <si>
    <t>WIN2K8-130</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</si>
  <si>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</si>
  <si>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</si>
  <si>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Changes" is set to "No Auditing"</t>
  </si>
  <si>
    <t>The security setting "Audit Policy: DS Access: Directory Service Changes" is not set to "No Auditing".</t>
  </si>
  <si>
    <t>1.1.1.3.1.6</t>
  </si>
  <si>
    <t>1.1.1.3.1.6.2</t>
  </si>
  <si>
    <t>To implement the recommended configuration state, set the following Group Policy setting to No Auditing. 
Computer Configuration&gt;Windows Settings&gt;Security Settings&gt;Advanced Audit Policy Configuration&gt;Audit Policies&gt;DS Access&gt;Audit Policy: DS Access: Directory Service Changes</t>
  </si>
  <si>
    <t>CCE-2635-1</t>
  </si>
  <si>
    <t>Set "Audit Policy: DS Access: Directory Service Changes"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Changes</t>
  </si>
  <si>
    <t>WIN2K8-131</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</si>
  <si>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</si>
  <si>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</si>
  <si>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The security setting "Audit Policy: DS Access: Detailed Directory Service Replication" is set to "No Auditing"</t>
  </si>
  <si>
    <t>The security setting "Audit Policy: DS Access: Detailed Directory Service Replication" is not set to "No Auditing".</t>
  </si>
  <si>
    <t>1.1.1.3.1.6.3</t>
  </si>
  <si>
    <t>To implement the recommended configuration state, set the following Group Policy setting to No Auditing. 
Computer Configuration&gt;Windows Settings&gt;Security Settings&gt;Advanced Audit Policy Configuration&gt;Audit Policies&gt;DS Access&gt;Audit Policy: DS Access: Detailed Directory Service Replication</t>
  </si>
  <si>
    <t>CCE-2556-9</t>
  </si>
  <si>
    <t>Set "Audit Policy: DS Access: Detailed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Detailed Directory Service Replication</t>
  </si>
  <si>
    <t>WIN2K8-132</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</si>
  <si>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</si>
  <si>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</si>
  <si>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Access" is set to "No Auditing"</t>
  </si>
  <si>
    <t>The security setting "Audit Policy: DS Access: Directory Service Access" is not set to "No Auditing".</t>
  </si>
  <si>
    <t>1.1.1.3.1.6.5</t>
  </si>
  <si>
    <t>To implement the recommended configuration state, set the following Group Policy setting to No Auditing. 
Computer Configuration&gt;Windows Settings&gt;Security Settings&gt;Advanced Audit Policy Configuration&gt;Audit Policies&gt;DS Access&gt;Audit Policy: DS Access: Directory Service Access</t>
  </si>
  <si>
    <t>CCE-2367-1</t>
  </si>
  <si>
    <t>Set "Audit Policy: DS Access: Directory Service Access"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Access</t>
  </si>
  <si>
    <t>WIN2K8-133</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</si>
  <si>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</si>
  <si>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</si>
  <si>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Replication" is set to "No Auditing"</t>
  </si>
  <si>
    <t>The security setting "Audit Policy: DS Access: Directory Service Replication" is not set to "No Auditing".</t>
  </si>
  <si>
    <t>1.1.1.3.1.6.6</t>
  </si>
  <si>
    <t>To implement the recommended configuration state, set the following Group Policy setting to No Auditing. 
Computer Configuration&gt;Windows Settings&gt;Security Settings&gt;Advanced Audit Policy Configuration&gt;Audit Policies&gt;DS Access&gt;Audit Policy: DS Access: Directory Service Replication</t>
  </si>
  <si>
    <t>CCE-2534-6</t>
  </si>
  <si>
    <t>Set "Audit Policy: DS Access: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Replication</t>
  </si>
  <si>
    <t>WIN2K8-134</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</si>
  <si>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</si>
  <si>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</si>
  <si>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The security setting "Audit Policy: Logon-Logoff: Network Policy Server" is set to "No Auditing"</t>
  </si>
  <si>
    <t>The security setting "Audit Policy: Logon-Logoff: Network Policy Server" is not set to "No Auditing".</t>
  </si>
  <si>
    <t>1.1.1.3.1.7</t>
  </si>
  <si>
    <t>1.1.1.3.1.7.2</t>
  </si>
  <si>
    <t>To implement the recommended configuration state, set the following Group Policy setting to No Auditing. 
Computer Configuration&gt;Windows Settings&gt;Security Settings&gt;Advanced Audit Policy Configuration&gt;Audit Policies&gt;Logon/Logoff&gt;Audit Policy: Logon-Logoff: Network Policy Server</t>
  </si>
  <si>
    <t>CCE-2373-9</t>
  </si>
  <si>
    <t>Set "Audit Policy: Logon-Logoff: Network Policy Server"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Network Policy Server</t>
  </si>
  <si>
    <t>WIN2K8-135</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</si>
  <si>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</si>
  <si>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</si>
  <si>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The security setting "Audit Policy: Logon-Logoff: Logon" is set to "Success and Failure"</t>
  </si>
  <si>
    <t>The security setting "Audit Policy: Logon-Logoff: Logon" is not set to "Success and Failure".</t>
  </si>
  <si>
    <t>1.1.1.3.1.7.3</t>
  </si>
  <si>
    <t>To implement the recommended configuration state, set the following Group Policy setting to Success and Failure. 
Computer Configuration&gt;Windows Settings&gt;Security Settings&gt;Advanced Audit Policy Configuration&gt;Audit Policies&gt;Logon/Logoff&gt;Audit Policy: Logon-Logoff: Logon</t>
  </si>
  <si>
    <t>CCE-2441-4</t>
  </si>
  <si>
    <t>Set "Audit Policy: Logon-Logoff: Logon" to "Success and Failure". One method to achieve the recommended configuration via GP: Set the following Group Policy setting to Success and Failure. 
Computer Configuration&gt;Windows Settings&gt;Security Settings&gt;Advanced Audit Policy Configuration&gt;Audit Policies&gt;Logon/Logoff&gt;Audit Policy: Logon-Logoff: Logon</t>
  </si>
  <si>
    <t>WIN2K8-136</t>
  </si>
  <si>
    <t>Set "Audit Policy: Logon-Logoff: Other Logon/Logoff Events" to "Success"</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</si>
  <si>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</si>
  <si>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The security setting "Audit Policy: Logon-Logoff: Other Logon/Logoff Events" is set to "Success"</t>
  </si>
  <si>
    <t>The security setting "Audit Policy: Logon-Logoff: Other Logon/Logoff Events" is not set to "Success".</t>
  </si>
  <si>
    <t>1.1.1.3.1.7.5</t>
  </si>
  <si>
    <t>To implement the recommended configuration state, set the following Group Policy setting to Success. 
Computer Configuration&gt;Windows Settings&gt;Security Settings&gt;Advanced Audit Policy Configuration&gt;Audit Policies&gt;Logon/Logoff&gt;Audit Policy: Logon-Logoff: Other Logon/Logoff Events</t>
  </si>
  <si>
    <t>CCE-2615-3</t>
  </si>
  <si>
    <t>Set "Audit Policy: Logon-Logoff: Other Logon/Logoff Events" to "Success". One method to achieve the recommended configuration via GP: Set the following Group Policy setting to Success. 
Computer Configuration&gt;Windows Settings&gt;Security Settings&gt;Advanced Audit Policy Configuration&gt;Audit Policies&gt;Logon/Logoff&gt;Audit Policy: Logon-Logoff: Other Logon/Logoff Events</t>
  </si>
  <si>
    <t>WIN2K8-137</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</si>
  <si>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</si>
  <si>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</si>
  <si>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The security setting "Audit Policy: Logon-Logoff: IPsec Quick Mode" is set to "No Auditing"</t>
  </si>
  <si>
    <t>The security setting "Audit Policy: Logon-Logoff: IPsec Quick Mode" is not set to "No Auditing".</t>
  </si>
  <si>
    <t>1.1.1.3.1.7.6</t>
  </si>
  <si>
    <t>To implement the recommended configuration state, set the following Group Policy setting to No Auditing. 
Computer Configuration&gt;Windows Settings&gt;Security Settings&gt;Advanced Audit Policy Configuration&gt;Audit Policies&gt;Logon/Logoff&gt;Audit Policy: Logon-Logoff: IPsec Quick Mode</t>
  </si>
  <si>
    <t>CCE-2064-4</t>
  </si>
  <si>
    <t>Set "Audit Policy: Logon-Logoff: IPsec Quick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Quick Mode</t>
  </si>
  <si>
    <t>WIN2K8-138</t>
  </si>
  <si>
    <t>Set "Audit Policy: Logon-Logoff: Account Lockout" to "Success"</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</si>
  <si>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</si>
  <si>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The security setting "Audit Policy: Logon-Logoff: Account Lockout" is set to "Success"</t>
  </si>
  <si>
    <t>The security setting "Audit Policy: Logon-Logoff: Account Lockout" is not set to "Success".</t>
  </si>
  <si>
    <t>1.1.1.3.1.7.8</t>
  </si>
  <si>
    <t>To implement the recommended configuration state, set the following Group Policy setting to Success. 
Computer Configuration&gt;Windows Settings&gt;Security Settings&gt;Advanced Audit Policy Configuration&gt;Audit Policies&gt;Logon/Logoff&gt;Audit Policy: Logon-Logoff: Account Lockout</t>
  </si>
  <si>
    <t>CCE-2110-5</t>
  </si>
  <si>
    <t>Set "Audit Policy: Logon-Logoff: Account Lockout" to "Success". One method to achieve the recommended configuration via GP: Set the following Group Policy setting to Success. 
Computer Configuration&gt;Windows Settings&gt;Security Settings&gt;Advanced Audit Policy Configuration&gt;Audit Policies&gt;Logon/Logoff&gt;Audit Policy: Logon-Logoff: Account Lockout</t>
  </si>
  <si>
    <t>WIN2K8-139</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</si>
  <si>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</si>
  <si>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</si>
  <si>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The security setting "Audit Policy: Logon-Logoff: Special Logon" is set to "Success"</t>
  </si>
  <si>
    <t>The security setting "Audit Policy: Logon-Logoff: Special Logon" is not set to "Success".</t>
  </si>
  <si>
    <t>1.1.1.3.1.7.9</t>
  </si>
  <si>
    <t>To implement the recommended configuration state, set the following Group Policy setting to Success. 
Computer Configuration&gt;Windows Settings&gt;Security Settings&gt;Advanced Audit Policy Configuration&gt;Audit Policies&gt;Logon/Logoff&gt;Audit Policy: Logon-Logoff: Special Logon</t>
  </si>
  <si>
    <t>CCE-2610-4</t>
  </si>
  <si>
    <t>Set "Audit Policy: Logon-Logoff: Special Logon" to "Success". One method to achieve the recommended configuration via GP: Set the following Group Policy setting to Success. 
Computer Configuration&gt;Windows Settings&gt;Security Settings&gt;Advanced Audit Policy Configuration&gt;Audit Policies&gt;Logon/Logoff&gt;Audit Policy: Logon-Logoff: Special Logon</t>
  </si>
  <si>
    <t>WIN2K8-140</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</si>
  <si>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</si>
  <si>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</si>
  <si>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The security setting "Audit Policy: Logon-Logoff: Logoff" is set to "Success"</t>
  </si>
  <si>
    <t>The security setting "Audit Policy: Logon-Logoff: Logoff" is not set to "Success".</t>
  </si>
  <si>
    <t>1.1.1.3.1.7.10</t>
  </si>
  <si>
    <t>To implement the recommended configuration state, set the following Group Policy setting to Success. 
Computer Configuration&gt;Windows Settings&gt;Security Settings&gt;Advanced Audit Policy Configuration&gt;Audit Policies&gt;Logon/Logoff&gt;Audit Policy: Logon-Logoff: Logoff</t>
  </si>
  <si>
    <t>CCE-2569-2</t>
  </si>
  <si>
    <t>Set "Audit Policy: Logon-Logoff: Logoff" to "Success". One method to achieve the recommended configuration via GP: Set the following Group Policy setting to Success. 
Computer Configuration&gt;Windows Settings&gt;Security Settings&gt;Advanced Audit Policy Configuration&gt;Audit Policies&gt;Logon/Logoff&gt;Audit Policy: Logon-Logoff: Logoff</t>
  </si>
  <si>
    <t>WIN2K8-141</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</si>
  <si>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</si>
  <si>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</si>
  <si>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The security setting "Audit Policy: Logon-Logoff: IPsec Extended Mode" is set to "No Auditing"</t>
  </si>
  <si>
    <t>The security setting "Audit Policy: Logon-Logoff: IPsec Extended Mode" is not set to "No Auditing".</t>
  </si>
  <si>
    <t>1.1.1.3.1.7.11</t>
  </si>
  <si>
    <t>To implement the recommended configuration state, set the following Group Policy setting to No Auditing. 
Computer Configuration&gt;Windows Settings&gt;Security Settings&gt;Advanced Audit Policy Configuration&gt;Audit Policies&gt;Logon/Logoff&gt;Audit Policy: Logon-Logoff: IPsec Extended Mode</t>
  </si>
  <si>
    <t>CCE-2350-7</t>
  </si>
  <si>
    <t>Set "Audit Policy: Logon-Logoff: IPsec Extended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Extended Mode</t>
  </si>
  <si>
    <t>WIN2K8-142</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</si>
  <si>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</si>
  <si>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</si>
  <si>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The security setting "Audit Policy: Logon-Logoff: IPsec Main Mode" is set to "No Auditing"</t>
  </si>
  <si>
    <t>The security setting "Audit Policy: Logon-Logoff: IPsec Main Mode" is not set to "No Auditing"</t>
  </si>
  <si>
    <t>1.1.1.3.1.7.12</t>
  </si>
  <si>
    <t>To implement the recommended configuration state, set the following Group Policy setting to No Auditing. 
Computer Configuration&gt;Windows Settings&gt;Security Settings&gt;Advanced Audit Policy Configuration&gt;Audit Policies&gt;Logon/Logoff&gt;Audit Policy: Logon-Logoff: IPsec Main Mode</t>
  </si>
  <si>
    <t>CCE-2260-8</t>
  </si>
  <si>
    <t>Set "Audit Policy: Logon-Logoff: IPsec Main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Main Mode</t>
  </si>
  <si>
    <t>WIN2K8-143</t>
  </si>
  <si>
    <t>Set "Audit Policy: Privilege Use: Sensitive Privilege Use" to "Success and Failure"</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</si>
  <si>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</si>
  <si>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Sensitive Privilege Use" is set to "Success and Failure"</t>
  </si>
  <si>
    <t>The security setting "Audit Policy: Privilege Use: Sensitive Privilege Use" is not set to "Success and Failure".</t>
  </si>
  <si>
    <t>1.1.1.3.1.8</t>
  </si>
  <si>
    <t>1.1.1.3.1.8.1</t>
  </si>
  <si>
    <t>To implement the recommended configuration state, set the following Group Policy setting to Success and Failure. 
Computer Configuration&gt;Windows Settings&gt;Security Settings&gt;Advanced Audit Policy Configuration&gt;Audit Policies&gt;Privilege Use&gt;Audit Policy: Privilege Use: Sensitive Privilege Use</t>
  </si>
  <si>
    <t>CCE-2205-3</t>
  </si>
  <si>
    <t>Set "Audit Policy: Privilege Use: Sensitive Privilege Use" to "Success and Failure". One method to achieve the recommended configuration via GP: Set the following Group Policy setting to Success and Failure. 
Computer Configuration&gt;Windows Settings&gt;Security Settings&gt;Advanced Audit Policy Configuration&gt;Audit Policies&gt;Privilege Use&gt;Audit Policy: Privilege Use: Sensitive Privilege Use</t>
  </si>
  <si>
    <t>WIN2K8-144</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</si>
  <si>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</si>
  <si>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</si>
  <si>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Non Sensitive Privilege Use" is set to "No Auditing"</t>
  </si>
  <si>
    <t>The security setting "Audit Policy: Privilege Use: Non Sensitive Privilege Use" is not set to "No Auditing".</t>
  </si>
  <si>
    <t>1.1.1.3.1.8.2</t>
  </si>
  <si>
    <t>To implement the recommended configuration state, set the following Group Policy setting to No Auditing. 
Computer Configuration&gt;Windows Settings&gt;Security Settings&gt;Advanced Audit Policy Configuration&gt;Audit Policies&gt;Privilege Use&gt;Audit Policy: Privilege Use: Non Sensitive Privilege Use</t>
  </si>
  <si>
    <t>CCE-2104-8</t>
  </si>
  <si>
    <t>Set "Audit Policy: Privilege Use: Non Sensitive Privilege Use"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Non Sensitive Privilege Use</t>
  </si>
  <si>
    <t>WIN2K8-145</t>
  </si>
  <si>
    <t>Set "Audit Policy: Privilege Use: Other Privilege Use Events" to "No Auditing"</t>
  </si>
  <si>
    <t>The security setting "Audit Policy: Privilege Use: Other Privilege Use Events" is set to "No Auditing"</t>
  </si>
  <si>
    <t>The security setting "Audit Policy: Privilege Use: Other Privilege Use Events" is not set to "No Auditing".</t>
  </si>
  <si>
    <t>1.1.1.3.1.8.3</t>
  </si>
  <si>
    <t>To implement the recommended configuration state, set the following Group Policy setting to No Auditing. 
Computer Configuration&gt;Windows Settings&gt;Security Settings&gt;Advanced Audit Policy Configuration&gt;Audit Policies&gt;Privilege Use&gt;Audit Policy: Privilege Use: Other Privilege Use Events</t>
  </si>
  <si>
    <t>CCE-2386-1</t>
  </si>
  <si>
    <t>Set "Audit Policy: Privilege Use: Other Privilege Use Events"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Other Privilege Use Events</t>
  </si>
  <si>
    <t>WIN2K8-146</t>
  </si>
  <si>
    <t>Set "Audit Policy: Account Logon: Credential Validation" to "Success"</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</si>
  <si>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</si>
  <si>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The security setting "Audit Policy: Account Logon: Credential Validation" is set to "Success"</t>
  </si>
  <si>
    <t>The security setting "Audit Policy: Account Logon: Credential Validation" is not set to "Success".</t>
  </si>
  <si>
    <t>1.1.1.3.1.9</t>
  </si>
  <si>
    <t>1.1.1.3.1.9.2</t>
  </si>
  <si>
    <t>To implement the recommended configuration state, set the following Group Policy setting to Success. 
Computer Configuration&gt;Windows Settings&gt;Security Settings&gt;Advanced Audit Policy Configuration&gt;Audit Policies&gt;Account Logon&gt;Audit Policy: Account Logon: Credential Validation</t>
  </si>
  <si>
    <t>CCE-2463-8</t>
  </si>
  <si>
    <t>Set "Audit Policy: Account Logon: Credential Validation" to "Success". One method to achieve the recommended configuration via GP: Set the following Group Policy setting to Success. 
Computer Configuration&gt;Windows Settings&gt;Security Settings&gt;Advanced Audit Policy Configuration&gt;Audit Policies&gt;Account Logon&gt;Audit Policy: Account Logon: Credential Validation</t>
  </si>
  <si>
    <t>WIN2K8-147</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</si>
  <si>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</si>
  <si>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</si>
  <si>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The security setting "Audit Policy: Account Logon: Other Account Logon Events" is set to "No Auditing"</t>
  </si>
  <si>
    <t>The security setting "Audit Policy: Account Logon: Other Account Logon Events" is not set to "No Auditing".</t>
  </si>
  <si>
    <t>1.1.1.3.1.9.3</t>
  </si>
  <si>
    <t>To implement the recommended configuration state, set the following Group Policy setting to No Auditing. 
Computer Configuration&gt;Windows Settings&gt;Security Settings&gt;Advanced Audit Policy Configuration&gt;Audit Policies&gt;Account Logon&gt;Audit Policy: Account Logon: Other Account Logon Events</t>
  </si>
  <si>
    <t>CCE-1678-2</t>
  </si>
  <si>
    <t>Set "Audit Policy: Account Logon: Other Account Logon Events"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Other Account Logon Events</t>
  </si>
  <si>
    <t>WIN2K8-148</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</si>
  <si>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</si>
  <si>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</si>
  <si>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Authentication Service" is set to "No Auditing"</t>
  </si>
  <si>
    <t>The security setting "Audit Policy: Account Logon: Kerberos Authentication Service" is not set to "No Auditing".</t>
  </si>
  <si>
    <t>1.1.1.3.1.9.5</t>
  </si>
  <si>
    <t>To implement the recommended configuration state, set the following Group Policy setting to No Auditing. 
Computer Configuration&gt;Windows Settings&gt;Security Settings&gt;Advanced Audit Policy Configuration&gt;Audit Policies&gt;Account Logon&gt;Audit Policy: Account Logon: Kerberos Authentication Service</t>
  </si>
  <si>
    <t>CCE-2586-6</t>
  </si>
  <si>
    <t>Set "Audit Policy: Account Logon: Kerberos Authentication Service"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Authentication Service</t>
  </si>
  <si>
    <t>WIN2K8-149</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</si>
  <si>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</si>
  <si>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</si>
  <si>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Service Ticket Operations" is set to "No Auditing"</t>
  </si>
  <si>
    <t>The security setting "Audit Policy: Account Logon: Kerberos Service Ticket Operations" is not set to "No Auditing".</t>
  </si>
  <si>
    <t>1.1.1.3.1.9.7</t>
  </si>
  <si>
    <t>To implement the recommended configuration state, set the following Group Policy setting to No Auditing. 
Computer Configuration&gt;Windows Settings&gt;Security Settings&gt;Advanced Audit Policy Configuration&gt;Audit Policies&gt;Account Logon&gt;Audit Policy: Account Logon: Kerberos Service Ticket Operations</t>
  </si>
  <si>
    <t>CCE-2405-9</t>
  </si>
  <si>
    <t>Set "Audit Policy: Account Logon: Kerberos Service Ticket Operations"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Service Ticket Operations</t>
  </si>
  <si>
    <t>WIN2K8-150</t>
  </si>
  <si>
    <t>Set "Windows Firewall: Private: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</si>
  <si>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</si>
  <si>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Navigate to the UI Path articulated in the Remediation section and confirm it is set as prescribed. This group policy object is backed by the following registry location:
	HKEY_LOCAL_MACHINESoftwarePoliciesMicrosoftWindowsFirewallPrivateProfile:EnableFirewall</t>
  </si>
  <si>
    <t xml:space="preserve">The security setting "Windows Firewall: Private: Firewall state" is set to "On (recommended)"
N/A if another firewall is used </t>
  </si>
  <si>
    <t>The security setting "Windows Firewall: Private: Firewall state" is not set to "On".</t>
  </si>
  <si>
    <t>HAC62</t>
  </si>
  <si>
    <t>Host-based firewall is not configured according to industry standard best practice</t>
  </si>
  <si>
    <t>1.1.1.4.1.1.1</t>
  </si>
  <si>
    <t>1.1.1.4.1.1.1.1</t>
  </si>
  <si>
    <t>If the firewall is turned off all traffic will be able to access the system and an attacker may be more easily able to remotely exploit a weakness in a network service.</t>
  </si>
  <si>
    <t>To implement the recommended configuration state,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</si>
  <si>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None, this is the default configuration.</t>
  </si>
  <si>
    <t>CCE-13454-4</t>
  </si>
  <si>
    <t>Set "Windows Firewall: Private: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</si>
  <si>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WIN2K8-151</t>
  </si>
  <si>
    <t>CM-3</t>
  </si>
  <si>
    <t>Configuration Change Control</t>
  </si>
  <si>
    <t>Set "Windows Firewall: Private: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</si>
  <si>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</si>
  <si>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HKEY_LOCAL_MACHINESoftwarePoliciesMicrosoftWindowsFirewallPrivateProfile:DisableNotifications</t>
  </si>
  <si>
    <t xml:space="preserve">The security setting "Windows Firewall: Private: Display a notification" is set to "Yes (default)"
N/A if another firewall is used </t>
  </si>
  <si>
    <t>The security setting "Windows Firewall: Private: Display a notification" is not set to "Yes".</t>
  </si>
  <si>
    <t>1.1.1.4.1.1.1.3</t>
  </si>
  <si>
    <t>Some organizations may prefer to avoid alarming users when firewall rules block certain types of network activity. However, notifications can be helpful when troubleshooting network issues involving the firewall.</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</si>
  <si>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</si>
  <si>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If you configure this policy setting to Yes, Windows Firewall will display these notifications.</t>
  </si>
  <si>
    <t>CCE-13230-8</t>
  </si>
  <si>
    <t>Set "Windows Firewall: Private: Display a notification"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</si>
  <si>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WIN2K8-152</t>
  </si>
  <si>
    <t>Set "Windows Firewall: Private: Inbound connections" to "Enabled:Block (default)"</t>
  </si>
  <si>
    <t>This setting determines the behavior for inbound connections that do not match an inbound firewall rule. The default behavior is to block connections unless there are firewall rules to allow the connection.</t>
  </si>
  <si>
    <t>Navigate to the UI Path articulated in the Remediation section and confirm it is set as prescribed. This group policy object is backed by the following registry location:
	HKEY_LOCAL_MACHINESoftwarePoliciesMicrosoftWindowsFirewallPrivateProfile:DefaultInboundAction</t>
  </si>
  <si>
    <t>The security setting "Windows Firewall: Private: Inbound connections" is set to "Enabled: Block (default)"
N/A if another firewall is used</t>
  </si>
  <si>
    <t>The security setting "Windows Firewall: Private: Inbound connections" is not set to "Enabled:Block".</t>
  </si>
  <si>
    <t>1.1.1.4.1.1.1.4</t>
  </si>
  <si>
    <t>If the firewall allows all traffic to access the system then an attacker may be more easily able to remotely exploit a weakness in a network service.</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</si>
  <si>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</si>
  <si>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CCE-13980-8</t>
  </si>
  <si>
    <t>Set "Windows Firewall: Private: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</si>
  <si>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WIN2K8-153</t>
  </si>
  <si>
    <t>Set "Windows Firewall: Private: Apply local firewall rules" to "Yes (default)"</t>
  </si>
  <si>
    <t>This setting controls whether local administrators are allowed to create local firewall rules that apply together with firewall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</si>
  <si>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</si>
  <si>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 xml:space="preserve">The security setting "Windows Firewall: Private: Apply local firewall rules" is set to "Yes (default)"
N/A if another firewall is used </t>
  </si>
  <si>
    <t>The security setting "Windows Firewall: Private: Apply local firewall rules" is not set to "Yes".</t>
  </si>
  <si>
    <t>1.1.1.4.1.1.1.6</t>
  </si>
  <si>
    <t>Users with administrative privileges might create firewall rules that expose the system to remote attack.</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</si>
  <si>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</si>
  <si>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If you configure this setting to No, administrators can still create firewall rules, but the rules will not be applied. This setting is available only when configuring the policy through Group Policy.</t>
  </si>
  <si>
    <t>CCE-13615-0</t>
  </si>
  <si>
    <t>Set "Windows Firewall: Private: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</si>
  <si>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WIN2K8-154</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</si>
  <si>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</si>
  <si>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</si>
  <si>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</si>
  <si>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 xml:space="preserve">The security setting "Windows Firewall: Private: Outbound connections" is set to "Allow (default)"
N/A if another firewall is used </t>
  </si>
  <si>
    <t>The security setting "Windows Firewall: Private: Outbound connections" is not set to "Allow".</t>
  </si>
  <si>
    <t>1.1.1.4.1.1.1.7</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</si>
  <si>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</si>
  <si>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implement the recommended configuration state,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</si>
  <si>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CCE-12640-9</t>
  </si>
  <si>
    <t>Set "Windows Firewall: Private: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</si>
  <si>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WIN2K8-155</t>
  </si>
  <si>
    <t>Set "Windows Firewall: Private: Apply local connection security rules" to "Yes (default)"</t>
  </si>
  <si>
    <t>This setting controls whether local administrators are allowed to create connection security rules that apply together with connection security rules configured by Group Policy.</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</si>
  <si>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</si>
  <si>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 xml:space="preserve">The security setting "Windows Firewall: Private: Apply local connection security rules" is set to "Yes (default)"
N/A if another firewall is used </t>
  </si>
  <si>
    <t>The security setting "Windows Firewall: Private: Apply local connection security rules" is not set to "Yes".</t>
  </si>
  <si>
    <t>1.1.1.4.1.1.1.9</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</si>
  <si>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</si>
  <si>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CCE-12739-9</t>
  </si>
  <si>
    <t>Set "Windows Firewall: Private: Apply local connection security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</si>
  <si>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WIN2K8-156</t>
  </si>
  <si>
    <t>Set "Windows Firewall: Private: Allow unicast response" to "No"</t>
  </si>
  <si>
    <t>This option is useful if you need to control whether this computer receives unicast responses to its outgoing multicast or broadcast messages.</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</si>
  <si>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</si>
  <si>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 xml:space="preserve">The security setting "Windows Firewall: Private: Allow unicast response" is set to "No"
N/A if another firewall is used </t>
  </si>
  <si>
    <t>The security setting "Windows Firewall: Private: Allow unicast response" is not set to "No".</t>
  </si>
  <si>
    <t>1.1.1.4.1.1.1.11</t>
  </si>
  <si>
    <t>An attacker could respond to broadcast or multicast message with malicious payloads.</t>
  </si>
  <si>
    <t>To implement the recommended configuration state,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</si>
  <si>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</si>
  <si>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CCE-12562-5</t>
  </si>
  <si>
    <t>Set "Windows Firewall: Private: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</si>
  <si>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WIN2K8-157</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</si>
  <si>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</si>
  <si>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t>
  </si>
  <si>
    <t>Navigate to the UI Path articulated in the Remediation section and confirm it is set as prescribed. This group policy object is backed by the following registry location:
	HKEY_LOCAL_MACHINESoftwarePoliciesMicrosoftWindowsFirewallDomainProfile:DefaultOutboundAction</t>
  </si>
  <si>
    <t xml:space="preserve">The security setting "Windows Firewall: Domain: Outbound connections" is set to "Allow (default)"
N/A if another firewall is used </t>
  </si>
  <si>
    <t>The security setting "Windows Firewall: Domain: Outbound connections" is not set to "Allow".</t>
  </si>
  <si>
    <t>1.1.1.4.1.1.2</t>
  </si>
  <si>
    <t>1.1.1.4.1.1.2.1</t>
  </si>
  <si>
    <t>To implement the recommended configuration state,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</si>
  <si>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CCE-13197-9</t>
  </si>
  <si>
    <t>Set "Windows Firewall: Domain: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</si>
  <si>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WIN2K8-158</t>
  </si>
  <si>
    <t>Set "Windows Firewall: Domain: Apply local firewall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</si>
  <si>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HKEY_LOCAL_MACHINESoftwarePoliciesMicrosoftWindowsFirewallDomainProfile:AllowLocalPolicyMerge</t>
  </si>
  <si>
    <t xml:space="preserve">The security setting "Windows Firewall: Domain: Apply local firewall rules" is set to "Yes (default)"
N/A if another firewall is used </t>
  </si>
  <si>
    <t>The security setting "Windows Firewall: Domain: Apply local firewall rules" is not set to "Yes".</t>
  </si>
  <si>
    <t>1.1.1.4.1.1.2.3</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</si>
  <si>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</si>
  <si>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CCE-12473-5</t>
  </si>
  <si>
    <t>Set "Windows Firewall: Domain: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</si>
  <si>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WIN2K8-159</t>
  </si>
  <si>
    <t>Set "Windows Firewall: Domain: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</si>
  <si>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HKEY_LOCAL_MACHINESoftwarePoliciesMicrosoftWindowsFirewallDomainProfile:DefaultInboundAction</t>
  </si>
  <si>
    <t xml:space="preserve">The security setting "Windows Firewall: Domain: Inbound connections" is set to "Enabled: Block (default)"
N/A if another firewall is used </t>
  </si>
  <si>
    <t>The security setting "Windows Firewall: Domain: Inbound connections" is not set to "Enabled:Block".</t>
  </si>
  <si>
    <t>1.1.1.4.1.1.2.4</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</si>
  <si>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</si>
  <si>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CCE-12553-4</t>
  </si>
  <si>
    <t>Set "Windows Firewall: Domain: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</si>
  <si>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WIN2K8-160</t>
  </si>
  <si>
    <t>Set "Windows Firewall: Domain: Display a notification" to "Yes (default)"</t>
  </si>
  <si>
    <t>Navigate to the UI Path articulated in the Remediation section and confirm it is set as prescribed. This group policy object is backed by the following registry location:
	HKEY_LOCAL_MACHINESoftwarePoliciesMicrosoftWindowsFirewallDomainProfile:DisableNotifications</t>
  </si>
  <si>
    <t xml:space="preserve">The security setting "Windows Firewall: Domain: Display a notification" is set to "Yes (default)"
N/A if another firewall is used </t>
  </si>
  <si>
    <t>The security setting "Windows Firewall: Domain: Display a notification" is not set to "Yes".</t>
  </si>
  <si>
    <t>1.1.1.4.1.1.2.6</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</si>
  <si>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</si>
  <si>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CCE-12973-4</t>
  </si>
  <si>
    <t>Set "Windows Firewall: Domain: Display a notification"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</si>
  <si>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WIN2K8-161</t>
  </si>
  <si>
    <t>Set "Windows Firewall: Domain: Firewall state" to "On (recommended)"</t>
  </si>
  <si>
    <t>Navigate to the UI Path articulated in the Remediation section and confirm it is set as prescribed. This group policy object is backed by the following registry location:
	HKEY_LOCAL_MACHINESoftwarePoliciesMicrosoftWindowsFirewallDomainProfile:EnableFirewall</t>
  </si>
  <si>
    <t xml:space="preserve">The security setting "Windows Firewall: Domain: Firewall state" is set to "On (recommended)"
N/A if another firewall is used </t>
  </si>
  <si>
    <t>The security setting "Windows Firewall: Domain: Firewall state" is not set to "On".</t>
  </si>
  <si>
    <t>1.1.1.4.1.1.2.7</t>
  </si>
  <si>
    <t>To implement the recommended configuration state,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</si>
  <si>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CCE-12504-7</t>
  </si>
  <si>
    <t>Set "Windows Firewall: Domain: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</si>
  <si>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WIN2K8-162</t>
  </si>
  <si>
    <t>Set "Windows Firewall: Domain: Apply local connection security rules" to "Yes (default)"</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</si>
  <si>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</si>
  <si>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 xml:space="preserve">The security setting "Windows Firewall: Domain: Apply local connection security rules" is set to "Yes (default)"
N/A if another firewall is used </t>
  </si>
  <si>
    <t>The security setting "Windows Firewall: Domain: Apply local connection security rules" is not set to "Yes".</t>
  </si>
  <si>
    <t>1.1.1.4.1.1.2.9</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</si>
  <si>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</si>
  <si>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CCE-11888-5</t>
  </si>
  <si>
    <t>Set "Windows Firewall: Domain: Apply local connection security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</si>
  <si>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WIN2K8-163</t>
  </si>
  <si>
    <t>Set "Windows Firewall: Domain: Allow unicast response" to "No"</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</si>
  <si>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</si>
  <si>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</si>
  <si>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</si>
  <si>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1.1.1.4.1.1.2.11</t>
  </si>
  <si>
    <t>To implement the recommended configuration state,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</si>
  <si>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CCE-13823-0</t>
  </si>
  <si>
    <t>Set "Windows Firewall: Domain: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</si>
  <si>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WIN2K8-164</t>
  </si>
  <si>
    <t>Set "Windows Firewall: Public: Outbound connections" to "Allow (default)"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</si>
  <si>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</si>
  <si>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 xml:space="preserve">The security setting "Windows Firewall: Public: Outbound connections" is set to "Allow (default)"
N/A if another firewall is used </t>
  </si>
  <si>
    <t>The security setting "Windows Firewall: Public: Outbound connections" is not set to "Allow".</t>
  </si>
  <si>
    <t>1.1.1.4.1.1.3</t>
  </si>
  <si>
    <t>1.1.1.4.1.1.3.1</t>
  </si>
  <si>
    <t>To implement the recommended configuration state,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</si>
  <si>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CCE-12990-8</t>
  </si>
  <si>
    <t>Set "Windows Firewall: Public: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</si>
  <si>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WIN2K8-165</t>
  </si>
  <si>
    <t>Set "Windows Firewall: Public: Apply local connection security rules" to "Yes"</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</si>
  <si>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</si>
  <si>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 xml:space="preserve">The security setting "Windows Firewall: Public: Apply local connection security rules" is set to "Yes"
N/A if another firewall is used </t>
  </si>
  <si>
    <t>The security setting "Windows Firewall: Public: Apply local connection security rules" is not set to "Yes".</t>
  </si>
  <si>
    <t>1.1.1.4.1.1.3.3</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</si>
  <si>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</si>
  <si>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CCE-14271-1</t>
  </si>
  <si>
    <t>Set "Windows Firewall: Public: Apply local connection security rules" to "Yes".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</si>
  <si>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WIN2K8-166</t>
  </si>
  <si>
    <t>Set "Windows Firewall: Public: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</si>
  <si>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HKEY_LOCAL_MACHINESoftwarePoliciesMicrosoftWindowsFirewallPublicProfile:DefaultInboundAction</t>
  </si>
  <si>
    <t xml:space="preserve">The security setting "Windows Firewall: Public: Inbound connections" is set to "Enabled: Block (default)"
N/A if another firewall is used </t>
  </si>
  <si>
    <t>The security setting "Windows Firewall: Public: Inbound connections" is not set to "Enabled:Block".</t>
  </si>
  <si>
    <t>1.1.1.4.1.1.3.4</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</si>
  <si>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</si>
  <si>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CCE-13400-7</t>
  </si>
  <si>
    <t>Set "Windows Firewall: Public: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</si>
  <si>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WIN2K8-167</t>
  </si>
  <si>
    <t>Set "Windows Firewall: Public: Allow unicast response" to "No"</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</si>
  <si>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</si>
  <si>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 xml:space="preserve">The security setting "Windows Firewall: Public: Allow unicast response" is set to "No"
N/A if another firewall is used </t>
  </si>
  <si>
    <t>The security setting "Windows Firewall: Public: Allow unicast response" is not set to "No".</t>
  </si>
  <si>
    <t>1.1.1.4.1.1.3.6</t>
  </si>
  <si>
    <t>To implement the recommended configuration state,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</si>
  <si>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CCE-13049-2</t>
  </si>
  <si>
    <t>Set "Windows Firewall: Public: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</si>
  <si>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WIN2K8-168</t>
  </si>
  <si>
    <t>Set "Windows Firewall: Public: Firewall state" to "On (recommended)"</t>
  </si>
  <si>
    <t>Navigate to the UI Path articulated in the Remediation section and confirm it is set as prescribed. This group policy object is backed by the following registry location:
	HKEY_LOCAL_MACHINESoftwarePoliciesMicrosoftWindowsFirewallPublicProfile:EnableFirewall</t>
  </si>
  <si>
    <t xml:space="preserve">The security setting "Windows Firewall: Public: Firewall state" is set to "On (recommended)"
N/A if another firewall is used </t>
  </si>
  <si>
    <t>The security setting "Windows Firewall: Public: Firewall state" is not set to "On".</t>
  </si>
  <si>
    <t>1.1.1.4.1.1.3.7</t>
  </si>
  <si>
    <t>To implement the recommended configuration state,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</si>
  <si>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CCE-12456-0</t>
  </si>
  <si>
    <t>Set "Windows Firewall: Public: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</si>
  <si>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WIN2K8-169</t>
  </si>
  <si>
    <t>Set "Windows Firewall: Public: Display a notification" to "Yes"</t>
  </si>
  <si>
    <t>Navigate to the UI Path articulated in the Remediation section and confirm it is set as prescribed. This group policy object is backed by the following registry location:
	HKEY_LOCAL_MACHINESoftwarePoliciesMicrosoftWindowsFirewallPublicProfile:DisableNotifications</t>
  </si>
  <si>
    <t xml:space="preserve">The security setting "Windows Firewall: Public: Display a notification" is set to "Yes"
N/A if another firewall is used </t>
  </si>
  <si>
    <t>The security setting "Windows Firewall: Public: Display a notification" is not set to "Yes".</t>
  </si>
  <si>
    <t>1.1.1.4.1.1.3.9</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</si>
  <si>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</si>
  <si>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CCE-12706-8</t>
  </si>
  <si>
    <t>Set "Windows Firewall: Public: Display a notification" to "Yes".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</si>
  <si>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WIN2K8-170</t>
  </si>
  <si>
    <t>Set "Windows Firewall: Public: Apply local firewall rules" to "Yes (default)"</t>
  </si>
  <si>
    <t>Navigate to the UI Path articulated in the Remediation section and confirm it is set as prescribed. This group policy object is backed by the following registry location:
	HKEY_LOCAL_MACHINESoftwarePoliciesMicrosoftWindowsFirewallPublicProfile:AllowLocalPolicyMerge</t>
  </si>
  <si>
    <t xml:space="preserve">The security setting "Windows Firewall: Public: Apply local firewall rules" is set to "Yes (default)"
N/A if another firewall is used </t>
  </si>
  <si>
    <t>The security setting "Windows Firewall: Public: Apply local firewall rules" is not set to "Yes".</t>
  </si>
  <si>
    <t>1.1.1.4.1.1.3.11</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</si>
  <si>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</si>
  <si>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CCE-14139-0</t>
  </si>
  <si>
    <t>Set "Windows Firewall: Public: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</si>
  <si>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WIN2K8-171</t>
  </si>
  <si>
    <t>AC-7</t>
  </si>
  <si>
    <t>Unsuccessful Logon Attempts</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</si>
  <si>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</si>
  <si>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</si>
  <si>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 xml:space="preserve">The security setting "Account lockout duration" is set to "120" or greater </t>
  </si>
  <si>
    <t>The security Setting "Account lockout duration" is not set to "120" or greater.</t>
  </si>
  <si>
    <t>Updated to 120 minutes or greater per Publication 1075 9/2016</t>
  </si>
  <si>
    <t>HAC17</t>
  </si>
  <si>
    <t>Account lockouts do not require administrator action</t>
  </si>
  <si>
    <t>1.1.1.5.2</t>
  </si>
  <si>
    <t>1.1.1.5.2.1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</si>
  <si>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</si>
  <si>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implement the recommended configuration state, set the following Group Policy setting to 120 or greater.
Computer Configuration&gt;Windows Settings&gt;Security Settings&gt;Account Policies&gt;Account Lockout Policy</t>
  </si>
  <si>
    <t>Although it may seem like a good idea to configure this policy setting to never automatically unlock an account, such a configuration can increase the number of requests that your organization's help desk receives to unlock accounts that were locked by mistake.</t>
  </si>
  <si>
    <t>CCE-1317-7</t>
  </si>
  <si>
    <t>Set "Account lockout duration" to "120 or greater". One method to achieve the recommended configuration via GP: Set the following Group Policy setting to 120 or greater.
Computer Configuration&gt;Windows Settings&gt;Security Settings&gt;Account Policies&gt;Account Lockout Policy</t>
  </si>
  <si>
    <t>WIN2K8-172</t>
  </si>
  <si>
    <t>Set "Account lockout threshold" to "3" or fewer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</si>
  <si>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</si>
  <si>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The security setting "Account lockout threshold" is set to "3" or fewer</t>
  </si>
  <si>
    <t>The security setting "Account lockout threshold" is not set to "3" or fewer.</t>
  </si>
  <si>
    <t>Updated from "6" to "3" to meet IRS Requirements</t>
  </si>
  <si>
    <t>HAC15</t>
  </si>
  <si>
    <t>User accounts not locked out after 3 unsuccessful login attempts</t>
  </si>
  <si>
    <t>1.1.1.5.2.2</t>
  </si>
  <si>
    <t>Password attacks can use automated methods to try millions of password combinations for any user account. The effectiveness of such attacks can be almost eliminated if you limit the number of failed logons that can be performed.
	However, a denial of service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</si>
  <si>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implement the recommended configuration state, set the following Group Policy setting to 3 or fewer.
Computer Configuration&gt;Windows Settings&gt;Security Settings&gt;Account Policies&gt;Account Lockout Policy</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</si>
  <si>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</si>
  <si>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CCE-1872-1</t>
  </si>
  <si>
    <t>Set "Account lockout threshold" to "3" or fewer. One method to achieve the recommended configuration via GP: Set the following Group Policy setting to 3 or fewer.
Computer Configuration&gt;Windows Settings&gt;Security Settings&gt;Account Policies&gt;Account Lockout Policy</t>
  </si>
  <si>
    <t>WIN2K8-173</t>
  </si>
  <si>
    <t>Set "Reset account lockout counter after" to "120 or greater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</si>
  <si>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</si>
  <si>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 xml:space="preserve">The security setting "Reset account lockout counter after" is set to "120" or greater </t>
  </si>
  <si>
    <t>The security Setting "Reset account lockout counter after" is not set to "120" or greater</t>
  </si>
  <si>
    <t>1.1.1.5.2.3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</si>
  <si>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</si>
  <si>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implement the recommended configuration state, set the following Group Policy setting to 0.
Computer Configuration&gt;Windows Settings&gt;Security Settings&gt;Account Policies&gt;Account Lockout Policy</t>
  </si>
  <si>
    <t>If you do not configure this policy setting or if the value is configured to an interval that is too long, a denial of service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</si>
  <si>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CCE-2311-9</t>
  </si>
  <si>
    <t>Set "Reset account lockout counter after" to "120 or greater minutes".. One method to achieve the recommended configuration via GP: Set the following Group Policy setting to 0.
Computer Configuration&gt;Windows Settings&gt;Security Settings&gt;Account Policies&gt;Account Lockout Policy</t>
  </si>
  <si>
    <t>WIN2K8-174</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</si>
  <si>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</si>
  <si>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</si>
  <si>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The security setting "Store passwords using reversible encryption" is "disabled"</t>
  </si>
  <si>
    <t>The security setting "Store passwords using reversible encryption" is not disabled.</t>
  </si>
  <si>
    <t>HAC47</t>
  </si>
  <si>
    <t xml:space="preserve">Files containing authentication information are not adequately protected </t>
  </si>
  <si>
    <t>1.1.1.5.3</t>
  </si>
  <si>
    <t>1.1.1.5.3.1</t>
  </si>
  <si>
    <t>Enabling this policy setting allows the operating system to store passwords in a weaker format that is much more susceptible to compromise and weakens your system security.</t>
  </si>
  <si>
    <t>To implement the recommended configuration state, set the following Group Policy setting to Disabled.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</si>
  <si>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</si>
  <si>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CCE-2289-7</t>
  </si>
  <si>
    <t>Set "Store passwords using reversible encryption" to "Disabled". One method to achieve the recommended configuration via GP: Set the following Group Policy setting to Disabled.
Computer Configuration&gt;Windows Settings&gt;Security Settings&gt;Account Policies&gt;Password Policy&gt;Store passwords using reversible encryption</t>
  </si>
  <si>
    <t>WIN2K8-175</t>
  </si>
  <si>
    <t>Set "Minimum password length" to "14" or greater</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</si>
  <si>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14 characters. This policy setting is long enough to provide adequate security. In high security environments, configure the value to 12 characters.</t>
  </si>
  <si>
    <t>The security setting "Minimum password length" is set to "14" or greater</t>
  </si>
  <si>
    <t>The security setting "Minimum password length" is not set to "14" or greater.</t>
  </si>
  <si>
    <t>Updated from "14" to "8" to meet IRS Requirements.</t>
  </si>
  <si>
    <t>HPW3</t>
  </si>
  <si>
    <t>Minimum password length is too short</t>
  </si>
  <si>
    <t>1.1.1.5.3.2</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</si>
  <si>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</si>
  <si>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implement the recommended configuration state, set the following Group Policy setting to 14 or greater.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</si>
  <si>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</si>
  <si>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CCE-2240-0</t>
  </si>
  <si>
    <t>Set "Minimum password length" to "14" or greater. One method to achieve the recommended configuration via GP: Set the following Group Policy setting to 14 or greater.
Computer Configuration&gt;Windows Settings&gt;Security Settings&gt;Account Policies&gt;Password Policy&gt;Minimum password length</t>
  </si>
  <si>
    <t>WIN2K8-176</t>
  </si>
  <si>
    <t>Set "Maximum password age" to "90 or less for administrators and  for standard users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</si>
  <si>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</si>
  <si>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The security setting "Maximum password age" is set to "90 or less for administrators" and for standard users.</t>
  </si>
  <si>
    <t xml:space="preserve">The Security Setting "Maximum password age" has not been configured per IRS Publication 1075 Requirements. </t>
  </si>
  <si>
    <t>Added requirement for Standard Users</t>
  </si>
  <si>
    <t>1.1.1.5.3.3</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</si>
  <si>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</si>
  <si>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implement the recommended configuration state, set the following Group Policy setting to 90 or less for administrators and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</si>
  <si>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</si>
  <si>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CCE-2200-4</t>
  </si>
  <si>
    <t>Set "Maximum password age" to "90 or less for administrators" and standard users". One method to achieve the recommended configuration via GP: Set the following Group Policy setting to  90 or less for administrators and standard users.
Computer Configuration&gt;Windows Settings&gt;Security Settings&gt;Account Policies&gt;Password Policy&gt;Maximum password age</t>
  </si>
  <si>
    <t>WIN2K8-177</t>
  </si>
  <si>
    <t>Set "Enforce password history" to "24" or greater</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</si>
  <si>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</si>
  <si>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The security setting "Enforce password history" is set to "24" or greater</t>
  </si>
  <si>
    <t>The security setting "Enforce password history" is not set to "24" or greater.</t>
  </si>
  <si>
    <t>HPW6</t>
  </si>
  <si>
    <t>Password history is insufficient</t>
  </si>
  <si>
    <t>1.1.1.5.3.4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</si>
  <si>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</si>
  <si>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implement the recommended configuration state, set the following Group Policy setting to 24 or greater.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</si>
  <si>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</si>
  <si>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CCE-2237-6</t>
  </si>
  <si>
    <t>Set "Enforce password history" to "24" or greater. One method to achieve the recommended configuration via GP: Set the following Group Policy setting to 24 or greater.
Computer Configuration&gt;Windows Settings&gt;Security Settings&gt;Account Policies&gt;Password Policy&gt;Enforce password history</t>
  </si>
  <si>
    <t>WIN2K8-178</t>
  </si>
  <si>
    <t>Set "Minimum password age" to "1" or greater</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</si>
  <si>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</si>
  <si>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The security setting "Minimum password age" is set to "1" or greater</t>
  </si>
  <si>
    <t>The security setting "Minimum password age" is not set to "1" or greater.</t>
  </si>
  <si>
    <t>HPW4</t>
  </si>
  <si>
    <t>Minimum password age does not exist</t>
  </si>
  <si>
    <t>1.1.1.5.3.5</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</si>
  <si>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</si>
  <si>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implement the recommended configuration state, set the following Group Policy setting to 1 or greater.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</si>
  <si>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</si>
  <si>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CCE-1861-4</t>
  </si>
  <si>
    <t>Set "Minimum password age" to "1" or greater. One method to achieve the recommended configuration via GP: Set the following Group Policy setting to 1 or greater.
Computer Configuration&gt;Windows Settings&gt;Security Settings&gt;Account Policies&gt;Password Policy&gt;Minimum password age</t>
  </si>
  <si>
    <t>WIN2K8-179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</si>
  <si>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</si>
  <si>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</si>
  <si>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 xml:space="preserve">The security setting "Password must meet complexity requirements" is set to "enabled" </t>
  </si>
  <si>
    <t>The security setting "Password must meet complexity requirements" is not enabled.</t>
  </si>
  <si>
    <t>HPW12</t>
  </si>
  <si>
    <t>Passwords do not meet complexity requirements</t>
  </si>
  <si>
    <t>1.1.1.5.3.6</t>
  </si>
  <si>
    <t>Passwords that contain only alphanumeric characters are extremely easy to discover with several publicly available tools.</t>
  </si>
  <si>
    <t>To implement the recommended configuration state, set the following Group Policy setting to Enabled.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</si>
  <si>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</si>
  <si>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CCE-2126-1</t>
  </si>
  <si>
    <t>Set "Password must meet complexity requirements" to "Enabled". One method to achieve the recommended configuration via GP: Set the following Group Policy setting to Enabled.
Computer Configuration&gt;Windows Settings&gt;Security Settings&gt;Account Policies&gt;Password Policy&gt;Password must meet complexity requirements</t>
  </si>
  <si>
    <t>WIN2K8-180</t>
  </si>
  <si>
    <t>Set "Maximum Log Size (KB)" to "Enabled:32768"</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</si>
  <si>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</si>
  <si>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Navigate to the UI Path articulated in the Remediation section and confirm it is set as prescribed. This group policy object is backed by the following registry location:
	HKEY_LOCAL_MACHINESoftwarePoliciesMicrosoftWindowsEventLogSystem:MaxSize</t>
  </si>
  <si>
    <t>The security setting "Maximum Log Size (KB)" is set to "Enabled:32768"</t>
  </si>
  <si>
    <t>The security setting "Maximum Log Size (KB)" is not set to "Enabled:32768".</t>
  </si>
  <si>
    <t>Audit storage capacity threshold has not been defined</t>
  </si>
  <si>
    <t>1.2.2.1.1</t>
  </si>
  <si>
    <t>1.2.2.1.1.1</t>
  </si>
  <si>
    <t>If events are not recorded it may be difficult or impossible to determine the root cause of system problems or the unauthorized activities of malicious users</t>
  </si>
  <si>
    <t>To implement the recommended configuration state, set the following Group Policy setting to Enabled. Then set the available option to 32768. 
Computer Configuration&gt;Administrative Templates&gt;Windows ComponentsEvent Log Service&gt;System&gt;Maximum Log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</si>
  <si>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</si>
  <si>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CCE-13508-7</t>
  </si>
  <si>
    <t>Set "Maximum Log Size (KB)" to "Enabled:32768". One method to achieve the recommended configuration via GP: Set the following Group Policy setting to Enabled. Then set the available option to 32768. 
Computer Configuration&gt;Administrative Templates&gt;Windows ComponentsEvent Log Service&gt;System&gt;Maximum Log Size (KB)</t>
  </si>
  <si>
    <t>WIN2K8-181</t>
  </si>
  <si>
    <t>Set "Retain old events" to "Disabled"</t>
  </si>
  <si>
    <t>This policy setting controls Event Log behavior when the log file reaches its maximum size. Old events may or may not be retained according to the Backup log automatically when full policy setting.</t>
  </si>
  <si>
    <t>Navigate to the UI Path articulated in the Remediation section and confirm it is set as prescribed. This group policy object is backed by the following registry location:
	HKEY_LOCAL_MACHINESoftwarePoliciesMicrosoftWindowsEventLogSystem:Retention</t>
  </si>
  <si>
    <t>The security setting "Retain old events" is "disabled"</t>
  </si>
  <si>
    <t>The security setting "Retain old events" is not disabled.</t>
  </si>
  <si>
    <t>1.2.2.1.1.2</t>
  </si>
  <si>
    <t>If new events are not recorded it may be difficult or impossible to determine the root cause of system problems or the unauthorized activities of malicious users</t>
  </si>
  <si>
    <t>To implement the recommended configuration state, set the following Group Policy setting to Disabled. 
Computer Configuration&gt;Administrative Templates&gt;Windows Components&gt;Event Log Service&gt;System&gt;Retain old events</t>
  </si>
  <si>
    <t>When this policy setting is enabled and a log file reaches its maximum size, new events are not written to the log and are lost. When this policy setting is disabled and a log file reaches its maximum size, new events overwrite old events.</t>
  </si>
  <si>
    <t>CCE-12284-6</t>
  </si>
  <si>
    <t>Set "Retain old events" to "Disabled". One method to achieve the recommended configuration via GP: Set the following Group Policy setting to Disabled. 
Computer Configuration&gt;Administrative Templates&gt;Windows Components&gt;Event Log Service&gt;System&gt;Retain old events</t>
  </si>
  <si>
    <t>WIN2K8-182</t>
  </si>
  <si>
    <t>Navigate to the UI Path articulated in the Remediation section and confirm it is set as prescribed. This group policy object is backed by the following registry location:
	HKEY_LOCAL_MACHINESoftwarePoliciesMicrosoftWindowsEventLogApplication:MaxSize</t>
  </si>
  <si>
    <t>1.2.2.1.2</t>
  </si>
  <si>
    <t>1.2.2.1.2.1</t>
  </si>
  <si>
    <t>To implement the recommended configuration state, set the following Group Policy setting to Enabled. Then set the available option to 32768. 
Computer Configuration&gt;Administrative Templates&gt;Windows Components&gt;Event Log Service&gt;Application&gt;Maximum Log Size (KB)</t>
  </si>
  <si>
    <t>CCE-13639-0</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</si>
  <si>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Service&gt;Application&gt;Maximum Log Size (KB)</t>
  </si>
  <si>
    <t>WIN2K8-183</t>
  </si>
  <si>
    <t>Navigate to the UI Path articulated in the Remediation section and confirm it is set as prescribed. This group policy object is backed by the following registry location:
	HKEY_LOCAL_MACHINESoftwarePoliciesMicrosoftWindowsEventLogApplication:Retention</t>
  </si>
  <si>
    <t>The security setting "Retain old events" is set to "disabled"</t>
  </si>
  <si>
    <t>1.2.2.1.2.2</t>
  </si>
  <si>
    <t>To implement the recommended configuration state, set the following Group Policy setting to Disabled. 
Computer Configuration&gt;Administrative Templates&gt;Windows Components&gt;Event Log Service&gt;Application&gt;Retain old events</t>
  </si>
  <si>
    <t>CCE-12163-2</t>
  </si>
  <si>
    <t>Set "Retain old events" to "Disabled". One method to achieve the recommended configuration via GP: Set the following Group Policy setting to Disabled. 
Computer Configuration&gt;Administrative Templates&gt;Windows Components&gt;Event Log Service&gt;Application&gt;Retain old events</t>
  </si>
  <si>
    <t>WIN2K8-184</t>
  </si>
  <si>
    <t>Navigate to the UI Path articulated in the Remediation section and confirm it is set as prescribed. This group policy object is backed by the following registry location:
	HKEY_LOCAL_MACHINESoftwarePoliciesMicrosoftWindowsEventLogSecurity:Retention</t>
  </si>
  <si>
    <t>1.2.2.1.3</t>
  </si>
  <si>
    <t>1.2.2.1.3.1</t>
  </si>
  <si>
    <t>To implement the recommended configuration state, set the following Group Policy setting to Disabled. 
Computer Configuration&gt;Administrative Templates&gt;Windows Components&gt;Event Log Service&gt;Security&gt;Retain old events</t>
  </si>
  <si>
    <t>CCE-13594-7</t>
  </si>
  <si>
    <t>Set "Retain old events" to "Disabled". One method to achieve the recommended configuration via GP: Set the following Group Policy setting to Disabled. 
Computer Configuration&gt;Administrative Templates&gt;Windows Components&gt;Event Log Service&gt;Security&gt;Retain old events</t>
  </si>
  <si>
    <t>WIN2K8-185</t>
  </si>
  <si>
    <t>Set "Maximum Log Size (KB)" to "Enabled:196608"</t>
  </si>
  <si>
    <t>Navigate to the UI Path articulated in the Remediation section and confirm it is set as prescribed. This group policy object is backed by the following registry location:
	HKEY_LOCAL_MACHINESoftwarePoliciesMicrosoftWindowsEventLogSecurity:MaxSize</t>
  </si>
  <si>
    <t>The security setting "Maximum Log Size (KB)" is set to "enabled:196608"</t>
  </si>
  <si>
    <t>The security setting "Maximum Log Size (KB)" is not set to "enabled:196608"</t>
  </si>
  <si>
    <t>1.2.2.1.3.2</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</si>
  <si>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</si>
  <si>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To implement the recommended configuration state, set the following Group Policy setting to Enabled. Then set the available option to 196608. 
Computer Configuration&gt;Administrative Templates&gt;Windows Components&gt;Event Log Service&gt;Security&gt;Maximum Log Size (KB)</t>
  </si>
  <si>
    <t>CCE-13748-9</t>
  </si>
  <si>
    <t>Set "Maximum Log Size (KB)" to "Enabled:196608". One method to achieve the recommended configuration via GP: Set the following Group Policy setting to Enabled. Then set the available option to 196608. 
Computer Configuration&gt;Administrative Templates&gt;Windows Components&gt;Event Log Service&gt;Security&gt;Maximum Log Size (KB)</t>
  </si>
  <si>
    <t>WIN2K8-186</t>
  </si>
  <si>
    <t>Set "Turn off Autoplay" to "Enabled:All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</si>
  <si>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</si>
  <si>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Navigate to the UI Path articulated in the Remediation section and confirm it is set as prescribed. This group policy object is backed by the following registry location:
	HKEY_LOCAL_MACHINESoftwareMicrosoftWindowsCurrentVersionPoliciesExplorer:NoDriveTypeAutoRun</t>
  </si>
  <si>
    <t>The security setting "Turn off Autoplay" is set to "Enabled:All drives"</t>
  </si>
  <si>
    <t>The security setting "Turn off Autoplay" is not set to "Enabled:All drives".</t>
  </si>
  <si>
    <t>HSI1</t>
  </si>
  <si>
    <t>System configured to load or run removable media automatically</t>
  </si>
  <si>
    <t>1.2.2.4</t>
  </si>
  <si>
    <t>1.2.2.4.1</t>
  </si>
  <si>
    <t>An attacker could use this feature to launch a program to damage a client computer or data on the computer.</t>
  </si>
  <si>
    <t>To implement the recommended configuration state, set the following Group Policy setting to Enabled. Then set the available option to All drives. 
Computer Configuration&gt;Administrative Templates&gt;Windows Components&gt;AutoPlay Policies&gt;Turn off Autoplay</t>
  </si>
  <si>
    <t>Users will have to manually launch setup or installation programs that are provided on removable media.</t>
  </si>
  <si>
    <t>CCE-8634-8</t>
  </si>
  <si>
    <t>Set "Turn off Autoplay" to "Enabled: All drives". One method to achieve the recommended configuration via GP: Set the following Group Policy setting to Enabled. Then set the available option to All drives. 
Computer Configuration&gt;Administrative Templates&gt;Windows Components&gt;AutoPlay Policies&gt;Turn off Autoplay</t>
  </si>
  <si>
    <t>WIN2K8-187</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</si>
  <si>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</si>
  <si>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t>
  </si>
  <si>
    <t>Navigate to the UI Path articulated in the Remediation section and confirm it is set as prescribed. This group policy object is backed by the following registry location:
	HKEY_LOCAL_MACHINESoftwarePoliciesMicrosoftWindowsInstaller:AlwaysInstallElevated</t>
  </si>
  <si>
    <t>The security setting "Always install with elevated privileges" is "disabled"</t>
  </si>
  <si>
    <t>The security setting "Always install with elevated privileges" is not disabled.</t>
  </si>
  <si>
    <t>1.2.2.5</t>
  </si>
  <si>
    <t>1.2.2.5.1</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</si>
  <si>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</si>
  <si>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implement the recommended configuration state, set the following Group Policy setting to Disabled. 
Computer Configuration&gt;Administrative Templates&gt;Windows Components&gt;Windows Installer&gt;Always install with elevated privileges</t>
  </si>
  <si>
    <t>Windows Installer will apply the current users permissions when it installs programs, this will prevent standard users from installing applications that affect system-wide configuration items.</t>
  </si>
  <si>
    <t>CCE-17161-1</t>
  </si>
  <si>
    <t>Set "Always install with elevated privileges" to "Disabled". One method to achieve the recommended configuration via GP: Set the following Group Policy setting to Disabled. 
Computer Configuration&gt;Administrative Templates&gt;Windows Components&gt;Windows Installer&gt;Always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</si>
  <si>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</si>
  <si>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</si>
  <si>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</si>
  <si>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</si>
  <si>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</si>
  <si>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</si>
  <si>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</si>
  <si>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</si>
  <si>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</si>
  <si>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Microsoft Windows Server 2008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</si>
  <si>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</si>
  <si>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</si>
  <si>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</si>
  <si>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</si>
  <si>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</si>
  <si>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</si>
  <si>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</si>
  <si>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</si>
  <si>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</si>
  <si>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</si>
  <si>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</si>
  <si>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</si>
  <si>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</si>
  <si>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</si>
  <si>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</si>
  <si>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</si>
  <si>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</si>
  <si>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</si>
  <si>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</si>
  <si>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</si>
  <si>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</si>
  <si>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Booz Allen Hamilton</t>
  </si>
  <si>
    <t>Tribute to "Super" Saumil Shah</t>
  </si>
  <si>
    <t>Fixed Status column selections and updated column headings.</t>
  </si>
  <si>
    <t>Added baseline Criticality Score and Issue Codes, weighted test cases based on criticality, and updated Results Tab. Transitioned to CIS Benchmark for Windows 2008 Member Server</t>
  </si>
  <si>
    <t>Applied minor corrections to format.</t>
  </si>
  <si>
    <t>Aligned the SCSEM with benchmarked controls and removed the controls who's configuration is based upon the agency's security and operational requirements.</t>
  </si>
  <si>
    <t>Updated issue codes, Added Manual Test cases for OS Support, Session Lock set to 15 minutes, Account Lockout/Reset Timer set to 120 minutes</t>
  </si>
  <si>
    <t>Updated issue code table.</t>
  </si>
  <si>
    <t>Minor content update. Removed EMET for Windows.</t>
  </si>
  <si>
    <t>Internal Updates</t>
  </si>
  <si>
    <t>Internal Updates and Updated issue code table</t>
  </si>
  <si>
    <t>Added EOL Message and Updated issue code table</t>
  </si>
  <si>
    <t xml:space="preserve">Internal Updates and updated issue code table </t>
  </si>
  <si>
    <t xml:space="preserve">Updated based on IRS Publication 1075 (October 2021) Internal updates and Issue Code Table updates.  </t>
  </si>
  <si>
    <t>Internal Updates and Updated Extended Support Language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</si>
  <si>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</si>
  <si>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</si>
  <si>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</si>
  <si>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</si>
  <si>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</si>
  <si>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</si>
  <si>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</si>
  <si>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</si>
  <si>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</si>
  <si>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</si>
  <si>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</si>
  <si>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</si>
  <si>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</si>
  <si>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</si>
  <si>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</si>
  <si>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</si>
  <si>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</si>
  <si>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</si>
  <si>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</si>
  <si>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</si>
  <si>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</si>
  <si>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</si>
  <si>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HAC12</t>
  </si>
  <si>
    <t>Separation of duties is not in place</t>
  </si>
  <si>
    <t>HAC13</t>
  </si>
  <si>
    <t>Operating system configuration files have incorrect permissions</t>
  </si>
  <si>
    <t>HAC14</t>
  </si>
  <si>
    <t>Warning banner is insufficient</t>
  </si>
  <si>
    <t>HAC16</t>
  </si>
  <si>
    <t xml:space="preserve">Network device allows telnet connections </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</si>
  <si>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</si>
  <si>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</si>
  <si>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</si>
  <si>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</si>
  <si>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</si>
  <si>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</si>
  <si>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</si>
  <si>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</si>
  <si>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</si>
  <si>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</si>
  <si>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</si>
  <si>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</si>
  <si>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</si>
  <si>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</si>
  <si>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</si>
  <si>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</si>
  <si>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</si>
  <si>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</si>
  <si>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</si>
  <si>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</si>
  <si>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</si>
  <si>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</si>
  <si>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</si>
  <si>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</si>
  <si>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</si>
  <si>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</si>
  <si>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</si>
  <si>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</si>
  <si>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</si>
  <si>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</si>
  <si>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</si>
  <si>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</si>
  <si>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</si>
  <si>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</si>
  <si>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</si>
  <si>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</si>
  <si>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</si>
  <si>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</si>
  <si>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</si>
  <si>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</si>
  <si>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</si>
  <si>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</si>
  <si>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</si>
  <si>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</si>
  <si>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</si>
  <si>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</si>
  <si>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</si>
  <si>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</si>
  <si>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</si>
  <si>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</si>
  <si>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</si>
  <si>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</si>
  <si>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</si>
  <si>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</si>
  <si>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</si>
  <si>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</si>
  <si>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</si>
  <si>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</si>
  <si>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</si>
  <si>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</si>
  <si>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</si>
  <si>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</si>
  <si>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</si>
  <si>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</si>
  <si>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</si>
  <si>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</si>
  <si>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</si>
  <si>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</si>
  <si>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</si>
  <si>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</si>
  <si>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</si>
  <si>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</si>
  <si>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</si>
  <si>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</si>
  <si>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</si>
  <si>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</si>
  <si>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</si>
  <si>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</si>
  <si>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HAC60</t>
  </si>
  <si>
    <t xml:space="preserve">Agency does not centrally manage access to third party environments </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</si>
  <si>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</si>
  <si>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</si>
  <si>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</si>
  <si>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</si>
  <si>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</si>
  <si>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</si>
  <si>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</si>
  <si>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</si>
  <si>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</si>
  <si>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</si>
  <si>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</si>
  <si>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</si>
  <si>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</si>
  <si>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</si>
  <si>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</si>
  <si>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</si>
  <si>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</si>
  <si>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</si>
  <si>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</si>
  <si>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</si>
  <si>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</si>
  <si>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</si>
  <si>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</si>
  <si>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</si>
  <si>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</si>
  <si>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</si>
  <si>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</si>
  <si>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</si>
  <si>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</si>
  <si>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</si>
  <si>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</si>
  <si>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</si>
  <si>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</si>
  <si>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</si>
  <si>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</si>
  <si>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</si>
  <si>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</si>
  <si>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</si>
  <si>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</si>
  <si>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HAU7</t>
  </si>
  <si>
    <t>Audit records are not retained per Pub 1075</t>
  </si>
  <si>
    <t>HAU8</t>
  </si>
  <si>
    <t>Logs are not maintained on a centralized log server</t>
  </si>
  <si>
    <t>HAU9</t>
  </si>
  <si>
    <t>No log reduction system exists</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</si>
  <si>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</si>
  <si>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</si>
  <si>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</si>
  <si>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</si>
  <si>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</si>
  <si>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</si>
  <si>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</si>
  <si>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</si>
  <si>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</si>
  <si>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</si>
  <si>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</si>
  <si>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</si>
  <si>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</si>
  <si>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HAU18</t>
  </si>
  <si>
    <t>Audit logs are reviewed, but not per Pub 1075 requirements</t>
  </si>
  <si>
    <t>HAU19</t>
  </si>
  <si>
    <t>Audit log anomalies or findings are not reported and tracked</t>
  </si>
  <si>
    <t>HAU20</t>
  </si>
  <si>
    <t>Audit log data not sent from a consistently identified source</t>
  </si>
  <si>
    <t>HAU22</t>
  </si>
  <si>
    <t>Content of audit records is not sufficient</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</si>
  <si>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</si>
  <si>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</si>
  <si>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</si>
  <si>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</si>
  <si>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</si>
  <si>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</si>
  <si>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</si>
  <si>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</si>
  <si>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</si>
  <si>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</si>
  <si>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</si>
  <si>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</si>
  <si>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</si>
  <si>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</si>
  <si>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</si>
  <si>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</si>
  <si>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</si>
  <si>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</si>
  <si>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</si>
  <si>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</si>
  <si>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</si>
  <si>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</si>
  <si>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</si>
  <si>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</si>
  <si>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</si>
  <si>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</si>
  <si>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</si>
  <si>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</si>
  <si>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</si>
  <si>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</si>
  <si>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</si>
  <si>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</si>
  <si>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</si>
  <si>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</si>
  <si>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</si>
  <si>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</si>
  <si>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</si>
  <si>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</si>
  <si>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</si>
  <si>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</si>
  <si>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</si>
  <si>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</si>
  <si>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</si>
  <si>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</si>
  <si>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</si>
  <si>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</si>
  <si>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</si>
  <si>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</si>
  <si>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</si>
  <si>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</si>
  <si>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</si>
  <si>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</si>
  <si>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</si>
  <si>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</si>
  <si>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</si>
  <si>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</si>
  <si>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</si>
  <si>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</si>
  <si>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</si>
  <si>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</si>
  <si>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</si>
  <si>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</si>
  <si>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</si>
  <si>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</si>
  <si>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</si>
  <si>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</si>
  <si>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</si>
  <si>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</si>
  <si>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</si>
  <si>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</si>
  <si>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</si>
  <si>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</si>
  <si>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</si>
  <si>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</si>
  <si>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</si>
  <si>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</si>
  <si>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</si>
  <si>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</si>
  <si>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</si>
  <si>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</si>
  <si>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</si>
  <si>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</si>
  <si>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</si>
  <si>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</si>
  <si>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</si>
  <si>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</si>
  <si>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</si>
  <si>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</si>
  <si>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</si>
  <si>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</si>
  <si>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</si>
  <si>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</si>
  <si>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</si>
  <si>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</si>
  <si>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</si>
  <si>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</si>
  <si>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</si>
  <si>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</si>
  <si>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</si>
  <si>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</si>
  <si>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</si>
  <si>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</si>
  <si>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</si>
  <si>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</si>
  <si>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</si>
  <si>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</si>
  <si>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</si>
  <si>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</si>
  <si>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</si>
  <si>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</si>
  <si>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</si>
  <si>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</si>
  <si>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</si>
  <si>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</si>
  <si>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</si>
  <si>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</si>
  <si>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</si>
  <si>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</si>
  <si>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</si>
  <si>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</si>
  <si>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</si>
  <si>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</si>
  <si>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</si>
  <si>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</si>
  <si>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</si>
  <si>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</si>
  <si>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</si>
  <si>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HCM47</t>
  </si>
  <si>
    <t>System error messages display system configuration information</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</si>
  <si>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</si>
  <si>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</si>
  <si>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</si>
  <si>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</si>
  <si>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</si>
  <si>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</si>
  <si>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</si>
  <si>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</si>
  <si>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</si>
  <si>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</si>
  <si>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</si>
  <si>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</si>
  <si>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</si>
  <si>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</si>
  <si>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</si>
  <si>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</si>
  <si>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</si>
  <si>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</si>
  <si>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</si>
  <si>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</si>
  <si>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</si>
  <si>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</si>
  <si>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</si>
  <si>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</si>
  <si>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</si>
  <si>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</si>
  <si>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</si>
  <si>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</si>
  <si>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</si>
  <si>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</si>
  <si>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</si>
  <si>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</si>
  <si>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</si>
  <si>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</si>
  <si>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</si>
  <si>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</si>
  <si>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</si>
  <si>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</si>
  <si>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</si>
  <si>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</si>
  <si>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</si>
  <si>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</si>
  <si>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</si>
  <si>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</si>
  <si>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</si>
  <si>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</si>
  <si>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</si>
  <si>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</si>
  <si>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</si>
  <si>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</si>
  <si>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</si>
  <si>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</si>
  <si>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</si>
  <si>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</si>
  <si>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</si>
  <si>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</si>
  <si>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</si>
  <si>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</si>
  <si>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</si>
  <si>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</si>
  <si>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</si>
  <si>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</si>
  <si>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</si>
  <si>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</si>
  <si>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</si>
  <si>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</si>
  <si>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</si>
  <si>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</si>
  <si>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</si>
  <si>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</si>
  <si>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</si>
  <si>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</si>
  <si>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</si>
  <si>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</si>
  <si>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</si>
  <si>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</si>
  <si>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</si>
  <si>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</si>
  <si>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</si>
  <si>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</si>
  <si>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</si>
  <si>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</si>
  <si>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</si>
  <si>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</si>
  <si>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</si>
  <si>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</si>
  <si>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</si>
  <si>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</si>
  <si>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</si>
  <si>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</si>
  <si>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</si>
  <si>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</si>
  <si>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</si>
  <si>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</si>
  <si>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</si>
  <si>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</si>
  <si>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HPW5</t>
  </si>
  <si>
    <t>Passwords are generated and distributed automatically</t>
  </si>
  <si>
    <t>Password change notification is not sufficient</t>
  </si>
  <si>
    <t>HPW8</t>
  </si>
  <si>
    <t>Passwords are displayed on screen when entered</t>
  </si>
  <si>
    <t>HPW9</t>
  </si>
  <si>
    <t>Password management processes are not documented</t>
  </si>
  <si>
    <t>HPW100</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</si>
  <si>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</si>
  <si>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</si>
  <si>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</si>
  <si>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</si>
  <si>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</si>
  <si>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</si>
  <si>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</si>
  <si>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</si>
  <si>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</si>
  <si>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</si>
  <si>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</si>
  <si>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</si>
  <si>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</si>
  <si>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</si>
  <si>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</si>
  <si>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</si>
  <si>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</si>
  <si>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</si>
  <si>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</si>
  <si>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</si>
  <si>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</si>
  <si>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</si>
  <si>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</si>
  <si>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</si>
  <si>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</si>
  <si>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</si>
  <si>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</si>
  <si>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</si>
  <si>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</si>
  <si>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</si>
  <si>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</si>
  <si>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</si>
  <si>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</si>
  <si>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</si>
  <si>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</si>
  <si>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</si>
  <si>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</si>
  <si>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</si>
  <si>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</si>
  <si>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</si>
  <si>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</si>
  <si>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</si>
  <si>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</si>
  <si>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</si>
  <si>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</si>
  <si>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</si>
  <si>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</si>
  <si>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</si>
  <si>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</si>
  <si>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</si>
  <si>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</si>
  <si>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</si>
  <si>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</si>
  <si>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</si>
  <si>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</si>
  <si>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</si>
  <si>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</si>
  <si>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</si>
  <si>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</si>
  <si>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</si>
  <si>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</si>
  <si>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</si>
  <si>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</si>
  <si>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</si>
  <si>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</si>
  <si>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</si>
  <si>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</si>
  <si>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</si>
  <si>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</si>
  <si>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</si>
  <si>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</si>
  <si>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</si>
  <si>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</si>
  <si>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</si>
  <si>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</si>
  <si>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</si>
  <si>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</si>
  <si>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</si>
  <si>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</si>
  <si>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</si>
  <si>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</si>
  <si>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</si>
  <si>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</si>
  <si>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</si>
  <si>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</si>
  <si>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</si>
  <si>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</si>
  <si>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</si>
  <si>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</si>
  <si>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</si>
  <si>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</si>
  <si>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</si>
  <si>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</si>
  <si>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</si>
  <si>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</si>
  <si>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</si>
  <si>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</si>
  <si>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</si>
  <si>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</si>
  <si>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</si>
  <si>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</si>
  <si>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</si>
  <si>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</si>
  <si>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</si>
  <si>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</si>
  <si>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</si>
  <si>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</si>
  <si>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</si>
  <si>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</si>
  <si>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</si>
  <si>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</si>
  <si>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</si>
  <si>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</si>
  <si>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</si>
  <si>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</si>
  <si>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</si>
  <si>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</si>
  <si>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</si>
  <si>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</si>
  <si>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</si>
  <si>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</si>
  <si>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</si>
  <si>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</si>
  <si>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</si>
  <si>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</si>
  <si>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</si>
  <si>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</si>
  <si>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</si>
  <si>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</si>
  <si>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</si>
  <si>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</si>
  <si>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</si>
  <si>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</si>
  <si>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</si>
  <si>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</si>
  <si>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</si>
  <si>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</si>
  <si>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</si>
  <si>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</si>
  <si>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</si>
  <si>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</si>
  <si>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</si>
  <si>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</si>
  <si>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</si>
  <si>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</si>
  <si>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</si>
  <si>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</si>
  <si>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</si>
  <si>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</si>
  <si>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</si>
  <si>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</si>
  <si>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</si>
  <si>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</si>
  <si>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</si>
  <si>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</si>
  <si>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</si>
  <si>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</si>
  <si>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</si>
  <si>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</si>
  <si>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</si>
  <si>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</si>
  <si>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</si>
  <si>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</si>
  <si>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</si>
  <si>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</si>
  <si>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</si>
  <si>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</si>
  <si>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</si>
  <si>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</si>
  <si>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</si>
  <si>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</si>
  <si>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</si>
  <si>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</si>
  <si>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</si>
  <si>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</si>
  <si>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</si>
  <si>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</si>
  <si>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</si>
  <si>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</si>
  <si>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</si>
  <si>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</si>
  <si>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</si>
  <si>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</si>
  <si>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</si>
  <si>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</si>
  <si>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</si>
  <si>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</si>
  <si>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</si>
  <si>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</si>
  <si>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</si>
  <si>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</si>
  <si>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</si>
  <si>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</si>
  <si>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</si>
  <si>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</si>
  <si>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</si>
  <si>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</si>
  <si>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</si>
  <si>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</si>
  <si>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</si>
  <si>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</si>
  <si>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</si>
  <si>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</si>
  <si>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</si>
  <si>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</si>
  <si>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</si>
  <si>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</si>
  <si>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</si>
  <si>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</si>
  <si>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</si>
  <si>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</si>
  <si>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</si>
  <si>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</si>
  <si>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</si>
  <si>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</si>
  <si>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</si>
  <si>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</si>
  <si>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</si>
  <si>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</si>
  <si>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</si>
  <si>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</si>
  <si>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</si>
  <si>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</si>
  <si>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</si>
  <si>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</si>
  <si>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</si>
  <si>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</si>
  <si>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</si>
  <si>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</si>
  <si>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</si>
  <si>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</si>
  <si>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</si>
  <si>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</si>
  <si>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</si>
  <si>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</si>
  <si>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</si>
  <si>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</si>
  <si>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</si>
  <si>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</si>
  <si>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</si>
  <si>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</si>
  <si>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</si>
  <si>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</si>
  <si>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</si>
  <si>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</si>
  <si>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</si>
  <si>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</si>
  <si>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</si>
  <si>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</si>
  <si>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</si>
  <si>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</si>
  <si>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</si>
  <si>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</si>
  <si>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</si>
  <si>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</si>
  <si>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</si>
  <si>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</si>
  <si>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</si>
  <si>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</si>
  <si>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</si>
  <si>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</si>
  <si>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</si>
  <si>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</si>
  <si>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</si>
  <si>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</si>
  <si>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</si>
  <si>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</si>
  <si>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</si>
  <si>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</si>
  <si>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</si>
  <si>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</si>
  <si>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</si>
  <si>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</si>
  <si>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</si>
  <si>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</si>
  <si>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</si>
  <si>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</si>
  <si>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</si>
  <si>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</si>
  <si>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</si>
  <si>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</si>
  <si>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</si>
  <si>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</si>
  <si>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</si>
  <si>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</si>
  <si>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</si>
  <si>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</si>
  <si>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</si>
  <si>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</si>
  <si>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</si>
  <si>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</si>
  <si>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</si>
  <si>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</si>
  <si>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</si>
  <si>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</si>
  <si>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</si>
  <si>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</si>
  <si>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</si>
  <si>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</si>
  <si>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</si>
  <si>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</si>
  <si>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</si>
  <si>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</si>
  <si>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</si>
  <si>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</si>
  <si>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</si>
  <si>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</si>
  <si>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</si>
  <si>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</si>
  <si>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</si>
  <si>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</si>
  <si>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</si>
  <si>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</si>
  <si>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</si>
  <si>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</si>
  <si>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</si>
  <si>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</si>
  <si>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</si>
  <si>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</si>
  <si>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</si>
  <si>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</si>
  <si>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</si>
  <si>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</si>
  <si>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</si>
  <si>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</si>
  <si>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</si>
  <si>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</si>
  <si>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</si>
  <si>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</si>
  <si>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</si>
  <si>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</si>
  <si>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</si>
  <si>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</si>
  <si>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</si>
  <si>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</si>
  <si>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</si>
  <si>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</si>
  <si>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</si>
  <si>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</si>
  <si>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</si>
  <si>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</si>
  <si>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</si>
  <si>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</si>
  <si>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</si>
  <si>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</si>
  <si>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</si>
  <si>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</si>
  <si>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</si>
  <si>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</si>
  <si>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</si>
  <si>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</si>
  <si>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</si>
  <si>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</si>
  <si>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</si>
  <si>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</si>
  <si>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</si>
  <si>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</si>
  <si>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</si>
  <si>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</si>
  <si>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</si>
  <si>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</si>
  <si>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</si>
  <si>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</si>
  <si>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</si>
  <si>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</si>
  <si>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</si>
  <si>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</si>
  <si>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</si>
  <si>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</si>
  <si>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</si>
  <si>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</si>
  <si>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</si>
  <si>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</si>
  <si>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</si>
  <si>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</si>
  <si>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</si>
  <si>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</si>
  <si>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</si>
  <si>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</si>
  <si>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</si>
  <si>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</si>
  <si>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</si>
  <si>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</si>
  <si>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</si>
  <si>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</si>
  <si>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</si>
  <si>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</si>
  <si>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</si>
  <si>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</si>
  <si>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</si>
  <si>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</si>
  <si>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</si>
  <si>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</si>
  <si>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</si>
  <si>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</si>
  <si>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</si>
  <si>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</si>
  <si>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</si>
  <si>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</si>
  <si>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</si>
  <si>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</si>
  <si>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</si>
  <si>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</si>
  <si>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</si>
  <si>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</si>
  <si>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</si>
  <si>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</si>
  <si>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</si>
  <si>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</si>
  <si>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</si>
  <si>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</si>
  <si>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</si>
  <si>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</si>
  <si>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</si>
  <si>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</si>
  <si>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</si>
  <si>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</si>
  <si>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</si>
  <si>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</si>
  <si>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</si>
  <si>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</si>
  <si>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</si>
  <si>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</si>
  <si>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</si>
  <si>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</si>
  <si>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</si>
  <si>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</si>
  <si>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</si>
  <si>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</si>
  <si>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</si>
  <si>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</si>
  <si>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</si>
  <si>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</si>
  <si>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</si>
  <si>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</si>
  <si>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</si>
  <si>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</si>
  <si>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</si>
  <si>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</si>
  <si>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</si>
  <si>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</si>
  <si>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</si>
  <si>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</si>
  <si>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</si>
  <si>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</si>
  <si>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</si>
  <si>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</si>
  <si>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</si>
  <si>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</si>
  <si>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</si>
  <si>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</si>
  <si>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</si>
  <si>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</si>
  <si>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</si>
  <si>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</si>
  <si>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</si>
  <si>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</si>
  <si>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</si>
  <si>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</si>
  <si>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</si>
  <si>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</si>
  <si>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</si>
  <si>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</si>
  <si>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</si>
  <si>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</si>
  <si>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</si>
  <si>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</si>
  <si>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</si>
  <si>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</si>
  <si>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</si>
  <si>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</si>
  <si>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</si>
  <si>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</si>
  <si>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</si>
  <si>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</si>
  <si>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</si>
  <si>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</si>
  <si>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</si>
  <si>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</si>
  <si>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</si>
  <si>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</si>
  <si>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</si>
  <si>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</si>
  <si>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</si>
  <si>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</si>
  <si>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</si>
  <si>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</si>
  <si>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</si>
  <si>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</si>
  <si>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</si>
  <si>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</si>
  <si>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</si>
  <si>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</si>
  <si>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</si>
  <si>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</si>
  <si>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</si>
  <si>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</si>
  <si>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</si>
  <si>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</si>
  <si>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</si>
  <si>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</si>
  <si>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</si>
  <si>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</si>
  <si>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</si>
  <si>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</si>
  <si>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</si>
  <si>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</si>
  <si>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</si>
  <si>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</si>
  <si>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</si>
  <si>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</si>
  <si>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</si>
  <si>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</si>
  <si>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</si>
  <si>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</si>
  <si>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</si>
  <si>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</si>
  <si>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</si>
  <si>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</si>
  <si>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</si>
  <si>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</si>
  <si>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</si>
  <si>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</si>
  <si>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</si>
  <si>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</si>
  <si>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</si>
  <si>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</si>
  <si>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</si>
  <si>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</si>
  <si>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</si>
  <si>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</si>
  <si>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</si>
  <si>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</si>
  <si>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</si>
  <si>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</si>
  <si>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</si>
  <si>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</si>
  <si>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</si>
  <si>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</si>
  <si>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</si>
  <si>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</si>
  <si>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</si>
  <si>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</si>
  <si>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</si>
  <si>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</si>
  <si>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</si>
  <si>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</si>
  <si>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</si>
  <si>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</si>
  <si>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</si>
  <si>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</si>
  <si>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</si>
  <si>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</si>
  <si>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</si>
  <si>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</si>
  <si>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</si>
  <si>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</si>
  <si>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</si>
  <si>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</si>
  <si>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</si>
  <si>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</si>
  <si>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</si>
  <si>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</si>
  <si>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</si>
  <si>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</si>
  <si>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</si>
  <si>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</si>
  <si>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</si>
  <si>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</si>
  <si>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</si>
  <si>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</si>
  <si>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</si>
  <si>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</si>
  <si>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</si>
  <si>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</si>
  <si>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</si>
  <si>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</si>
  <si>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</si>
  <si>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</si>
  <si>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</si>
  <si>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</si>
  <si>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</si>
  <si>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</si>
  <si>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</si>
  <si>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</si>
  <si>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</si>
  <si>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</si>
  <si>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</si>
  <si>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</si>
  <si>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</si>
  <si>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</si>
  <si>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workstation is not configured securely</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</si>
  <si>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</si>
  <si>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</si>
  <si>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</si>
  <si>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</si>
  <si>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WIN2K8-156, WIN2K8-163, and WIN2K8-167</t>
  </si>
  <si>
    <t xml:space="preserve"> ▪ SCSEM Version: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</si>
</sst>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40"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sz val="10"/>
      <color rgb="FF000000"/>
      <name val="Arial"/>
      <family val="2"/>
    </font>
    <font>
      <u/>
      <sz val="10"/>
      <color theme="11"/>
      <name val="Arial"/>
      <family val="2"/>
    </font>
    <font>
      <b/>
      <sz val="10"/>
      <color theme="1"/>
      <name val="Arial"/>
      <family val="2"/>
    </font>
    <font>
      <sz val="10"/>
      <color rgb="FF00B050"/>
      <name val="Arial"/>
      <family val="2"/>
    </font>
    <font>
      <b/>
      <i/>
      <sz val="10"/>
      <name val="Arial"/>
      <family val="2"/>
    </font>
    <font>
      <sz val="10"/>
      <color theme="0"/>
      <name val="Arial"/>
      <family val="2"/>
    </font>
    <font>
      <sz val="12"/>
      <color theme="1"/>
      <name val="Calibri"/>
      <family val="2"/>
      <scheme val="minor"/>
    </font>
    <font>
      <b/>
      <u/>
      <sz val="10"/>
      <name val="Arial"/>
      <family val="2"/>
    </font>
    <font>
      <b/>
      <sz val="11"/>
      <color theme="1"/>
      <name val="Calibri"/>
      <family val="2"/>
      <scheme val="minor"/>
    </font>
    <font>
      <sz val="11"/>
      <color indexed="8"/>
      <name val="Calibri"/>
      <family val="2"/>
      <scheme val="minor"/>
    </font>
    <font>
      <sz val="11"/>
      <name val="Calibri"/>
      <family val="2"/>
      <scheme val="minor"/>
    </font>
    <font>
      <sz val="10"/>
      <color theme="1" tint="4.9989318521683403E-2"/>
      <name val="Arial"/>
      <family val="2"/>
    </font>
    <font>
      <sz val="10"/>
      <color rgb="FF000000"/>
      <name val="Arial"/>
      <family val="2"/>
    </font>
    <font>
      <sz val="10"/>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rgb="FFFF0000"/>
        <bgColor indexed="64"/>
      </patternFill>
    </fill>
    <fill>
      <patternFill patternType="solid">
        <fgColor theme="0"/>
        <bgColor indexed="64"/>
      </patternFill>
    </fill>
    <fill>
      <patternFill patternType="solid">
        <fgColor theme="2" tint="-9.9978637043366805E-2"/>
        <bgColor indexed="64"/>
      </patternFill>
    </fill>
    <fill>
      <patternFill patternType="solid">
        <fgColor theme="0"/>
        <bgColor indexed="8"/>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style="thin">
        <color indexed="63"/>
      </right>
      <top/>
      <bottom/>
      <diagonal/>
    </border>
    <border>
      <left style="thin">
        <color auto="1"/>
      </left>
      <right style="thin">
        <color auto="1"/>
      </right>
      <top/>
      <bottom/>
      <diagonal/>
    </border>
    <border>
      <left/>
      <right style="thin">
        <color indexed="64"/>
      </right>
      <top/>
      <bottom/>
      <diagonal/>
    </border>
    <border>
      <left style="thin">
        <color indexed="64"/>
      </left>
      <right style="thin">
        <color indexed="6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diagonal/>
    </border>
    <border>
      <left style="thin">
        <color indexed="63"/>
      </left>
      <right style="thin">
        <color indexed="63"/>
      </right>
      <top style="thin">
        <color indexed="63"/>
      </top>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auto="1"/>
      </left>
      <right style="thin">
        <color indexed="64"/>
      </right>
      <top style="thin">
        <color indexed="63"/>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3"/>
      </top>
      <bottom style="thin">
        <color auto="1"/>
      </bottom>
      <diagonal/>
    </border>
    <border>
      <left style="thin">
        <color auto="1"/>
      </left>
      <right style="thin">
        <color auto="1"/>
      </right>
      <top style="thin">
        <color auto="1"/>
      </top>
      <bottom style="thin">
        <color auto="1"/>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s>
  <cellStyleXfs count="1451">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19"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7" fillId="0" borderId="0">
      <alignment wrapText="1"/>
    </xf>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4" fillId="0" borderId="0"/>
    <xf numFmtId="0" fontId="20" fillId="0" borderId="0"/>
    <xf numFmtId="0" fontId="22" fillId="0" borderId="0"/>
    <xf numFmtId="0" fontId="7" fillId="0" borderId="0"/>
    <xf numFmtId="0" fontId="22" fillId="0" borderId="0"/>
    <xf numFmtId="0" fontId="7"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1" fillId="0" borderId="0"/>
    <xf numFmtId="0" fontId="7"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7" fillId="0" borderId="0"/>
    <xf numFmtId="0" fontId="20" fillId="0" borderId="0"/>
    <xf numFmtId="0" fontId="20" fillId="0" borderId="0"/>
    <xf numFmtId="0" fontId="20" fillId="0" borderId="0"/>
    <xf numFmtId="0" fontId="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1"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29"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applyFill="0" applyProtection="0"/>
    <xf numFmtId="0" fontId="39" fillId="0" borderId="0"/>
  </cellStyleXfs>
  <cellXfs count="302">
    <xf numFmtId="0" fontId="0" fillId="0" borderId="0" xfId="0"/>
    <xf numFmtId="0" fontId="7" fillId="0" borderId="0" xfId="0" applyFont="1" applyAlignment="1">
      <alignment vertical="top"/>
    </xf>
    <xf numFmtId="0" fontId="9" fillId="35" borderId="0" xfId="0" applyFont="1" applyFill="1"/>
    <xf numFmtId="0" fontId="7" fillId="35" borderId="0" xfId="0" applyFont="1" applyFill="1"/>
    <xf numFmtId="0" fontId="0" fillId="36" borderId="0" xfId="0" applyFill="1" applyAlignment="1">
      <alignment vertical="top"/>
    </xf>
    <xf numFmtId="0" fontId="24" fillId="0" borderId="0" xfId="0" applyFont="1"/>
    <xf numFmtId="0" fontId="24" fillId="0" borderId="0" xfId="0" applyFont="1" applyAlignment="1">
      <alignment vertical="top"/>
    </xf>
    <xf numFmtId="0" fontId="24" fillId="0" borderId="10" xfId="0" applyFont="1" applyBorder="1" applyAlignment="1">
      <alignment vertical="top"/>
    </xf>
    <xf numFmtId="0" fontId="3" fillId="38" borderId="0" xfId="0" applyFont="1" applyFill="1" applyAlignment="1">
      <alignment vertical="top"/>
    </xf>
    <xf numFmtId="0" fontId="3" fillId="38" borderId="10" xfId="0" applyFont="1" applyFill="1" applyBorder="1" applyAlignment="1">
      <alignment vertical="top"/>
    </xf>
    <xf numFmtId="0" fontId="7" fillId="0" borderId="10" xfId="0" applyFont="1" applyBorder="1" applyAlignment="1">
      <alignment vertical="top"/>
    </xf>
    <xf numFmtId="0" fontId="5" fillId="0" borderId="0" xfId="0" applyFont="1" applyAlignment="1">
      <alignment vertical="top"/>
    </xf>
    <xf numFmtId="0" fontId="5" fillId="0" borderId="10" xfId="0" applyFont="1" applyBorder="1" applyAlignment="1">
      <alignment vertical="top"/>
    </xf>
    <xf numFmtId="0" fontId="3" fillId="0" borderId="0" xfId="0" applyFont="1" applyAlignment="1">
      <alignment vertical="top"/>
    </xf>
    <xf numFmtId="0" fontId="3" fillId="0" borderId="10" xfId="0" applyFont="1" applyBorder="1" applyAlignment="1">
      <alignment vertical="top"/>
    </xf>
    <xf numFmtId="0" fontId="5" fillId="0" borderId="0" xfId="0" applyFont="1" applyAlignment="1">
      <alignment vertical="top" wrapText="1"/>
    </xf>
    <xf numFmtId="0" fontId="7" fillId="0" borderId="0" xfId="0" applyFont="1" applyAlignment="1">
      <alignment vertical="center"/>
    </xf>
    <xf numFmtId="0" fontId="7" fillId="0" borderId="0" xfId="0" applyFont="1" applyAlignment="1" applyProtection="1">
      <alignment vertical="top" wrapText="1"/>
      <protection locked="0"/>
    </xf>
    <xf numFmtId="0" fontId="0" fillId="0" borderId="0" xfId="0" applyAlignment="1">
      <alignment vertical="top" wrapText="1"/>
    </xf>
    <xf numFmtId="0" fontId="0" fillId="0" borderId="0" xfId="0" applyAlignment="1">
      <alignment vertical="top"/>
    </xf>
    <xf numFmtId="0" fontId="3" fillId="38" borderId="12" xfId="0" applyFont="1" applyFill="1" applyBorder="1" applyAlignment="1">
      <alignment vertical="top"/>
    </xf>
    <xf numFmtId="0" fontId="8" fillId="37" borderId="13" xfId="0" applyFont="1" applyFill="1" applyBorder="1" applyAlignment="1">
      <alignment horizontal="center" vertical="center" wrapText="1"/>
    </xf>
    <xf numFmtId="0" fontId="5" fillId="0" borderId="14" xfId="0" applyFont="1" applyBorder="1" applyAlignment="1">
      <alignment horizontal="center" vertical="center"/>
    </xf>
    <xf numFmtId="0" fontId="3" fillId="0" borderId="0" xfId="0" applyFont="1"/>
    <xf numFmtId="0" fontId="8" fillId="42" borderId="0" xfId="0" applyFont="1" applyFill="1" applyAlignment="1">
      <alignment horizontal="center" vertical="center"/>
    </xf>
    <xf numFmtId="0" fontId="7" fillId="0" borderId="14" xfId="0" applyFont="1" applyBorder="1" applyAlignment="1">
      <alignment horizontal="center" vertical="center"/>
    </xf>
    <xf numFmtId="0" fontId="5" fillId="0" borderId="14" xfId="0" applyFont="1" applyBorder="1" applyAlignment="1">
      <alignment horizontal="center" vertical="top" wrapText="1"/>
    </xf>
    <xf numFmtId="0" fontId="0" fillId="0" borderId="0" xfId="0" applyProtection="1">
      <protection locked="0"/>
    </xf>
    <xf numFmtId="0" fontId="3" fillId="37" borderId="14" xfId="0" applyFont="1" applyFill="1" applyBorder="1" applyAlignment="1" applyProtection="1">
      <alignment vertical="top" wrapText="1"/>
      <protection locked="0"/>
    </xf>
    <xf numFmtId="0" fontId="7" fillId="0" borderId="0" xfId="0" applyFont="1" applyProtection="1">
      <protection locked="0"/>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vertical="top"/>
    </xf>
    <xf numFmtId="0" fontId="0" fillId="0" borderId="14" xfId="0" applyBorder="1" applyAlignment="1" applyProtection="1">
      <alignment vertical="top"/>
      <protection locked="0"/>
    </xf>
    <xf numFmtId="0" fontId="0" fillId="0" borderId="14" xfId="0" applyBorder="1" applyAlignment="1">
      <alignment vertical="top" wrapText="1"/>
    </xf>
    <xf numFmtId="0" fontId="0" fillId="0" borderId="14" xfId="0" applyBorder="1" applyAlignment="1">
      <alignment vertical="top"/>
    </xf>
    <xf numFmtId="0" fontId="7" fillId="0" borderId="14" xfId="0" applyFont="1" applyBorder="1" applyAlignment="1">
      <alignment vertical="top" wrapText="1"/>
    </xf>
    <xf numFmtId="0" fontId="7" fillId="0" borderId="14" xfId="0" applyFont="1" applyBorder="1" applyAlignment="1" applyProtection="1">
      <alignment vertical="top" wrapText="1"/>
      <protection locked="0"/>
    </xf>
    <xf numFmtId="0" fontId="7" fillId="0" borderId="14" xfId="0" applyFont="1" applyBorder="1" applyAlignment="1">
      <alignment vertical="top"/>
    </xf>
    <xf numFmtId="0" fontId="22" fillId="0" borderId="14" xfId="0" applyFont="1" applyBorder="1" applyAlignment="1">
      <alignment vertical="top" wrapText="1"/>
    </xf>
    <xf numFmtId="0" fontId="29" fillId="0" borderId="14" xfId="0" applyFont="1" applyBorder="1" applyAlignment="1">
      <alignment vertical="top"/>
    </xf>
    <xf numFmtId="0" fontId="7" fillId="0" borderId="0" xfId="0" applyFont="1"/>
    <xf numFmtId="0" fontId="3" fillId="38" borderId="15" xfId="0" applyFont="1" applyFill="1" applyBorder="1" applyAlignment="1">
      <alignment vertical="top"/>
    </xf>
    <xf numFmtId="0" fontId="7" fillId="42" borderId="15" xfId="0" applyFont="1" applyFill="1" applyBorder="1" applyAlignment="1">
      <alignment vertical="top"/>
    </xf>
    <xf numFmtId="0" fontId="7" fillId="42" borderId="0" xfId="0" applyFont="1" applyFill="1" applyAlignment="1">
      <alignment vertical="top"/>
    </xf>
    <xf numFmtId="0" fontId="7" fillId="42" borderId="10" xfId="0" applyFont="1" applyFill="1" applyBorder="1" applyAlignment="1">
      <alignment vertical="top"/>
    </xf>
    <xf numFmtId="0" fontId="9" fillId="35" borderId="12" xfId="0" applyFont="1" applyFill="1" applyBorder="1"/>
    <xf numFmtId="0" fontId="7" fillId="35" borderId="12" xfId="0" applyFont="1" applyFill="1" applyBorder="1"/>
    <xf numFmtId="0" fontId="0" fillId="36" borderId="12" xfId="0" applyFill="1" applyBorder="1" applyAlignment="1">
      <alignment vertical="top"/>
    </xf>
    <xf numFmtId="0" fontId="1" fillId="42" borderId="0" xfId="0" applyFont="1" applyFill="1"/>
    <xf numFmtId="0" fontId="30" fillId="0" borderId="14" xfId="0" applyFont="1" applyBorder="1" applyAlignment="1">
      <alignment horizontal="center"/>
    </xf>
    <xf numFmtId="0" fontId="30" fillId="0" borderId="14" xfId="0" applyFont="1" applyBorder="1" applyAlignment="1">
      <alignment horizontal="center" vertical="center"/>
    </xf>
    <xf numFmtId="0" fontId="30" fillId="0" borderId="14" xfId="0" applyFont="1" applyBorder="1" applyAlignment="1">
      <alignment horizontal="center" vertical="center" wrapText="1"/>
    </xf>
    <xf numFmtId="9" fontId="30" fillId="0" borderId="14" xfId="0" applyNumberFormat="1" applyFont="1" applyBorder="1" applyAlignment="1">
      <alignment horizontal="center" vertical="center"/>
    </xf>
    <xf numFmtId="0" fontId="31" fillId="42" borderId="0" xfId="0" applyFont="1" applyFill="1"/>
    <xf numFmtId="0" fontId="23" fillId="42" borderId="0" xfId="0" applyFont="1" applyFill="1"/>
    <xf numFmtId="0" fontId="0" fillId="42" borderId="0" xfId="0" applyFill="1"/>
    <xf numFmtId="0" fontId="3" fillId="34" borderId="0" xfId="0" applyFont="1" applyFill="1" applyProtection="1">
      <protection locked="0"/>
    </xf>
    <xf numFmtId="0" fontId="6" fillId="36" borderId="0" xfId="0" applyFont="1" applyFill="1" applyProtection="1">
      <protection locked="0"/>
    </xf>
    <xf numFmtId="0" fontId="6" fillId="36" borderId="0" xfId="0" applyFont="1" applyFill="1" applyAlignment="1" applyProtection="1">
      <alignment wrapText="1"/>
      <protection locked="0"/>
    </xf>
    <xf numFmtId="0" fontId="26" fillId="39" borderId="16" xfId="0" applyFont="1" applyFill="1" applyBorder="1" applyAlignment="1">
      <alignment vertical="top" wrapText="1"/>
    </xf>
    <xf numFmtId="0" fontId="0" fillId="42" borderId="0" xfId="0" applyFill="1" applyAlignment="1">
      <alignment vertical="top"/>
    </xf>
    <xf numFmtId="0" fontId="34" fillId="43" borderId="14" xfId="0" applyFont="1" applyFill="1" applyBorder="1" applyAlignment="1">
      <alignment wrapText="1"/>
    </xf>
    <xf numFmtId="0" fontId="0" fillId="0" borderId="0" xfId="0" applyAlignment="1" applyProtection="1">
      <alignment wrapText="1"/>
      <protection locked="0"/>
    </xf>
    <xf numFmtId="0" fontId="0" fillId="0" borderId="14" xfId="0" applyBorder="1" applyAlignment="1" applyProtection="1">
      <alignment vertical="top" wrapText="1"/>
      <protection locked="0"/>
    </xf>
    <xf numFmtId="0" fontId="6" fillId="0" borderId="14"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0" fillId="42" borderId="14" xfId="0" applyFill="1" applyBorder="1" applyAlignment="1">
      <alignment vertical="top"/>
    </xf>
    <xf numFmtId="0" fontId="7" fillId="42" borderId="14" xfId="0" applyFont="1" applyFill="1" applyBorder="1" applyAlignment="1">
      <alignment vertical="top" wrapText="1"/>
    </xf>
    <xf numFmtId="0" fontId="0" fillId="42" borderId="14" xfId="0" applyFill="1" applyBorder="1" applyAlignment="1">
      <alignment vertical="top" wrapText="1"/>
    </xf>
    <xf numFmtId="0" fontId="0" fillId="42" borderId="14" xfId="0" applyFill="1" applyBorder="1" applyAlignment="1" applyProtection="1">
      <alignment vertical="top"/>
      <protection locked="0"/>
    </xf>
    <xf numFmtId="0" fontId="6" fillId="42" borderId="14" xfId="0" applyFont="1" applyFill="1" applyBorder="1" applyAlignment="1">
      <alignment horizontal="left" vertical="top" wrapText="1"/>
    </xf>
    <xf numFmtId="0" fontId="7" fillId="0" borderId="15" xfId="0" applyFont="1" applyBorder="1" applyAlignment="1">
      <alignment vertical="top"/>
    </xf>
    <xf numFmtId="0" fontId="0" fillId="0" borderId="12" xfId="0" applyBorder="1"/>
    <xf numFmtId="0" fontId="3" fillId="36" borderId="17" xfId="0" applyFont="1" applyFill="1" applyBorder="1"/>
    <xf numFmtId="0" fontId="7" fillId="42" borderId="17" xfId="0" applyFont="1" applyFill="1" applyBorder="1"/>
    <xf numFmtId="0" fontId="6" fillId="36" borderId="18" xfId="0" applyFont="1" applyFill="1" applyBorder="1" applyAlignment="1" applyProtection="1">
      <alignment vertical="center"/>
      <protection locked="0"/>
    </xf>
    <xf numFmtId="0" fontId="7" fillId="0" borderId="14" xfId="650" applyFont="1" applyBorder="1" applyAlignment="1">
      <alignment vertical="top" wrapText="1"/>
    </xf>
    <xf numFmtId="0" fontId="6" fillId="42" borderId="14" xfId="1449" applyFont="1" applyFill="1" applyBorder="1" applyAlignment="1" applyProtection="1">
      <alignment horizontal="left" vertical="top" wrapText="1"/>
    </xf>
    <xf numFmtId="0" fontId="0" fillId="42" borderId="14" xfId="0" applyFill="1" applyBorder="1" applyAlignment="1" applyProtection="1">
      <alignment vertical="top" wrapText="1"/>
      <protection locked="0"/>
    </xf>
    <xf numFmtId="0" fontId="35" fillId="42" borderId="14" xfId="0" applyFont="1" applyFill="1" applyBorder="1" applyAlignment="1">
      <alignmen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wrapText="1" readingOrder="1"/>
    </xf>
    <xf numFmtId="0" fontId="6" fillId="36" borderId="0" xfId="0" applyFont="1" applyFill="1" applyAlignment="1" applyProtection="1">
      <alignment horizontal="left" vertical="top" readingOrder="1"/>
      <protection locked="0"/>
    </xf>
    <xf numFmtId="0" fontId="0" fillId="0" borderId="0" xfId="0" applyAlignment="1">
      <alignment horizontal="left" vertical="top" wrapText="1" readingOrder="1"/>
    </xf>
    <xf numFmtId="0" fontId="3" fillId="39" borderId="19" xfId="0" applyFont="1" applyFill="1" applyBorder="1" applyAlignment="1">
      <alignment horizontal="left" vertical="top" wrapText="1"/>
    </xf>
    <xf numFmtId="0" fontId="6" fillId="0" borderId="14" xfId="0" applyFont="1" applyBorder="1" applyAlignment="1">
      <alignment horizontal="left" vertical="top" wrapText="1" readingOrder="1"/>
    </xf>
    <xf numFmtId="14" fontId="0" fillId="0" borderId="0" xfId="0" applyNumberFormat="1"/>
    <xf numFmtId="0" fontId="3" fillId="41" borderId="14" xfId="0" applyFont="1" applyFill="1" applyBorder="1" applyAlignment="1">
      <alignment horizontal="left" vertical="top" wrapText="1"/>
    </xf>
    <xf numFmtId="0" fontId="3" fillId="41" borderId="14" xfId="740" applyFont="1" applyFill="1" applyBorder="1" applyAlignment="1">
      <alignment horizontal="left" vertical="top" wrapText="1"/>
    </xf>
    <xf numFmtId="0" fontId="32" fillId="42" borderId="14" xfId="0" applyFont="1" applyFill="1" applyBorder="1" applyAlignment="1">
      <alignment horizontal="left" vertical="center" wrapText="1"/>
    </xf>
    <xf numFmtId="0" fontId="32" fillId="42" borderId="14" xfId="0" applyFont="1" applyFill="1" applyBorder="1" applyAlignment="1">
      <alignment horizontal="center" wrapText="1"/>
    </xf>
    <xf numFmtId="0" fontId="7" fillId="0" borderId="14" xfId="695" applyFont="1" applyBorder="1" applyAlignment="1">
      <alignment horizontal="left" vertical="top" wrapText="1"/>
    </xf>
    <xf numFmtId="0" fontId="0" fillId="0" borderId="14" xfId="0" applyBorder="1" applyAlignment="1" applyProtection="1">
      <alignment horizontal="left" vertical="top" wrapText="1"/>
      <protection locked="0"/>
    </xf>
    <xf numFmtId="0" fontId="37" fillId="0" borderId="14" xfId="695" applyFont="1" applyBorder="1" applyAlignment="1">
      <alignment horizontal="left" vertical="top" wrapText="1"/>
    </xf>
    <xf numFmtId="0" fontId="37" fillId="0" borderId="14" xfId="0" applyFont="1" applyBorder="1" applyAlignment="1">
      <alignment horizontal="left" vertical="top" wrapText="1"/>
    </xf>
    <xf numFmtId="0" fontId="22" fillId="0" borderId="14" xfId="695" applyFont="1" applyBorder="1" applyAlignment="1">
      <alignment horizontal="left" vertical="top" wrapText="1"/>
    </xf>
    <xf numFmtId="0" fontId="7" fillId="0" borderId="14" xfId="0" applyFont="1" applyBorder="1" applyAlignment="1">
      <alignment horizontal="left" vertical="top"/>
    </xf>
    <xf numFmtId="0" fontId="7" fillId="0" borderId="20" xfId="650" applyFont="1" applyBorder="1" applyAlignment="1">
      <alignment vertical="top" wrapText="1"/>
    </xf>
    <xf numFmtId="0" fontId="6" fillId="0" borderId="0" xfId="695" applyFont="1" applyAlignment="1">
      <alignment wrapText="1"/>
    </xf>
    <xf numFmtId="10" fontId="7" fillId="0" borderId="14" xfId="719" applyNumberFormat="1" applyFont="1" applyBorder="1" applyAlignment="1">
      <alignment horizontal="left" vertical="top" wrapText="1"/>
    </xf>
    <xf numFmtId="0" fontId="4" fillId="35" borderId="22" xfId="0" applyFont="1" applyFill="1" applyBorder="1"/>
    <xf numFmtId="0" fontId="7" fillId="35" borderId="23" xfId="0" applyFont="1" applyFill="1" applyBorder="1"/>
    <xf numFmtId="0" fontId="7" fillId="35" borderId="24" xfId="0" applyFont="1" applyFill="1" applyBorder="1"/>
    <xf numFmtId="0" fontId="4" fillId="35" borderId="15" xfId="0" applyFont="1" applyFill="1" applyBorder="1"/>
    <xf numFmtId="0" fontId="22" fillId="35" borderId="15" xfId="0" applyFont="1" applyFill="1" applyBorder="1"/>
    <xf numFmtId="0" fontId="3" fillId="36" borderId="22" xfId="0" applyFont="1" applyFill="1" applyBorder="1" applyAlignment="1">
      <alignment vertical="center"/>
    </xf>
    <xf numFmtId="0" fontId="3" fillId="36" borderId="23" xfId="0" applyFont="1" applyFill="1" applyBorder="1" applyAlignment="1">
      <alignment vertical="center"/>
    </xf>
    <xf numFmtId="0" fontId="3" fillId="36" borderId="24" xfId="0" applyFont="1" applyFill="1" applyBorder="1" applyAlignment="1">
      <alignment vertical="center"/>
    </xf>
    <xf numFmtId="0" fontId="7" fillId="36" borderId="15" xfId="0" applyFont="1" applyFill="1" applyBorder="1" applyAlignment="1">
      <alignment vertical="top"/>
    </xf>
    <xf numFmtId="0" fontId="3" fillId="34" borderId="25" xfId="0" applyFont="1" applyFill="1" applyBorder="1" applyAlignment="1">
      <alignmen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42" borderId="25" xfId="0" applyFont="1" applyFill="1" applyBorder="1" applyAlignment="1">
      <alignment horizontal="left" vertical="center"/>
    </xf>
    <xf numFmtId="0" fontId="3" fillId="42" borderId="28" xfId="0" applyFont="1" applyFill="1" applyBorder="1" applyAlignment="1">
      <alignment vertical="center"/>
    </xf>
    <xf numFmtId="0" fontId="7" fillId="0" borderId="29" xfId="0" applyFont="1" applyBorder="1" applyAlignment="1" applyProtection="1">
      <alignment horizontal="left" vertical="top" wrapText="1"/>
      <protection locked="0"/>
    </xf>
    <xf numFmtId="14" fontId="7" fillId="0" borderId="29" xfId="0" quotePrefix="1" applyNumberFormat="1" applyFont="1" applyBorder="1" applyAlignment="1" applyProtection="1">
      <alignment horizontal="left" vertical="top" wrapText="1"/>
      <protection locked="0"/>
    </xf>
    <xf numFmtId="166" fontId="7" fillId="0" borderId="29" xfId="0" applyNumberFormat="1" applyFont="1" applyBorder="1" applyAlignment="1" applyProtection="1">
      <alignment horizontal="left" vertical="top" wrapText="1"/>
      <protection locked="0"/>
    </xf>
    <xf numFmtId="0" fontId="3" fillId="0" borderId="25" xfId="0" applyFont="1" applyBorder="1" applyAlignment="1">
      <alignment horizontal="left" vertical="center"/>
    </xf>
    <xf numFmtId="0" fontId="0" fillId="37" borderId="25" xfId="0" applyFill="1" applyBorder="1" applyAlignment="1">
      <alignment vertical="center"/>
    </xf>
    <xf numFmtId="0" fontId="0" fillId="37" borderId="26" xfId="0" applyFill="1" applyBorder="1" applyAlignment="1">
      <alignment vertical="center"/>
    </xf>
    <xf numFmtId="0" fontId="0" fillId="37" borderId="27" xfId="0" applyFill="1" applyBorder="1" applyAlignment="1">
      <alignment vertical="center"/>
    </xf>
    <xf numFmtId="0" fontId="3" fillId="0" borderId="25" xfId="0" applyFont="1" applyBorder="1" applyAlignment="1">
      <alignment vertical="center"/>
    </xf>
    <xf numFmtId="0" fontId="22" fillId="0" borderId="27" xfId="0" applyFont="1" applyBorder="1" applyAlignment="1">
      <alignment vertical="center" wrapText="1"/>
    </xf>
    <xf numFmtId="14" fontId="7" fillId="0" borderId="30" xfId="0" applyNumberFormat="1" applyFont="1" applyBorder="1" applyAlignment="1" applyProtection="1">
      <alignment horizontal="left" vertical="top" wrapText="1"/>
      <protection locked="0"/>
    </xf>
    <xf numFmtId="164" fontId="22" fillId="0" borderId="27" xfId="0" applyNumberFormat="1" applyFont="1" applyBorder="1" applyAlignment="1">
      <alignment vertical="center" wrapText="1"/>
    </xf>
    <xf numFmtId="0" fontId="3" fillId="34" borderId="22" xfId="0" applyFont="1" applyFill="1" applyBorder="1"/>
    <xf numFmtId="0" fontId="3" fillId="34" borderId="23" xfId="0" applyFont="1" applyFill="1" applyBorder="1"/>
    <xf numFmtId="0" fontId="3" fillId="0" borderId="31" xfId="0" applyFont="1" applyBorder="1" applyAlignment="1">
      <alignment horizontal="left" vertical="center" indent="1"/>
    </xf>
    <xf numFmtId="0" fontId="3" fillId="0" borderId="32" xfId="0" applyFont="1" applyBorder="1" applyAlignment="1">
      <alignment vertical="center"/>
    </xf>
    <xf numFmtId="0" fontId="0" fillId="0" borderId="33" xfId="0" applyBorder="1"/>
    <xf numFmtId="0" fontId="7" fillId="0" borderId="34" xfId="0" applyFont="1" applyBorder="1" applyAlignment="1">
      <alignment horizontal="left" vertical="top" indent="1"/>
    </xf>
    <xf numFmtId="0" fontId="0" fillId="0" borderId="31" xfId="0" applyBorder="1"/>
    <xf numFmtId="0" fontId="0" fillId="0" borderId="32" xfId="0" applyBorder="1"/>
    <xf numFmtId="0" fontId="3" fillId="42" borderId="34" xfId="0" applyFont="1" applyFill="1" applyBorder="1"/>
    <xf numFmtId="0" fontId="3" fillId="37" borderId="31" xfId="0" applyFont="1" applyFill="1" applyBorder="1"/>
    <xf numFmtId="0" fontId="3" fillId="37" borderId="32" xfId="0" applyFont="1" applyFill="1" applyBorder="1"/>
    <xf numFmtId="0" fontId="3" fillId="37" borderId="33" xfId="0" applyFont="1" applyFill="1" applyBorder="1"/>
    <xf numFmtId="0" fontId="5" fillId="42" borderId="34" xfId="0" applyFont="1" applyFill="1" applyBorder="1"/>
    <xf numFmtId="0" fontId="0" fillId="39" borderId="35" xfId="0" applyFill="1" applyBorder="1"/>
    <xf numFmtId="0" fontId="3" fillId="36" borderId="35" xfId="0" applyFont="1" applyFill="1" applyBorder="1"/>
    <xf numFmtId="0" fontId="0" fillId="39" borderId="21" xfId="0" applyFill="1" applyBorder="1"/>
    <xf numFmtId="0" fontId="3" fillId="36" borderId="36" xfId="0" applyFont="1" applyFill="1" applyBorder="1"/>
    <xf numFmtId="0" fontId="3" fillId="36" borderId="37" xfId="0" applyFont="1" applyFill="1" applyBorder="1"/>
    <xf numFmtId="0" fontId="3" fillId="36" borderId="38" xfId="0" applyFont="1" applyFill="1" applyBorder="1"/>
    <xf numFmtId="0" fontId="0" fillId="42" borderId="34" xfId="0" applyFill="1" applyBorder="1"/>
    <xf numFmtId="0" fontId="8" fillId="37" borderId="39" xfId="0" applyFont="1" applyFill="1" applyBorder="1" applyAlignment="1">
      <alignment horizontal="center" vertical="center" wrapText="1"/>
    </xf>
    <xf numFmtId="0" fontId="8" fillId="37" borderId="40" xfId="0" applyFont="1" applyFill="1" applyBorder="1" applyAlignment="1">
      <alignment horizontal="center" vertical="center" wrapText="1"/>
    </xf>
    <xf numFmtId="0" fontId="7" fillId="37" borderId="41" xfId="0" applyFont="1" applyFill="1" applyBorder="1" applyAlignment="1">
      <alignment vertical="center"/>
    </xf>
    <xf numFmtId="0" fontId="0" fillId="37" borderId="28" xfId="0" applyFill="1" applyBorder="1" applyAlignment="1">
      <alignment vertical="center"/>
    </xf>
    <xf numFmtId="0" fontId="8" fillId="37" borderId="42" xfId="0" applyFont="1" applyFill="1" applyBorder="1" applyAlignment="1">
      <alignment horizontal="center" vertical="center"/>
    </xf>
    <xf numFmtId="0" fontId="8" fillId="37" borderId="29" xfId="0" applyFont="1" applyFill="1" applyBorder="1" applyAlignment="1">
      <alignment horizontal="center" vertical="center"/>
    </xf>
    <xf numFmtId="0" fontId="5" fillId="42" borderId="34" xfId="0" applyFont="1" applyFill="1" applyBorder="1" applyAlignment="1">
      <alignment vertical="top"/>
    </xf>
    <xf numFmtId="0" fontId="3" fillId="0" borderId="43" xfId="0" applyFont="1" applyBorder="1" applyAlignment="1">
      <alignment vertical="center"/>
    </xf>
    <xf numFmtId="0" fontId="3" fillId="0" borderId="44" xfId="0" applyFont="1" applyBorder="1" applyAlignment="1">
      <alignmen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3" fillId="36" borderId="21" xfId="0" applyFont="1" applyFill="1" applyBorder="1"/>
    <xf numFmtId="0" fontId="0" fillId="0" borderId="34" xfId="0" applyBorder="1"/>
    <xf numFmtId="0" fontId="7" fillId="0" borderId="35" xfId="0" applyFont="1" applyBorder="1"/>
    <xf numFmtId="2" fontId="3" fillId="0" borderId="21" xfId="0" applyNumberFormat="1" applyFont="1" applyBorder="1" applyAlignment="1">
      <alignment horizontal="center"/>
    </xf>
    <xf numFmtId="0" fontId="3" fillId="34" borderId="25" xfId="0" applyFont="1" applyFill="1" applyBorder="1"/>
    <xf numFmtId="0" fontId="3" fillId="34" borderId="26" xfId="0" applyFont="1" applyFill="1" applyBorder="1"/>
    <xf numFmtId="0" fontId="3" fillId="34" borderId="28" xfId="0" applyFont="1" applyFill="1" applyBorder="1"/>
    <xf numFmtId="0" fontId="3" fillId="37" borderId="25" xfId="0" applyFont="1" applyFill="1" applyBorder="1" applyAlignment="1">
      <alignment vertical="center"/>
    </xf>
    <xf numFmtId="0" fontId="3" fillId="37" borderId="26" xfId="0" applyFont="1" applyFill="1" applyBorder="1" applyAlignment="1">
      <alignment vertical="center"/>
    </xf>
    <xf numFmtId="0" fontId="3" fillId="37" borderId="28" xfId="0" applyFont="1" applyFill="1" applyBorder="1" applyAlignment="1">
      <alignment vertical="center"/>
    </xf>
    <xf numFmtId="0" fontId="7" fillId="0" borderId="22" xfId="0" applyFont="1" applyBorder="1" applyAlignment="1">
      <alignment vertical="top"/>
    </xf>
    <xf numFmtId="0" fontId="24" fillId="0" borderId="23" xfId="0" applyFont="1" applyBorder="1" applyAlignment="1">
      <alignment vertical="top"/>
    </xf>
    <xf numFmtId="0" fontId="24" fillId="0" borderId="47" xfId="0" applyFont="1" applyBorder="1" applyAlignment="1">
      <alignment vertical="top"/>
    </xf>
    <xf numFmtId="0" fontId="3" fillId="38" borderId="22" xfId="0" applyFont="1" applyFill="1" applyBorder="1" applyAlignment="1">
      <alignment vertical="top"/>
    </xf>
    <xf numFmtId="0" fontId="3" fillId="38" borderId="23" xfId="0" applyFont="1" applyFill="1" applyBorder="1" applyAlignment="1">
      <alignment vertical="top"/>
    </xf>
    <xf numFmtId="0" fontId="3" fillId="38" borderId="47" xfId="0" applyFont="1" applyFill="1" applyBorder="1" applyAlignment="1">
      <alignment vertical="top"/>
    </xf>
    <xf numFmtId="0" fontId="7" fillId="42" borderId="22" xfId="0" applyFont="1" applyFill="1" applyBorder="1" applyAlignment="1">
      <alignment vertical="top"/>
    </xf>
    <xf numFmtId="0" fontId="7" fillId="42" borderId="23" xfId="0" applyFont="1" applyFill="1" applyBorder="1" applyAlignment="1">
      <alignment vertical="top"/>
    </xf>
    <xf numFmtId="0" fontId="7" fillId="42" borderId="47" xfId="0" applyFont="1" applyFill="1" applyBorder="1" applyAlignment="1">
      <alignment vertical="top"/>
    </xf>
    <xf numFmtId="0" fontId="3" fillId="38" borderId="25" xfId="0" applyFont="1" applyFill="1" applyBorder="1" applyAlignment="1">
      <alignment vertical="top"/>
    </xf>
    <xf numFmtId="0" fontId="3" fillId="38" borderId="26" xfId="0" applyFont="1" applyFill="1" applyBorder="1" applyAlignment="1">
      <alignment vertical="top"/>
    </xf>
    <xf numFmtId="0" fontId="3" fillId="38" borderId="28" xfId="0" applyFont="1" applyFill="1" applyBorder="1" applyAlignment="1">
      <alignment vertical="top"/>
    </xf>
    <xf numFmtId="0" fontId="7" fillId="42" borderId="25" xfId="0" applyFont="1" applyFill="1" applyBorder="1" applyAlignment="1">
      <alignment vertical="top"/>
    </xf>
    <xf numFmtId="0" fontId="7" fillId="42" borderId="26" xfId="0" applyFont="1" applyFill="1" applyBorder="1" applyAlignment="1">
      <alignment vertical="top"/>
    </xf>
    <xf numFmtId="0" fontId="7" fillId="42" borderId="28" xfId="0" applyFont="1" applyFill="1" applyBorder="1" applyAlignment="1">
      <alignment vertical="top"/>
    </xf>
    <xf numFmtId="0" fontId="3" fillId="38" borderId="17" xfId="0" applyFont="1" applyFill="1" applyBorder="1" applyAlignment="1">
      <alignment vertical="top"/>
    </xf>
    <xf numFmtId="0" fontId="3" fillId="38" borderId="35" xfId="0" applyFont="1" applyFill="1" applyBorder="1" applyAlignment="1">
      <alignment vertical="top"/>
    </xf>
    <xf numFmtId="0" fontId="3" fillId="38" borderId="48" xfId="0" applyFont="1" applyFill="1" applyBorder="1" applyAlignment="1">
      <alignment vertical="top"/>
    </xf>
    <xf numFmtId="0" fontId="7" fillId="42" borderId="49" xfId="0" applyFont="1" applyFill="1" applyBorder="1" applyAlignment="1">
      <alignment horizontal="left" vertical="top"/>
    </xf>
    <xf numFmtId="0" fontId="7" fillId="42" borderId="35" xfId="0" applyFont="1" applyFill="1" applyBorder="1" applyAlignment="1">
      <alignment horizontal="left" vertical="top"/>
    </xf>
    <xf numFmtId="0" fontId="7" fillId="42" borderId="21" xfId="0" applyFont="1" applyFill="1" applyBorder="1" applyAlignment="1">
      <alignment horizontal="left" vertical="top"/>
    </xf>
    <xf numFmtId="0" fontId="28" fillId="38" borderId="31" xfId="0" applyFont="1" applyFill="1" applyBorder="1" applyAlignment="1">
      <alignment vertical="top"/>
    </xf>
    <xf numFmtId="0" fontId="3" fillId="38" borderId="32" xfId="0" applyFont="1" applyFill="1" applyBorder="1" applyAlignment="1">
      <alignment vertical="top"/>
    </xf>
    <xf numFmtId="0" fontId="3" fillId="38" borderId="33" xfId="0" applyFont="1" applyFill="1" applyBorder="1" applyAlignment="1">
      <alignment vertical="top"/>
    </xf>
    <xf numFmtId="0" fontId="3" fillId="38" borderId="34" xfId="0" applyFont="1" applyFill="1" applyBorder="1" applyAlignment="1">
      <alignment vertical="top"/>
    </xf>
    <xf numFmtId="0" fontId="28" fillId="38" borderId="17" xfId="0" applyFont="1" applyFill="1" applyBorder="1" applyAlignment="1">
      <alignment vertical="top"/>
    </xf>
    <xf numFmtId="0" fontId="3" fillId="38" borderId="21" xfId="0" applyFont="1" applyFill="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47" xfId="0" applyFont="1" applyBorder="1" applyAlignment="1">
      <alignment vertical="top"/>
    </xf>
    <xf numFmtId="0" fontId="7" fillId="0" borderId="15" xfId="0" applyFont="1" applyBorder="1" applyAlignment="1">
      <alignment horizontal="right" vertical="top"/>
    </xf>
    <xf numFmtId="0" fontId="3" fillId="0" borderId="15" xfId="0" applyFont="1" applyBorder="1" applyAlignment="1">
      <alignment horizontal="left" vertical="top"/>
    </xf>
    <xf numFmtId="0" fontId="3" fillId="0" borderId="15" xfId="0" applyFont="1" applyBorder="1" applyAlignment="1">
      <alignment vertical="top"/>
    </xf>
    <xf numFmtId="0" fontId="3" fillId="34" borderId="21" xfId="0" applyFont="1" applyFill="1" applyBorder="1" applyProtection="1">
      <protection locked="0"/>
    </xf>
    <xf numFmtId="0" fontId="3" fillId="34" borderId="26" xfId="0" applyFont="1" applyFill="1" applyBorder="1" applyProtection="1">
      <protection locked="0"/>
    </xf>
    <xf numFmtId="0" fontId="3" fillId="34" borderId="26" xfId="0" applyFont="1" applyFill="1" applyBorder="1" applyAlignment="1" applyProtection="1">
      <alignment wrapText="1"/>
      <protection locked="0"/>
    </xf>
    <xf numFmtId="0" fontId="3" fillId="34" borderId="23" xfId="0" applyFont="1" applyFill="1" applyBorder="1" applyProtection="1">
      <protection locked="0"/>
    </xf>
    <xf numFmtId="0" fontId="3" fillId="34" borderId="26" xfId="0" applyFont="1" applyFill="1" applyBorder="1" applyAlignment="1" applyProtection="1">
      <alignment horizontal="left" vertical="top" readingOrder="1"/>
      <protection locked="0"/>
    </xf>
    <xf numFmtId="0" fontId="3" fillId="34" borderId="50" xfId="0" applyFont="1" applyFill="1" applyBorder="1" applyProtection="1">
      <protection locked="0"/>
    </xf>
    <xf numFmtId="0" fontId="3" fillId="40" borderId="51" xfId="0" applyFont="1" applyFill="1" applyBorder="1" applyAlignment="1">
      <alignment vertical="top" wrapText="1"/>
    </xf>
    <xf numFmtId="0" fontId="3" fillId="41" borderId="51" xfId="0" applyFont="1" applyFill="1" applyBorder="1" applyAlignment="1">
      <alignment vertical="top" wrapText="1"/>
    </xf>
    <xf numFmtId="0" fontId="3" fillId="37" borderId="51" xfId="0" applyFont="1" applyFill="1" applyBorder="1" applyAlignment="1" applyProtection="1">
      <alignment vertical="top" wrapText="1"/>
      <protection locked="0"/>
    </xf>
    <xf numFmtId="0" fontId="7" fillId="0" borderId="14" xfId="695" applyFont="1" applyBorder="1" applyAlignment="1" applyProtection="1">
      <alignment horizontal="left" vertical="top" wrapText="1"/>
      <protection locked="0"/>
    </xf>
    <xf numFmtId="0" fontId="3" fillId="0" borderId="14" xfId="0" applyFont="1" applyBorder="1" applyAlignment="1">
      <alignment vertical="top" wrapText="1"/>
    </xf>
    <xf numFmtId="0" fontId="7" fillId="42" borderId="14" xfId="508" applyFill="1" applyBorder="1" applyAlignment="1">
      <alignment horizontal="center" vertical="top"/>
    </xf>
    <xf numFmtId="0" fontId="0" fillId="39" borderId="34" xfId="0" applyFill="1" applyBorder="1" applyAlignment="1">
      <alignment vertical="top"/>
    </xf>
    <xf numFmtId="0" fontId="36" fillId="42" borderId="14" xfId="0" applyFont="1" applyFill="1" applyBorder="1" applyAlignment="1" applyProtection="1">
      <alignment horizontal="left" vertical="top" wrapText="1"/>
      <protection locked="0"/>
    </xf>
    <xf numFmtId="0" fontId="0" fillId="0" borderId="16" xfId="0" applyBorder="1" applyAlignment="1">
      <alignment vertical="top"/>
    </xf>
    <xf numFmtId="0" fontId="35" fillId="42" borderId="14" xfId="0" applyFont="1" applyFill="1" applyBorder="1" applyAlignment="1">
      <alignment horizontal="left" vertical="top" wrapText="1"/>
    </xf>
    <xf numFmtId="0" fontId="6" fillId="36" borderId="34" xfId="0" applyFont="1" applyFill="1" applyBorder="1" applyProtection="1">
      <protection locked="0"/>
    </xf>
    <xf numFmtId="0" fontId="6" fillId="36" borderId="18" xfId="0" applyFont="1" applyFill="1" applyBorder="1" applyProtection="1">
      <protection locked="0"/>
    </xf>
    <xf numFmtId="0" fontId="7" fillId="0" borderId="23" xfId="0" applyFont="1" applyBorder="1" applyAlignment="1">
      <alignment vertical="top"/>
    </xf>
    <xf numFmtId="0" fontId="7" fillId="0" borderId="47" xfId="0" applyFont="1" applyBorder="1" applyAlignment="1">
      <alignment vertical="top"/>
    </xf>
    <xf numFmtId="0" fontId="3" fillId="37" borderId="22" xfId="0" applyFont="1" applyFill="1" applyBorder="1" applyAlignment="1">
      <alignment vertical="center"/>
    </xf>
    <xf numFmtId="0" fontId="3" fillId="37" borderId="23" xfId="0" applyFont="1" applyFill="1" applyBorder="1" applyAlignment="1">
      <alignment vertical="center"/>
    </xf>
    <xf numFmtId="0" fontId="3" fillId="37" borderId="47" xfId="0" applyFont="1" applyFill="1" applyBorder="1" applyAlignment="1">
      <alignment vertical="center"/>
    </xf>
    <xf numFmtId="0" fontId="3" fillId="34" borderId="26" xfId="0" applyFont="1" applyFill="1" applyBorder="1" applyAlignment="1">
      <alignment wrapText="1"/>
    </xf>
    <xf numFmtId="0" fontId="3" fillId="37" borderId="42" xfId="0" applyFont="1" applyFill="1" applyBorder="1" applyAlignment="1">
      <alignment horizontal="left" vertical="center" wrapText="1"/>
    </xf>
    <xf numFmtId="165" fontId="0" fillId="0" borderId="42" xfId="0" applyNumberFormat="1" applyBorder="1" applyAlignment="1">
      <alignment horizontal="left" vertical="top"/>
    </xf>
    <xf numFmtId="14" fontId="0" fillId="0" borderId="25" xfId="0" applyNumberFormat="1" applyBorder="1" applyAlignment="1">
      <alignment horizontal="left" vertical="top"/>
    </xf>
    <xf numFmtId="0" fontId="0" fillId="0" borderId="42" xfId="0" applyBorder="1" applyAlignment="1">
      <alignment horizontal="left" vertical="top" wrapText="1"/>
    </xf>
    <xf numFmtId="0" fontId="7" fillId="0" borderId="42" xfId="0" applyFont="1" applyBorder="1" applyAlignment="1">
      <alignment horizontal="left" vertical="top"/>
    </xf>
    <xf numFmtId="49" fontId="0" fillId="0" borderId="42" xfId="0" applyNumberFormat="1" applyBorder="1" applyAlignment="1">
      <alignment horizontal="left" vertical="top" wrapText="1"/>
    </xf>
    <xf numFmtId="0" fontId="7" fillId="0" borderId="42" xfId="0" applyFont="1" applyBorder="1" applyAlignment="1">
      <alignment horizontal="left" vertical="top" wrapText="1"/>
    </xf>
    <xf numFmtId="165" fontId="0" fillId="0" borderId="42" xfId="0" applyNumberFormat="1" applyBorder="1" applyAlignment="1">
      <alignment horizontal="left" vertical="top" wrapText="1"/>
    </xf>
    <xf numFmtId="14" fontId="0" fillId="0" borderId="25" xfId="0" applyNumberFormat="1" applyBorder="1" applyAlignment="1">
      <alignment horizontal="left" vertical="top" wrapText="1"/>
    </xf>
    <xf numFmtId="0" fontId="7" fillId="0" borderId="14" xfId="719" applyFont="1" applyBorder="1" applyAlignment="1">
      <alignment horizontal="left" vertical="top" wrapText="1"/>
    </xf>
    <xf numFmtId="0" fontId="38" fillId="0" borderId="14" xfId="0" applyFont="1" applyBorder="1" applyAlignment="1">
      <alignment vertical="top" wrapText="1"/>
    </xf>
    <xf numFmtId="0" fontId="23" fillId="0" borderId="14" xfId="0" applyFont="1" applyBorder="1" applyAlignment="1">
      <alignment wrapText="1"/>
    </xf>
    <xf numFmtId="0" fontId="0" fillId="35" borderId="52" xfId="0" applyFill="1" applyBorder="1"/>
    <xf numFmtId="0" fontId="7" fillId="35" borderId="53" xfId="0" applyFont="1" applyFill="1" applyBorder="1"/>
    <xf numFmtId="0" fontId="7" fillId="35" borderId="54" xfId="0" applyFont="1" applyFill="1" applyBorder="1"/>
    <xf numFmtId="0" fontId="0" fillId="36" borderId="52" xfId="0" applyFill="1" applyBorder="1" applyAlignment="1">
      <alignment vertical="top"/>
    </xf>
    <xf numFmtId="0" fontId="0" fillId="36" borderId="53" xfId="0" applyFill="1" applyBorder="1" applyAlignment="1">
      <alignment vertical="top"/>
    </xf>
    <xf numFmtId="0" fontId="0" fillId="36" borderId="54" xfId="0" applyFill="1" applyBorder="1" applyAlignment="1">
      <alignment vertical="top"/>
    </xf>
    <xf numFmtId="0" fontId="7" fillId="0" borderId="55" xfId="0" applyFont="1" applyBorder="1" applyAlignment="1">
      <alignment horizontal="left" vertical="top" indent="1"/>
    </xf>
    <xf numFmtId="0" fontId="7" fillId="0" borderId="56" xfId="0" applyFont="1" applyBorder="1" applyAlignment="1">
      <alignment vertical="top"/>
    </xf>
    <xf numFmtId="0" fontId="0" fillId="0" borderId="57" xfId="0" applyBorder="1"/>
    <xf numFmtId="0" fontId="8" fillId="37" borderId="58" xfId="0" applyFont="1" applyFill="1" applyBorder="1" applyAlignment="1">
      <alignment horizontal="center" vertical="center"/>
    </xf>
    <xf numFmtId="0" fontId="0" fillId="0" borderId="55" xfId="0" applyBorder="1"/>
    <xf numFmtId="0" fontId="0" fillId="0" borderId="56" xfId="0" applyBorder="1"/>
    <xf numFmtId="0" fontId="5" fillId="0" borderId="56" xfId="0" applyFont="1" applyBorder="1" applyAlignment="1">
      <alignment vertical="top" wrapText="1"/>
    </xf>
    <xf numFmtId="0" fontId="25" fillId="0" borderId="52" xfId="0" applyFont="1" applyBorder="1" applyAlignment="1">
      <alignment vertical="top"/>
    </xf>
    <xf numFmtId="0" fontId="25" fillId="0" borderId="53" xfId="0" applyFont="1" applyBorder="1" applyAlignment="1">
      <alignment vertical="top"/>
    </xf>
    <xf numFmtId="0" fontId="25" fillId="0" borderId="59" xfId="0" applyFont="1" applyBorder="1" applyAlignment="1">
      <alignment vertical="top"/>
    </xf>
    <xf numFmtId="0" fontId="3" fillId="38" borderId="52" xfId="0" applyFont="1" applyFill="1" applyBorder="1" applyAlignment="1">
      <alignment vertical="top"/>
    </xf>
    <xf numFmtId="0" fontId="3" fillId="38" borderId="53" xfId="0" applyFont="1" applyFill="1" applyBorder="1" applyAlignment="1">
      <alignment vertical="top"/>
    </xf>
    <xf numFmtId="0" fontId="3" fillId="38" borderId="59" xfId="0" applyFont="1" applyFill="1" applyBorder="1" applyAlignment="1">
      <alignment vertical="top"/>
    </xf>
    <xf numFmtId="0" fontId="7" fillId="42" borderId="52" xfId="0" applyFont="1" applyFill="1" applyBorder="1" applyAlignment="1">
      <alignment vertical="top"/>
    </xf>
    <xf numFmtId="0" fontId="7" fillId="42" borderId="53" xfId="0" applyFont="1" applyFill="1" applyBorder="1" applyAlignment="1">
      <alignment vertical="top"/>
    </xf>
    <xf numFmtId="0" fontId="7" fillId="42" borderId="59" xfId="0" applyFont="1" applyFill="1" applyBorder="1" applyAlignment="1">
      <alignment vertical="top"/>
    </xf>
    <xf numFmtId="0" fontId="3" fillId="38" borderId="55" xfId="0" applyFont="1" applyFill="1" applyBorder="1" applyAlignment="1">
      <alignment vertical="top"/>
    </xf>
    <xf numFmtId="0" fontId="3" fillId="38" borderId="56" xfId="0" applyFont="1" applyFill="1" applyBorder="1" applyAlignment="1">
      <alignment vertical="top"/>
    </xf>
    <xf numFmtId="0" fontId="3" fillId="38" borderId="57" xfId="0" applyFont="1" applyFill="1" applyBorder="1" applyAlignment="1">
      <alignment vertical="top"/>
    </xf>
    <xf numFmtId="0" fontId="7" fillId="0" borderId="52" xfId="0" applyFont="1" applyBorder="1" applyAlignment="1">
      <alignment vertical="top"/>
    </xf>
    <xf numFmtId="0" fontId="7" fillId="0" borderId="53" xfId="0" applyFont="1" applyBorder="1" applyAlignment="1">
      <alignment vertical="top"/>
    </xf>
    <xf numFmtId="0" fontId="7" fillId="0" borderId="59" xfId="0" applyFont="1" applyBorder="1" applyAlignment="1">
      <alignment vertical="top"/>
    </xf>
    <xf numFmtId="0" fontId="7" fillId="37" borderId="52" xfId="0" applyFont="1" applyFill="1" applyBorder="1" applyAlignment="1">
      <alignment vertical="center"/>
    </xf>
    <xf numFmtId="0" fontId="7" fillId="37" borderId="53" xfId="0" applyFont="1" applyFill="1" applyBorder="1" applyAlignment="1">
      <alignment vertical="center"/>
    </xf>
    <xf numFmtId="0" fontId="7" fillId="37" borderId="59" xfId="0" applyFont="1" applyFill="1" applyBorder="1" applyAlignment="1">
      <alignment vertical="center"/>
    </xf>
    <xf numFmtId="0" fontId="3" fillId="34" borderId="60" xfId="1450" applyFont="1" applyFill="1" applyBorder="1"/>
    <xf numFmtId="0" fontId="3" fillId="34" borderId="61" xfId="1450" applyFont="1" applyFill="1" applyBorder="1"/>
    <xf numFmtId="0" fontId="39" fillId="0" borderId="0" xfId="1450"/>
    <xf numFmtId="0" fontId="3" fillId="37" borderId="62" xfId="1450" applyFont="1" applyFill="1" applyBorder="1" applyAlignment="1">
      <alignment horizontal="left" vertical="center" wrapText="1"/>
    </xf>
    <xf numFmtId="165" fontId="39" fillId="0" borderId="62" xfId="1450" applyNumberFormat="1" applyBorder="1" applyAlignment="1">
      <alignment horizontal="left" vertical="top"/>
    </xf>
    <xf numFmtId="14" fontId="7" fillId="0" borderId="60" xfId="1450" applyNumberFormat="1" applyFont="1" applyBorder="1" applyAlignment="1">
      <alignment horizontal="left" vertical="top"/>
    </xf>
    <xf numFmtId="0" fontId="6" fillId="44" borderId="51" xfId="1450" applyFont="1" applyFill="1" applyBorder="1" applyAlignment="1">
      <alignment horizontal="left" vertical="top" wrapText="1"/>
    </xf>
    <xf numFmtId="14" fontId="39" fillId="0" borderId="62" xfId="1450" applyNumberFormat="1" applyBorder="1" applyAlignment="1">
      <alignment horizontal="left" vertical="top"/>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42" borderId="22" xfId="0" applyFont="1" applyFill="1" applyBorder="1" applyAlignment="1">
      <alignment horizontal="left" vertical="top" wrapText="1"/>
    </xf>
    <xf numFmtId="0" fontId="7" fillId="42" borderId="23" xfId="0" applyFont="1" applyFill="1" applyBorder="1" applyAlignment="1">
      <alignment horizontal="left" vertical="top"/>
    </xf>
    <xf numFmtId="0" fontId="7" fillId="42" borderId="47" xfId="0" applyFont="1" applyFill="1" applyBorder="1" applyAlignment="1">
      <alignment horizontal="left" vertical="top"/>
    </xf>
    <xf numFmtId="0" fontId="7" fillId="42" borderId="15" xfId="0" applyFont="1" applyFill="1" applyBorder="1" applyAlignment="1">
      <alignment horizontal="left" vertical="top"/>
    </xf>
    <xf numFmtId="0" fontId="7" fillId="42" borderId="0" xfId="0" applyFont="1" applyFill="1" applyAlignment="1">
      <alignment horizontal="left" vertical="top"/>
    </xf>
    <xf numFmtId="0" fontId="7" fillId="42" borderId="10" xfId="0" applyFont="1" applyFill="1" applyBorder="1" applyAlignment="1">
      <alignment horizontal="left" vertical="top"/>
    </xf>
    <xf numFmtId="0" fontId="7" fillId="42" borderId="31" xfId="0" applyFont="1" applyFill="1" applyBorder="1" applyAlignment="1">
      <alignment horizontal="left" vertical="top" wrapText="1"/>
    </xf>
    <xf numFmtId="0" fontId="7" fillId="42" borderId="32" xfId="0" applyFont="1" applyFill="1" applyBorder="1" applyAlignment="1">
      <alignment horizontal="left" vertical="top" wrapText="1"/>
    </xf>
    <xf numFmtId="0" fontId="7" fillId="42" borderId="33" xfId="0" applyFont="1" applyFill="1" applyBorder="1" applyAlignment="1">
      <alignment horizontal="left" vertical="top" wrapText="1"/>
    </xf>
    <xf numFmtId="0" fontId="7" fillId="42" borderId="34" xfId="0" applyFont="1" applyFill="1" applyBorder="1" applyAlignment="1">
      <alignment horizontal="left" vertical="top" wrapText="1"/>
    </xf>
    <xf numFmtId="0" fontId="7" fillId="42" borderId="0" xfId="0" applyFont="1" applyFill="1" applyAlignment="1">
      <alignment horizontal="left" vertical="top" wrapText="1"/>
    </xf>
    <xf numFmtId="0" fontId="7" fillId="42" borderId="12" xfId="0" applyFont="1" applyFill="1" applyBorder="1" applyAlignment="1">
      <alignment horizontal="left" vertical="top" wrapText="1"/>
    </xf>
    <xf numFmtId="0" fontId="3" fillId="38" borderId="31" xfId="0" applyFont="1" applyFill="1" applyBorder="1" applyAlignment="1">
      <alignment horizontal="left" vertical="top"/>
    </xf>
    <xf numFmtId="0" fontId="3" fillId="38" borderId="32" xfId="0" applyFont="1" applyFill="1" applyBorder="1" applyAlignment="1">
      <alignment horizontal="left" vertical="top"/>
    </xf>
    <xf numFmtId="0" fontId="3" fillId="38" borderId="33" xfId="0" applyFont="1" applyFill="1" applyBorder="1" applyAlignment="1">
      <alignment horizontal="left" vertical="top"/>
    </xf>
    <xf numFmtId="0" fontId="3" fillId="38" borderId="55" xfId="0" applyFont="1" applyFill="1" applyBorder="1" applyAlignment="1">
      <alignment horizontal="left" vertical="top"/>
    </xf>
    <xf numFmtId="0" fontId="3" fillId="38" borderId="56" xfId="0" applyFont="1" applyFill="1" applyBorder="1" applyAlignment="1">
      <alignment horizontal="left" vertical="top"/>
    </xf>
    <xf numFmtId="0" fontId="3" fillId="38" borderId="57" xfId="0" applyFont="1" applyFill="1" applyBorder="1" applyAlignment="1">
      <alignment horizontal="left" vertical="top"/>
    </xf>
    <xf numFmtId="0" fontId="7" fillId="42" borderId="55" xfId="0" applyFont="1" applyFill="1" applyBorder="1" applyAlignment="1">
      <alignment horizontal="left" vertical="top" wrapText="1"/>
    </xf>
    <xf numFmtId="0" fontId="7" fillId="42" borderId="56" xfId="0" applyFont="1" applyFill="1" applyBorder="1" applyAlignment="1">
      <alignment horizontal="left" vertical="top" wrapText="1"/>
    </xf>
    <xf numFmtId="0" fontId="7" fillId="42" borderId="57" xfId="0" applyFont="1" applyFill="1" applyBorder="1" applyAlignment="1">
      <alignment horizontal="left" vertical="top" wrapText="1"/>
    </xf>
  </cellXfs>
  <cellStyles count="1451">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063" builtinId="9" hidden="1"/>
    <cellStyle name="Followed Hyperlink" xfId="1057" builtinId="9" hidden="1"/>
    <cellStyle name="Followed Hyperlink" xfId="1052" builtinId="9" hidden="1"/>
    <cellStyle name="Followed Hyperlink" xfId="1047" builtinId="9" hidden="1"/>
    <cellStyle name="Followed Hyperlink" xfId="1041" builtinId="9" hidden="1"/>
    <cellStyle name="Followed Hyperlink" xfId="1036" builtinId="9" hidden="1"/>
    <cellStyle name="Followed Hyperlink" xfId="1031" builtinId="9" hidden="1"/>
    <cellStyle name="Followed Hyperlink" xfId="1025" builtinId="9" hidden="1"/>
    <cellStyle name="Followed Hyperlink" xfId="1020" builtinId="9" hidden="1"/>
    <cellStyle name="Followed Hyperlink" xfId="1015" builtinId="9" hidden="1"/>
    <cellStyle name="Followed Hyperlink" xfId="1009" builtinId="9" hidden="1"/>
    <cellStyle name="Followed Hyperlink" xfId="1004" builtinId="9" hidden="1"/>
    <cellStyle name="Followed Hyperlink" xfId="999" builtinId="9" hidden="1"/>
    <cellStyle name="Followed Hyperlink" xfId="993" builtinId="9" hidden="1"/>
    <cellStyle name="Followed Hyperlink" xfId="988" builtinId="9" hidden="1"/>
    <cellStyle name="Followed Hyperlink" xfId="983" builtinId="9" hidden="1"/>
    <cellStyle name="Followed Hyperlink" xfId="977" builtinId="9" hidden="1"/>
    <cellStyle name="Followed Hyperlink" xfId="972" builtinId="9" hidden="1"/>
    <cellStyle name="Followed Hyperlink" xfId="967" builtinId="9" hidden="1"/>
    <cellStyle name="Followed Hyperlink" xfId="961" builtinId="9" hidden="1"/>
    <cellStyle name="Followed Hyperlink" xfId="956" builtinId="9" hidden="1"/>
    <cellStyle name="Followed Hyperlink" xfId="951" builtinId="9" hidden="1"/>
    <cellStyle name="Followed Hyperlink" xfId="945" builtinId="9" hidden="1"/>
    <cellStyle name="Followed Hyperlink" xfId="940" builtinId="9" hidden="1"/>
    <cellStyle name="Followed Hyperlink" xfId="1108" builtinId="9" hidden="1"/>
    <cellStyle name="Followed Hyperlink" xfId="1116" builtinId="9" hidden="1"/>
    <cellStyle name="Followed Hyperlink" xfId="1124" builtinId="9" hidden="1"/>
    <cellStyle name="Followed Hyperlink" xfId="1132" builtinId="9" hidden="1"/>
    <cellStyle name="Followed Hyperlink" xfId="1140" builtinId="9" hidden="1"/>
    <cellStyle name="Followed Hyperlink" xfId="1148" builtinId="9" hidden="1"/>
    <cellStyle name="Followed Hyperlink" xfId="1156" builtinId="9" hidden="1"/>
    <cellStyle name="Followed Hyperlink" xfId="1164" builtinId="9" hidden="1"/>
    <cellStyle name="Followed Hyperlink" xfId="1172" builtinId="9" hidden="1"/>
    <cellStyle name="Followed Hyperlink" xfId="1180" builtinId="9" hidden="1"/>
    <cellStyle name="Followed Hyperlink" xfId="1188" builtinId="9" hidden="1"/>
    <cellStyle name="Followed Hyperlink" xfId="1196" builtinId="9" hidden="1"/>
    <cellStyle name="Followed Hyperlink" xfId="1204" builtinId="9" hidden="1"/>
    <cellStyle name="Followed Hyperlink" xfId="1212" builtinId="9" hidden="1"/>
    <cellStyle name="Followed Hyperlink" xfId="1220" builtinId="9" hidden="1"/>
    <cellStyle name="Followed Hyperlink" xfId="1228" builtinId="9" hidden="1"/>
    <cellStyle name="Followed Hyperlink" xfId="1236" builtinId="9" hidden="1"/>
    <cellStyle name="Followed Hyperlink" xfId="1244" builtinId="9" hidden="1"/>
    <cellStyle name="Followed Hyperlink" xfId="1252" builtinId="9" hidden="1"/>
    <cellStyle name="Followed Hyperlink" xfId="1260" builtinId="9" hidden="1"/>
    <cellStyle name="Followed Hyperlink" xfId="1268" builtinId="9" hidden="1"/>
    <cellStyle name="Followed Hyperlink" xfId="1276" builtinId="9" hidden="1"/>
    <cellStyle name="Followed Hyperlink" xfId="1284" builtinId="9" hidden="1"/>
    <cellStyle name="Followed Hyperlink" xfId="1292" builtinId="9" hidden="1"/>
    <cellStyle name="Followed Hyperlink" xfId="1271" builtinId="9" hidden="1"/>
    <cellStyle name="Followed Hyperlink" xfId="1275" builtinId="9" hidden="1"/>
    <cellStyle name="Followed Hyperlink" xfId="1281" builtinId="9" hidden="1"/>
    <cellStyle name="Followed Hyperlink" xfId="1287" builtinId="9" hidden="1"/>
    <cellStyle name="Followed Hyperlink" xfId="1291" builtinId="9" hidden="1"/>
    <cellStyle name="Followed Hyperlink" xfId="1297" builtinId="9" hidden="1"/>
    <cellStyle name="Followed Hyperlink" xfId="1303" builtinId="9" hidden="1"/>
    <cellStyle name="Followed Hyperlink" xfId="1307" builtinId="9" hidden="1"/>
    <cellStyle name="Followed Hyperlink" xfId="1313" builtinId="9" hidden="1"/>
    <cellStyle name="Followed Hyperlink" xfId="1319" builtinId="9" hidden="1"/>
    <cellStyle name="Followed Hyperlink" xfId="1323" builtinId="9" hidden="1"/>
    <cellStyle name="Followed Hyperlink" xfId="1329" builtinId="9" hidden="1"/>
    <cellStyle name="Followed Hyperlink" xfId="1335" builtinId="9" hidden="1"/>
    <cellStyle name="Followed Hyperlink" xfId="1339" builtinId="9" hidden="1"/>
    <cellStyle name="Followed Hyperlink" xfId="1345" builtinId="9" hidden="1"/>
    <cellStyle name="Followed Hyperlink" xfId="1351" builtinId="9" hidden="1"/>
    <cellStyle name="Followed Hyperlink" xfId="1355" builtinId="9" hidden="1"/>
    <cellStyle name="Followed Hyperlink" xfId="1361" builtinId="9" hidden="1"/>
    <cellStyle name="Followed Hyperlink" xfId="1367" builtinId="9" hidden="1"/>
    <cellStyle name="Followed Hyperlink" xfId="1371" builtinId="9" hidden="1"/>
    <cellStyle name="Followed Hyperlink" xfId="1377" builtinId="9" hidden="1"/>
    <cellStyle name="Followed Hyperlink" xfId="1383" builtinId="9" hidden="1"/>
    <cellStyle name="Followed Hyperlink" xfId="1387" builtinId="9" hidden="1"/>
    <cellStyle name="Followed Hyperlink" xfId="1393" builtinId="9" hidden="1"/>
    <cellStyle name="Followed Hyperlink" xfId="1399" builtinId="9" hidden="1"/>
    <cellStyle name="Followed Hyperlink" xfId="1403" builtinId="9" hidden="1"/>
    <cellStyle name="Followed Hyperlink" xfId="1409" builtinId="9" hidden="1"/>
    <cellStyle name="Followed Hyperlink" xfId="1415" builtinId="9" hidden="1"/>
    <cellStyle name="Followed Hyperlink" xfId="1419" builtinId="9" hidden="1"/>
    <cellStyle name="Followed Hyperlink" xfId="1425" builtinId="9" hidden="1"/>
    <cellStyle name="Followed Hyperlink" xfId="1431" builtinId="9" hidden="1"/>
    <cellStyle name="Followed Hyperlink" xfId="1435" builtinId="9" hidden="1"/>
    <cellStyle name="Followed Hyperlink" xfId="1441" builtinId="9" hidden="1"/>
    <cellStyle name="Followed Hyperlink" xfId="1447" builtinId="9" hidden="1"/>
    <cellStyle name="Followed Hyperlink" xfId="1446" builtinId="9" hidden="1"/>
    <cellStyle name="Followed Hyperlink" xfId="1440" builtinId="9" hidden="1"/>
    <cellStyle name="Followed Hyperlink" xfId="1434" builtinId="9" hidden="1"/>
    <cellStyle name="Followed Hyperlink" xfId="1430" builtinId="9" hidden="1"/>
    <cellStyle name="Followed Hyperlink" xfId="1424" builtinId="9" hidden="1"/>
    <cellStyle name="Followed Hyperlink" xfId="1418" builtinId="9" hidden="1"/>
    <cellStyle name="Followed Hyperlink" xfId="1414" builtinId="9" hidden="1"/>
    <cellStyle name="Followed Hyperlink" xfId="1408" builtinId="9" hidden="1"/>
    <cellStyle name="Followed Hyperlink" xfId="1402" builtinId="9" hidden="1"/>
    <cellStyle name="Followed Hyperlink" xfId="1398" builtinId="9" hidden="1"/>
    <cellStyle name="Followed Hyperlink" xfId="1392" builtinId="9" hidden="1"/>
    <cellStyle name="Followed Hyperlink" xfId="1386" builtinId="9" hidden="1"/>
    <cellStyle name="Followed Hyperlink" xfId="1382" builtinId="9" hidden="1"/>
    <cellStyle name="Followed Hyperlink" xfId="1376" builtinId="9" hidden="1"/>
    <cellStyle name="Followed Hyperlink" xfId="1370" builtinId="9" hidden="1"/>
    <cellStyle name="Followed Hyperlink" xfId="1366" builtinId="9" hidden="1"/>
    <cellStyle name="Followed Hyperlink" xfId="1360" builtinId="9" hidden="1"/>
    <cellStyle name="Followed Hyperlink" xfId="1354" builtinId="9" hidden="1"/>
    <cellStyle name="Followed Hyperlink" xfId="1350" builtinId="9" hidden="1"/>
    <cellStyle name="Followed Hyperlink" xfId="1344" builtinId="9" hidden="1"/>
    <cellStyle name="Followed Hyperlink" xfId="1338" builtinId="9" hidden="1"/>
    <cellStyle name="Followed Hyperlink" xfId="1334" builtinId="9" hidden="1"/>
    <cellStyle name="Followed Hyperlink" xfId="1328" builtinId="9" hidden="1"/>
    <cellStyle name="Followed Hyperlink" xfId="1322" builtinId="9" hidden="1"/>
    <cellStyle name="Followed Hyperlink" xfId="1318" builtinId="9" hidden="1"/>
    <cellStyle name="Followed Hyperlink" xfId="1312" builtinId="9" hidden="1"/>
    <cellStyle name="Followed Hyperlink" xfId="1306" builtinId="9" hidden="1"/>
    <cellStyle name="Followed Hyperlink" xfId="1302" builtinId="9" hidden="1"/>
    <cellStyle name="Followed Hyperlink" xfId="1300" builtinId="9" hidden="1"/>
    <cellStyle name="Followed Hyperlink" xfId="1316" builtinId="9" hidden="1"/>
    <cellStyle name="Followed Hyperlink" xfId="1332" builtinId="9" hidden="1"/>
    <cellStyle name="Followed Hyperlink" xfId="1348" builtinId="9" hidden="1"/>
    <cellStyle name="Followed Hyperlink" xfId="1364" builtinId="9" hidden="1"/>
    <cellStyle name="Followed Hyperlink" xfId="1380" builtinId="9" hidden="1"/>
    <cellStyle name="Followed Hyperlink" xfId="1396" builtinId="9" hidden="1"/>
    <cellStyle name="Followed Hyperlink" xfId="1412" builtinId="9" hidden="1"/>
    <cellStyle name="Followed Hyperlink" xfId="1428" builtinId="9" hidden="1"/>
    <cellStyle name="Followed Hyperlink" xfId="1444" builtinId="9" hidden="1"/>
    <cellStyle name="Followed Hyperlink" xfId="1437" builtinId="9" hidden="1"/>
    <cellStyle name="Followed Hyperlink" xfId="1421" builtinId="9" hidden="1"/>
    <cellStyle name="Followed Hyperlink" xfId="1405" builtinId="9" hidden="1"/>
    <cellStyle name="Followed Hyperlink" xfId="1389" builtinId="9" hidden="1"/>
    <cellStyle name="Followed Hyperlink" xfId="1373" builtinId="9" hidden="1"/>
    <cellStyle name="Followed Hyperlink" xfId="1357" builtinId="9" hidden="1"/>
    <cellStyle name="Followed Hyperlink" xfId="1341" builtinId="9" hidden="1"/>
    <cellStyle name="Followed Hyperlink" xfId="1325" builtinId="9" hidden="1"/>
    <cellStyle name="Followed Hyperlink" xfId="1309" builtinId="9" hidden="1"/>
    <cellStyle name="Followed Hyperlink" xfId="1293" builtinId="9" hidden="1"/>
    <cellStyle name="Followed Hyperlink" xfId="1277" builtinId="9" hidden="1"/>
    <cellStyle name="Followed Hyperlink" xfId="1175" builtinId="9" hidden="1"/>
    <cellStyle name="Followed Hyperlink" xfId="1179" builtinId="9" hidden="1"/>
    <cellStyle name="Followed Hyperlink" xfId="1185" builtinId="9" hidden="1"/>
    <cellStyle name="Followed Hyperlink" xfId="1189" builtinId="9" hidden="1"/>
    <cellStyle name="Followed Hyperlink" xfId="1193" builtinId="9" hidden="1"/>
    <cellStyle name="Followed Hyperlink" xfId="1199" builtinId="9" hidden="1"/>
    <cellStyle name="Followed Hyperlink" xfId="1203" builtinId="9" hidden="1"/>
    <cellStyle name="Followed Hyperlink" xfId="1207" builtinId="9" hidden="1"/>
    <cellStyle name="Followed Hyperlink" xfId="1211" builtinId="9" hidden="1"/>
    <cellStyle name="Followed Hyperlink" xfId="1217" builtinId="9" hidden="1"/>
    <cellStyle name="Followed Hyperlink" xfId="1221" builtinId="9" hidden="1"/>
    <cellStyle name="Followed Hyperlink" xfId="1225" builtinId="9" hidden="1"/>
    <cellStyle name="Followed Hyperlink" xfId="1231" builtinId="9" hidden="1"/>
    <cellStyle name="Followed Hyperlink" xfId="1235" builtinId="9" hidden="1"/>
    <cellStyle name="Followed Hyperlink" xfId="1239" builtinId="9" hidden="1"/>
    <cellStyle name="Followed Hyperlink" xfId="1243" builtinId="9" hidden="1"/>
    <cellStyle name="Followed Hyperlink" xfId="1249" builtinId="9" hidden="1"/>
    <cellStyle name="Followed Hyperlink" xfId="1253" builtinId="9" hidden="1"/>
    <cellStyle name="Followed Hyperlink" xfId="1257" builtinId="9" hidden="1"/>
    <cellStyle name="Followed Hyperlink" xfId="1263" builtinId="9" hidden="1"/>
    <cellStyle name="Followed Hyperlink" xfId="1267" builtinId="9" hidden="1"/>
    <cellStyle name="Followed Hyperlink" xfId="1245" builtinId="9" hidden="1"/>
    <cellStyle name="Followed Hyperlink" xfId="1213" builtinId="9" hidden="1"/>
    <cellStyle name="Followed Hyperlink" xfId="1181" builtinId="9" hidden="1"/>
    <cellStyle name="Followed Hyperlink" xfId="1139" builtinId="9" hidden="1"/>
    <cellStyle name="Followed Hyperlink" xfId="1143" builtinId="9" hidden="1"/>
    <cellStyle name="Followed Hyperlink" xfId="1147" builtinId="9" hidden="1"/>
    <cellStyle name="Followed Hyperlink" xfId="1153" builtinId="9" hidden="1"/>
    <cellStyle name="Followed Hyperlink" xfId="1157" builtinId="9" hidden="1"/>
    <cellStyle name="Followed Hyperlink" xfId="1161" builtinId="9" hidden="1"/>
    <cellStyle name="Followed Hyperlink" xfId="1165" builtinId="9" hidden="1"/>
    <cellStyle name="Followed Hyperlink" xfId="1169" builtinId="9" hidden="1"/>
    <cellStyle name="Followed Hyperlink" xfId="1173" builtinId="9" hidden="1"/>
    <cellStyle name="Followed Hyperlink" xfId="1121" builtinId="9" hidden="1"/>
    <cellStyle name="Followed Hyperlink" xfId="1125" builtinId="9" hidden="1"/>
    <cellStyle name="Followed Hyperlink" xfId="1129" builtinId="9" hidden="1"/>
    <cellStyle name="Followed Hyperlink" xfId="1133" builtinId="9" hidden="1"/>
    <cellStyle name="Followed Hyperlink" xfId="1111" builtinId="9" hidden="1"/>
    <cellStyle name="Followed Hyperlink" xfId="1115" builtinId="9" hidden="1"/>
    <cellStyle name="Followed Hyperlink" xfId="1117" builtinId="9" hidden="1"/>
    <cellStyle name="Followed Hyperlink" xfId="1109" builtinId="9" hidden="1"/>
    <cellStyle name="Followed Hyperlink" xfId="1105" builtinId="9" hidden="1"/>
    <cellStyle name="Followed Hyperlink" xfId="1107" builtinId="9" hidden="1"/>
    <cellStyle name="Followed Hyperlink" xfId="1119" builtinId="9" hidden="1"/>
    <cellStyle name="Followed Hyperlink" xfId="1113" builtinId="9" hidden="1"/>
    <cellStyle name="Followed Hyperlink" xfId="1135" builtinId="9" hidden="1"/>
    <cellStyle name="Followed Hyperlink" xfId="1131" builtinId="9" hidden="1"/>
    <cellStyle name="Followed Hyperlink" xfId="1127" builtinId="9" hidden="1"/>
    <cellStyle name="Followed Hyperlink" xfId="1123" builtinId="9" hidden="1"/>
    <cellStyle name="Followed Hyperlink" xfId="1149" builtinId="9" hidden="1"/>
    <cellStyle name="Followed Hyperlink" xfId="1171" builtinId="9" hidden="1"/>
    <cellStyle name="Followed Hyperlink" xfId="1167" builtinId="9" hidden="1"/>
    <cellStyle name="Followed Hyperlink" xfId="1163" builtinId="9" hidden="1"/>
    <cellStyle name="Followed Hyperlink" xfId="1159" builtinId="9" hidden="1"/>
    <cellStyle name="Followed Hyperlink" xfId="1155" builtinId="9" hidden="1"/>
    <cellStyle name="Followed Hyperlink" xfId="1151" builtinId="9" hidden="1"/>
    <cellStyle name="Followed Hyperlink" xfId="1145" builtinId="9" hidden="1"/>
    <cellStyle name="Followed Hyperlink" xfId="1141" builtinId="9" hidden="1"/>
    <cellStyle name="Followed Hyperlink" xfId="1137" builtinId="9" hidden="1"/>
    <cellStyle name="Followed Hyperlink" xfId="1197" builtinId="9" hidden="1"/>
    <cellStyle name="Followed Hyperlink" xfId="1229" builtinId="9" hidden="1"/>
    <cellStyle name="Followed Hyperlink" xfId="1261" builtinId="9" hidden="1"/>
    <cellStyle name="Followed Hyperlink" xfId="1265" builtinId="9" hidden="1"/>
    <cellStyle name="Followed Hyperlink" xfId="1259" builtinId="9" hidden="1"/>
    <cellStyle name="Followed Hyperlink" xfId="1255" builtinId="9" hidden="1"/>
    <cellStyle name="Followed Hyperlink" xfId="1251" builtinId="9" hidden="1"/>
    <cellStyle name="Followed Hyperlink" xfId="1247" builtinId="9" hidden="1"/>
    <cellStyle name="Followed Hyperlink" xfId="1241" builtinId="9" hidden="1"/>
    <cellStyle name="Followed Hyperlink" xfId="1237" builtinId="9" hidden="1"/>
    <cellStyle name="Followed Hyperlink" xfId="1233" builtinId="9" hidden="1"/>
    <cellStyle name="Followed Hyperlink" xfId="1227" builtinId="9" hidden="1"/>
    <cellStyle name="Followed Hyperlink" xfId="1223" builtinId="9" hidden="1"/>
    <cellStyle name="Followed Hyperlink" xfId="1219" builtinId="9" hidden="1"/>
    <cellStyle name="Followed Hyperlink" xfId="1215" builtinId="9" hidden="1"/>
    <cellStyle name="Followed Hyperlink" xfId="1209" builtinId="9" hidden="1"/>
    <cellStyle name="Followed Hyperlink" xfId="1205" builtinId="9" hidden="1"/>
    <cellStyle name="Followed Hyperlink" xfId="1201" builtinId="9" hidden="1"/>
    <cellStyle name="Followed Hyperlink" xfId="1195" builtinId="9" hidden="1"/>
    <cellStyle name="Followed Hyperlink" xfId="1191" builtinId="9" hidden="1"/>
    <cellStyle name="Followed Hyperlink" xfId="1187" builtinId="9" hidden="1"/>
    <cellStyle name="Followed Hyperlink" xfId="1183" builtinId="9" hidden="1"/>
    <cellStyle name="Followed Hyperlink" xfId="1177" builtinId="9" hidden="1"/>
    <cellStyle name="Followed Hyperlink" xfId="1269" builtinId="9" hidden="1"/>
    <cellStyle name="Followed Hyperlink" xfId="1285" builtinId="9" hidden="1"/>
    <cellStyle name="Followed Hyperlink" xfId="1301" builtinId="9" hidden="1"/>
    <cellStyle name="Followed Hyperlink" xfId="1317" builtinId="9" hidden="1"/>
    <cellStyle name="Followed Hyperlink" xfId="1333" builtinId="9" hidden="1"/>
    <cellStyle name="Followed Hyperlink" xfId="1349" builtinId="9" hidden="1"/>
    <cellStyle name="Followed Hyperlink" xfId="1365" builtinId="9" hidden="1"/>
    <cellStyle name="Followed Hyperlink" xfId="1381" builtinId="9" hidden="1"/>
    <cellStyle name="Followed Hyperlink" xfId="1397" builtinId="9" hidden="1"/>
    <cellStyle name="Followed Hyperlink" xfId="1413" builtinId="9" hidden="1"/>
    <cellStyle name="Followed Hyperlink" xfId="1429" builtinId="9" hidden="1"/>
    <cellStyle name="Followed Hyperlink" xfId="1445" builtinId="9" hidden="1"/>
    <cellStyle name="Followed Hyperlink" xfId="1436" builtinId="9" hidden="1"/>
    <cellStyle name="Followed Hyperlink" xfId="1420" builtinId="9" hidden="1"/>
    <cellStyle name="Followed Hyperlink" xfId="1404" builtinId="9" hidden="1"/>
    <cellStyle name="Followed Hyperlink" xfId="1388" builtinId="9" hidden="1"/>
    <cellStyle name="Followed Hyperlink" xfId="1372" builtinId="9" hidden="1"/>
    <cellStyle name="Followed Hyperlink" xfId="1356" builtinId="9" hidden="1"/>
    <cellStyle name="Followed Hyperlink" xfId="1340" builtinId="9" hidden="1"/>
    <cellStyle name="Followed Hyperlink" xfId="1324" builtinId="9" hidden="1"/>
    <cellStyle name="Followed Hyperlink" xfId="1308" builtinId="9" hidden="1"/>
    <cellStyle name="Followed Hyperlink" xfId="1298" builtinId="9" hidden="1"/>
    <cellStyle name="Followed Hyperlink" xfId="1304" builtinId="9" hidden="1"/>
    <cellStyle name="Followed Hyperlink" xfId="1310" builtinId="9" hidden="1"/>
    <cellStyle name="Followed Hyperlink" xfId="1314" builtinId="9" hidden="1"/>
    <cellStyle name="Followed Hyperlink" xfId="1320" builtinId="9" hidden="1"/>
    <cellStyle name="Followed Hyperlink" xfId="1326" builtinId="9" hidden="1"/>
    <cellStyle name="Followed Hyperlink" xfId="1330" builtinId="9" hidden="1"/>
    <cellStyle name="Followed Hyperlink" xfId="1336" builtinId="9" hidden="1"/>
    <cellStyle name="Followed Hyperlink" xfId="1342" builtinId="9" hidden="1"/>
    <cellStyle name="Followed Hyperlink" xfId="1346" builtinId="9" hidden="1"/>
    <cellStyle name="Followed Hyperlink" xfId="1352" builtinId="9" hidden="1"/>
    <cellStyle name="Followed Hyperlink" xfId="1358" builtinId="9" hidden="1"/>
    <cellStyle name="Followed Hyperlink" xfId="1362" builtinId="9" hidden="1"/>
    <cellStyle name="Followed Hyperlink" xfId="1368" builtinId="9" hidden="1"/>
    <cellStyle name="Followed Hyperlink" xfId="1374" builtinId="9" hidden="1"/>
    <cellStyle name="Followed Hyperlink" xfId="1378" builtinId="9" hidden="1"/>
    <cellStyle name="Followed Hyperlink" xfId="1384" builtinId="9" hidden="1"/>
    <cellStyle name="Followed Hyperlink" xfId="1390" builtinId="9" hidden="1"/>
    <cellStyle name="Followed Hyperlink" xfId="1394" builtinId="9" hidden="1"/>
    <cellStyle name="Followed Hyperlink" xfId="1400" builtinId="9" hidden="1"/>
    <cellStyle name="Followed Hyperlink" xfId="1406" builtinId="9" hidden="1"/>
    <cellStyle name="Followed Hyperlink" xfId="1410" builtinId="9" hidden="1"/>
    <cellStyle name="Followed Hyperlink" xfId="1416" builtinId="9" hidden="1"/>
    <cellStyle name="Followed Hyperlink" xfId="1422" builtinId="9" hidden="1"/>
    <cellStyle name="Followed Hyperlink" xfId="1426" builtinId="9" hidden="1"/>
    <cellStyle name="Followed Hyperlink" xfId="1432" builtinId="9" hidden="1"/>
    <cellStyle name="Followed Hyperlink" xfId="1438" builtinId="9" hidden="1"/>
    <cellStyle name="Followed Hyperlink" xfId="1442" builtinId="9" hidden="1"/>
    <cellStyle name="Followed Hyperlink" xfId="1448" builtinId="9" hidden="1"/>
    <cellStyle name="Followed Hyperlink" xfId="1443" builtinId="9" hidden="1"/>
    <cellStyle name="Followed Hyperlink" xfId="1439" builtinId="9" hidden="1"/>
    <cellStyle name="Followed Hyperlink" xfId="1433" builtinId="9" hidden="1"/>
    <cellStyle name="Followed Hyperlink" xfId="1427" builtinId="9" hidden="1"/>
    <cellStyle name="Followed Hyperlink" xfId="1423" builtinId="9" hidden="1"/>
    <cellStyle name="Followed Hyperlink" xfId="1417" builtinId="9" hidden="1"/>
    <cellStyle name="Followed Hyperlink" xfId="1411" builtinId="9" hidden="1"/>
    <cellStyle name="Followed Hyperlink" xfId="1407" builtinId="9" hidden="1"/>
    <cellStyle name="Followed Hyperlink" xfId="1401" builtinId="9" hidden="1"/>
    <cellStyle name="Followed Hyperlink" xfId="1395" builtinId="9" hidden="1"/>
    <cellStyle name="Followed Hyperlink" xfId="1391" builtinId="9" hidden="1"/>
    <cellStyle name="Followed Hyperlink" xfId="1385" builtinId="9" hidden="1"/>
    <cellStyle name="Followed Hyperlink" xfId="1379" builtinId="9" hidden="1"/>
    <cellStyle name="Followed Hyperlink" xfId="1375" builtinId="9" hidden="1"/>
    <cellStyle name="Followed Hyperlink" xfId="1369" builtinId="9" hidden="1"/>
    <cellStyle name="Followed Hyperlink" xfId="1363" builtinId="9" hidden="1"/>
    <cellStyle name="Followed Hyperlink" xfId="1359" builtinId="9" hidden="1"/>
    <cellStyle name="Followed Hyperlink" xfId="1353" builtinId="9" hidden="1"/>
    <cellStyle name="Followed Hyperlink" xfId="1347" builtinId="9" hidden="1"/>
    <cellStyle name="Followed Hyperlink" xfId="1343" builtinId="9" hidden="1"/>
    <cellStyle name="Followed Hyperlink" xfId="1337" builtinId="9" hidden="1"/>
    <cellStyle name="Followed Hyperlink" xfId="1331" builtinId="9" hidden="1"/>
    <cellStyle name="Followed Hyperlink" xfId="1327" builtinId="9" hidden="1"/>
    <cellStyle name="Followed Hyperlink" xfId="1321" builtinId="9" hidden="1"/>
    <cellStyle name="Followed Hyperlink" xfId="1315" builtinId="9" hidden="1"/>
    <cellStyle name="Followed Hyperlink" xfId="1311" builtinId="9" hidden="1"/>
    <cellStyle name="Followed Hyperlink" xfId="1305" builtinId="9" hidden="1"/>
    <cellStyle name="Followed Hyperlink" xfId="1299" builtinId="9" hidden="1"/>
    <cellStyle name="Followed Hyperlink" xfId="1295" builtinId="9" hidden="1"/>
    <cellStyle name="Followed Hyperlink" xfId="1289" builtinId="9" hidden="1"/>
    <cellStyle name="Followed Hyperlink" xfId="1283" builtinId="9" hidden="1"/>
    <cellStyle name="Followed Hyperlink" xfId="1279" builtinId="9" hidden="1"/>
    <cellStyle name="Followed Hyperlink" xfId="1273" builtinId="9" hidden="1"/>
    <cellStyle name="Followed Hyperlink" xfId="1296" builtinId="9" hidden="1"/>
    <cellStyle name="Followed Hyperlink" xfId="1288" builtinId="9" hidden="1"/>
    <cellStyle name="Followed Hyperlink" xfId="1280" builtinId="9" hidden="1"/>
    <cellStyle name="Followed Hyperlink" xfId="1272" builtinId="9" hidden="1"/>
    <cellStyle name="Followed Hyperlink" xfId="1264" builtinId="9" hidden="1"/>
    <cellStyle name="Followed Hyperlink" xfId="1256" builtinId="9" hidden="1"/>
    <cellStyle name="Followed Hyperlink" xfId="1248" builtinId="9" hidden="1"/>
    <cellStyle name="Followed Hyperlink" xfId="1240" builtinId="9" hidden="1"/>
    <cellStyle name="Followed Hyperlink" xfId="1232" builtinId="9" hidden="1"/>
    <cellStyle name="Followed Hyperlink" xfId="1224" builtinId="9" hidden="1"/>
    <cellStyle name="Followed Hyperlink" xfId="1216" builtinId="9" hidden="1"/>
    <cellStyle name="Followed Hyperlink" xfId="1208" builtinId="9" hidden="1"/>
    <cellStyle name="Followed Hyperlink" xfId="1200" builtinId="9" hidden="1"/>
    <cellStyle name="Followed Hyperlink" xfId="1192" builtinId="9" hidden="1"/>
    <cellStyle name="Followed Hyperlink" xfId="1184" builtinId="9" hidden="1"/>
    <cellStyle name="Followed Hyperlink" xfId="1176" builtinId="9" hidden="1"/>
    <cellStyle name="Followed Hyperlink" xfId="1168" builtinId="9" hidden="1"/>
    <cellStyle name="Followed Hyperlink" xfId="1160" builtinId="9" hidden="1"/>
    <cellStyle name="Followed Hyperlink" xfId="1152" builtinId="9" hidden="1"/>
    <cellStyle name="Followed Hyperlink" xfId="1144" builtinId="9" hidden="1"/>
    <cellStyle name="Followed Hyperlink" xfId="1136" builtinId="9" hidden="1"/>
    <cellStyle name="Followed Hyperlink" xfId="1128" builtinId="9" hidden="1"/>
    <cellStyle name="Followed Hyperlink" xfId="1120" builtinId="9" hidden="1"/>
    <cellStyle name="Followed Hyperlink" xfId="1112" builtinId="9" hidden="1"/>
    <cellStyle name="Followed Hyperlink" xfId="1104" builtinId="9" hidden="1"/>
    <cellStyle name="Followed Hyperlink" xfId="943" builtinId="9" hidden="1"/>
    <cellStyle name="Followed Hyperlink" xfId="948" builtinId="9" hidden="1"/>
    <cellStyle name="Followed Hyperlink" xfId="953" builtinId="9" hidden="1"/>
    <cellStyle name="Followed Hyperlink" xfId="959" builtinId="9" hidden="1"/>
    <cellStyle name="Followed Hyperlink" xfId="964" builtinId="9" hidden="1"/>
    <cellStyle name="Followed Hyperlink" xfId="969" builtinId="9" hidden="1"/>
    <cellStyle name="Followed Hyperlink" xfId="975" builtinId="9" hidden="1"/>
    <cellStyle name="Followed Hyperlink" xfId="980" builtinId="9" hidden="1"/>
    <cellStyle name="Followed Hyperlink" xfId="985" builtinId="9" hidden="1"/>
    <cellStyle name="Followed Hyperlink" xfId="991" builtinId="9" hidden="1"/>
    <cellStyle name="Followed Hyperlink" xfId="996" builtinId="9" hidden="1"/>
    <cellStyle name="Followed Hyperlink" xfId="1001" builtinId="9" hidden="1"/>
    <cellStyle name="Followed Hyperlink" xfId="1007" builtinId="9" hidden="1"/>
    <cellStyle name="Followed Hyperlink" xfId="1012" builtinId="9" hidden="1"/>
    <cellStyle name="Followed Hyperlink" xfId="1017" builtinId="9" hidden="1"/>
    <cellStyle name="Followed Hyperlink" xfId="1023" builtinId="9" hidden="1"/>
    <cellStyle name="Followed Hyperlink" xfId="1028" builtinId="9" hidden="1"/>
    <cellStyle name="Followed Hyperlink" xfId="1033" builtinId="9" hidden="1"/>
    <cellStyle name="Followed Hyperlink" xfId="1039" builtinId="9" hidden="1"/>
    <cellStyle name="Followed Hyperlink" xfId="1044" builtinId="9" hidden="1"/>
    <cellStyle name="Followed Hyperlink" xfId="1049" builtinId="9" hidden="1"/>
    <cellStyle name="Followed Hyperlink" xfId="1055" builtinId="9" hidden="1"/>
    <cellStyle name="Followed Hyperlink" xfId="1060" builtinId="9" hidden="1"/>
    <cellStyle name="Followed Hyperlink" xfId="1065" builtinId="9" hidden="1"/>
    <cellStyle name="Followed Hyperlink" xfId="1032" builtinId="9" hidden="1"/>
    <cellStyle name="Followed Hyperlink" xfId="1035" builtinId="9" hidden="1"/>
    <cellStyle name="Followed Hyperlink" xfId="1037" builtinId="9" hidden="1"/>
    <cellStyle name="Followed Hyperlink" xfId="1043" builtinId="9" hidden="1"/>
    <cellStyle name="Followed Hyperlink" xfId="1045" builtinId="9" hidden="1"/>
    <cellStyle name="Followed Hyperlink" xfId="1048" builtinId="9" hidden="1"/>
    <cellStyle name="Followed Hyperlink" xfId="1053" builtinId="9" hidden="1"/>
    <cellStyle name="Followed Hyperlink" xfId="1056" builtinId="9" hidden="1"/>
    <cellStyle name="Followed Hyperlink" xfId="1059" builtinId="9" hidden="1"/>
    <cellStyle name="Followed Hyperlink" xfId="1064" builtinId="9" hidden="1"/>
    <cellStyle name="Followed Hyperlink" xfId="1067" builtinId="9" hidden="1"/>
    <cellStyle name="Followed Hyperlink" xfId="1069" builtinId="9" hidden="1"/>
    <cellStyle name="Followed Hyperlink" xfId="1075" builtinId="9" hidden="1"/>
    <cellStyle name="Followed Hyperlink" xfId="1077" builtinId="9" hidden="1"/>
    <cellStyle name="Followed Hyperlink" xfId="1080" builtinId="9" hidden="1"/>
    <cellStyle name="Followed Hyperlink" xfId="1085" builtinId="9" hidden="1"/>
    <cellStyle name="Followed Hyperlink" xfId="1088" builtinId="9" hidden="1"/>
    <cellStyle name="Followed Hyperlink" xfId="1091" builtinId="9" hidden="1"/>
    <cellStyle name="Followed Hyperlink" xfId="1096" builtinId="9" hidden="1"/>
    <cellStyle name="Followed Hyperlink" xfId="1099" builtinId="9" hidden="1"/>
    <cellStyle name="Followed Hyperlink" xfId="1101" builtinId="9" hidden="1"/>
    <cellStyle name="Followed Hyperlink" xfId="1094" builtinId="9" hidden="1"/>
    <cellStyle name="Followed Hyperlink" xfId="1086" builtinId="9" hidden="1"/>
    <cellStyle name="Followed Hyperlink" xfId="1078" builtinId="9" hidden="1"/>
    <cellStyle name="Followed Hyperlink" xfId="1062" builtinId="9" hidden="1"/>
    <cellStyle name="Followed Hyperlink" xfId="1054" builtinId="9" hidden="1"/>
    <cellStyle name="Followed Hyperlink" xfId="1046" builtinId="9" hidden="1"/>
    <cellStyle name="Followed Hyperlink" xfId="1030" builtinId="9" hidden="1"/>
    <cellStyle name="Followed Hyperlink" xfId="1022" builtinId="9" hidden="1"/>
    <cellStyle name="Followed Hyperlink" xfId="1014" builtinId="9" hidden="1"/>
    <cellStyle name="Followed Hyperlink" xfId="998" builtinId="9" hidden="1"/>
    <cellStyle name="Followed Hyperlink" xfId="990" builtinId="9" hidden="1"/>
    <cellStyle name="Followed Hyperlink" xfId="982" builtinId="9" hidden="1"/>
    <cellStyle name="Followed Hyperlink" xfId="966" builtinId="9" hidden="1"/>
    <cellStyle name="Followed Hyperlink" xfId="958" builtinId="9" hidden="1"/>
    <cellStyle name="Followed Hyperlink" xfId="950" builtinId="9" hidden="1"/>
    <cellStyle name="Followed Hyperlink" xfId="891" builtinId="9" hidden="1"/>
    <cellStyle name="Followed Hyperlink" xfId="893" builtinId="9" hidden="1"/>
    <cellStyle name="Followed Hyperlink" xfId="896" builtinId="9" hidden="1"/>
    <cellStyle name="Followed Hyperlink" xfId="900" builtinId="9" hidden="1"/>
    <cellStyle name="Followed Hyperlink" xfId="903" builtinId="9" hidden="1"/>
    <cellStyle name="Followed Hyperlink" xfId="905" builtinId="9" hidden="1"/>
    <cellStyle name="Followed Hyperlink" xfId="909" builtinId="9" hidden="1"/>
    <cellStyle name="Followed Hyperlink" xfId="912" builtinId="9" hidden="1"/>
    <cellStyle name="Followed Hyperlink" xfId="914" builtinId="9" hidden="1"/>
    <cellStyle name="Followed Hyperlink" xfId="919" builtinId="9" hidden="1"/>
    <cellStyle name="Followed Hyperlink" xfId="921" builtinId="9" hidden="1"/>
    <cellStyle name="Followed Hyperlink" xfId="923" builtinId="9" hidden="1"/>
    <cellStyle name="Followed Hyperlink" xfId="928" builtinId="9" hidden="1"/>
    <cellStyle name="Followed Hyperlink" xfId="930" builtinId="9" hidden="1"/>
    <cellStyle name="Followed Hyperlink" xfId="932" builtinId="9" hidden="1"/>
    <cellStyle name="Followed Hyperlink" xfId="937" builtinId="9" hidden="1"/>
    <cellStyle name="Followed Hyperlink" xfId="926" builtinId="9" hidden="1"/>
    <cellStyle name="Followed Hyperlink" xfId="910" builtinId="9" hidden="1"/>
    <cellStyle name="Followed Hyperlink" xfId="873" builtinId="9" hidden="1"/>
    <cellStyle name="Followed Hyperlink" xfId="875" builtinId="9" hidden="1"/>
    <cellStyle name="Followed Hyperlink" xfId="877" builtinId="9" hidden="1"/>
    <cellStyle name="Followed Hyperlink" xfId="882" builtinId="9" hidden="1"/>
    <cellStyle name="Followed Hyperlink" xfId="884" builtinId="9" hidden="1"/>
    <cellStyle name="Followed Hyperlink" xfId="886" builtinId="9" hidden="1"/>
    <cellStyle name="Followed Hyperlink" xfId="890" builtinId="9" hidden="1"/>
    <cellStyle name="Followed Hyperlink" xfId="864" builtinId="9" hidden="1"/>
    <cellStyle name="Followed Hyperlink" xfId="866" builtinId="9" hidden="1"/>
    <cellStyle name="Followed Hyperlink" xfId="870" builtinId="9" hidden="1"/>
    <cellStyle name="Followed Hyperlink" xfId="859" builtinId="9" hidden="1"/>
    <cellStyle name="Followed Hyperlink" xfId="861" builtinId="9" hidden="1"/>
    <cellStyle name="Followed Hyperlink" xfId="858" builtinId="9" hidden="1"/>
    <cellStyle name="Followed Hyperlink" xfId="856" builtinId="9" hidden="1"/>
    <cellStyle name="Followed Hyperlink" xfId="857" builtinId="9" hidden="1"/>
    <cellStyle name="Followed Hyperlink" xfId="860" builtinId="9" hidden="1"/>
    <cellStyle name="Followed Hyperlink" xfId="871" builtinId="9" hidden="1"/>
    <cellStyle name="Followed Hyperlink" xfId="869" builtinId="9" hidden="1"/>
    <cellStyle name="Followed Hyperlink" xfId="865" builtinId="9" hidden="1"/>
    <cellStyle name="Followed Hyperlink" xfId="878" builtinId="9" hidden="1"/>
    <cellStyle name="Followed Hyperlink" xfId="889" builtinId="9" hidden="1"/>
    <cellStyle name="Followed Hyperlink" xfId="885" builtinId="9" hidden="1"/>
    <cellStyle name="Followed Hyperlink" xfId="883" builtinId="9" hidden="1"/>
    <cellStyle name="Followed Hyperlink" xfId="881" builtinId="9" hidden="1"/>
    <cellStyle name="Followed Hyperlink" xfId="876" builtinId="9" hidden="1"/>
    <cellStyle name="Followed Hyperlink" xfId="874" builtinId="9" hidden="1"/>
    <cellStyle name="Followed Hyperlink" xfId="872" builtinId="9" hidden="1"/>
    <cellStyle name="Followed Hyperlink" xfId="918" builtinId="9" hidden="1"/>
    <cellStyle name="Followed Hyperlink" xfId="934" builtinId="9" hidden="1"/>
    <cellStyle name="Followed Hyperlink" xfId="936" builtinId="9" hidden="1"/>
    <cellStyle name="Followed Hyperlink" xfId="931" builtinId="9" hidden="1"/>
    <cellStyle name="Followed Hyperlink" xfId="929" builtinId="9" hidden="1"/>
    <cellStyle name="Followed Hyperlink" xfId="927" builtinId="9" hidden="1"/>
    <cellStyle name="Followed Hyperlink" xfId="922" builtinId="9" hidden="1"/>
    <cellStyle name="Followed Hyperlink" xfId="920" builtinId="9" hidden="1"/>
    <cellStyle name="Followed Hyperlink" xfId="917" builtinId="9" hidden="1"/>
    <cellStyle name="Followed Hyperlink" xfId="913" builtinId="9" hidden="1"/>
    <cellStyle name="Followed Hyperlink" xfId="911" builtinId="9" hidden="1"/>
    <cellStyle name="Followed Hyperlink" xfId="908" builtinId="9" hidden="1"/>
    <cellStyle name="Followed Hyperlink" xfId="904" builtinId="9" hidden="1"/>
    <cellStyle name="Followed Hyperlink" xfId="901" builtinId="9" hidden="1"/>
    <cellStyle name="Followed Hyperlink" xfId="899" builtinId="9" hidden="1"/>
    <cellStyle name="Followed Hyperlink" xfId="895" builtinId="9" hidden="1"/>
    <cellStyle name="Followed Hyperlink" xfId="892" builtinId="9" hidden="1"/>
    <cellStyle name="Followed Hyperlink" xfId="938" builtinId="9" hidden="1"/>
    <cellStyle name="Followed Hyperlink" xfId="954" builtinId="9" hidden="1"/>
    <cellStyle name="Followed Hyperlink" xfId="962" builtinId="9" hidden="1"/>
    <cellStyle name="Followed Hyperlink" xfId="970" builtinId="9" hidden="1"/>
    <cellStyle name="Followed Hyperlink" xfId="986" builtinId="9" hidden="1"/>
    <cellStyle name="Followed Hyperlink" xfId="994" builtinId="9" hidden="1"/>
    <cellStyle name="Followed Hyperlink" xfId="1002" builtinId="9" hidden="1"/>
    <cellStyle name="Followed Hyperlink" xfId="1018" builtinId="9" hidden="1"/>
    <cellStyle name="Followed Hyperlink" xfId="1026" builtinId="9" hidden="1"/>
    <cellStyle name="Followed Hyperlink" xfId="1034" builtinId="9" hidden="1"/>
    <cellStyle name="Followed Hyperlink" xfId="1050" builtinId="9" hidden="1"/>
    <cellStyle name="Followed Hyperlink" xfId="1058" builtinId="9" hidden="1"/>
    <cellStyle name="Followed Hyperlink" xfId="1066" builtinId="9" hidden="1"/>
    <cellStyle name="Followed Hyperlink" xfId="1082" builtinId="9" hidden="1"/>
    <cellStyle name="Followed Hyperlink" xfId="1090" builtinId="9" hidden="1"/>
    <cellStyle name="Followed Hyperlink" xfId="1098" builtinId="9" hidden="1"/>
    <cellStyle name="Followed Hyperlink" xfId="1100" builtinId="9" hidden="1"/>
    <cellStyle name="Followed Hyperlink" xfId="1097" builtinId="9" hidden="1"/>
    <cellStyle name="Followed Hyperlink" xfId="1095" builtinId="9" hidden="1"/>
    <cellStyle name="Followed Hyperlink" xfId="1089" builtinId="9" hidden="1"/>
    <cellStyle name="Followed Hyperlink" xfId="1087" builtinId="9" hidden="1"/>
    <cellStyle name="Followed Hyperlink" xfId="1084" builtinId="9" hidden="1"/>
    <cellStyle name="Followed Hyperlink" xfId="1079" builtinId="9" hidden="1"/>
    <cellStyle name="Followed Hyperlink" xfId="1076" builtinId="9" hidden="1"/>
    <cellStyle name="Followed Hyperlink" xfId="1073" builtinId="9" hidden="1"/>
    <cellStyle name="Followed Hyperlink" xfId="1068" builtinId="9" hidden="1"/>
    <cellStyle name="Followed Hyperlink" xfId="1071" builtinId="9" hidden="1"/>
    <cellStyle name="Followed Hyperlink" xfId="1081" builtinId="9" hidden="1"/>
    <cellStyle name="Followed Hyperlink" xfId="1092" builtinId="9" hidden="1"/>
    <cellStyle name="Followed Hyperlink" xfId="1103" builtinId="9" hidden="1"/>
    <cellStyle name="Followed Hyperlink" xfId="1074" builtinId="9" hidden="1"/>
    <cellStyle name="Followed Hyperlink" xfId="1042" builtinId="9" hidden="1"/>
    <cellStyle name="Followed Hyperlink" xfId="1010" builtinId="9" hidden="1"/>
    <cellStyle name="Followed Hyperlink" xfId="978" builtinId="9" hidden="1"/>
    <cellStyle name="Followed Hyperlink" xfId="946" builtinId="9" hidden="1"/>
    <cellStyle name="Followed Hyperlink" xfId="897" builtinId="9" hidden="1"/>
    <cellStyle name="Followed Hyperlink" xfId="906" builtinId="9" hidden="1"/>
    <cellStyle name="Followed Hyperlink" xfId="915" builtinId="9" hidden="1"/>
    <cellStyle name="Followed Hyperlink" xfId="924" builtinId="9" hidden="1"/>
    <cellStyle name="Followed Hyperlink" xfId="933" builtinId="9" hidden="1"/>
    <cellStyle name="Followed Hyperlink" xfId="902" builtinId="9" hidden="1"/>
    <cellStyle name="Followed Hyperlink" xfId="879" builtinId="9" hidden="1"/>
    <cellStyle name="Followed Hyperlink" xfId="887" builtinId="9" hidden="1"/>
    <cellStyle name="Followed Hyperlink" xfId="867" builtinId="9" hidden="1"/>
    <cellStyle name="Followed Hyperlink" xfId="863" builtinId="9" hidden="1"/>
    <cellStyle name="Followed Hyperlink" xfId="862" builtinId="9" hidden="1"/>
    <cellStyle name="Followed Hyperlink" xfId="868" builtinId="9" hidden="1"/>
    <cellStyle name="Followed Hyperlink" xfId="888" builtinId="9" hidden="1"/>
    <cellStyle name="Followed Hyperlink" xfId="880" builtinId="9" hidden="1"/>
    <cellStyle name="Followed Hyperlink" xfId="894" builtinId="9" hidden="1"/>
    <cellStyle name="Followed Hyperlink" xfId="935" builtinId="9" hidden="1"/>
    <cellStyle name="Followed Hyperlink" xfId="925" builtinId="9" hidden="1"/>
    <cellStyle name="Followed Hyperlink" xfId="916" builtinId="9" hidden="1"/>
    <cellStyle name="Followed Hyperlink" xfId="907" builtinId="9" hidden="1"/>
    <cellStyle name="Followed Hyperlink" xfId="898" builtinId="9" hidden="1"/>
    <cellStyle name="Followed Hyperlink" xfId="942" builtinId="9" hidden="1"/>
    <cellStyle name="Followed Hyperlink" xfId="974" builtinId="9" hidden="1"/>
    <cellStyle name="Followed Hyperlink" xfId="1006" builtinId="9" hidden="1"/>
    <cellStyle name="Followed Hyperlink" xfId="1038" builtinId="9" hidden="1"/>
    <cellStyle name="Followed Hyperlink" xfId="1070" builtinId="9" hidden="1"/>
    <cellStyle name="Followed Hyperlink" xfId="1102" builtinId="9" hidden="1"/>
    <cellStyle name="Followed Hyperlink" xfId="1093" builtinId="9" hidden="1"/>
    <cellStyle name="Followed Hyperlink" xfId="1083" builtinId="9" hidden="1"/>
    <cellStyle name="Followed Hyperlink" xfId="1072" builtinId="9" hidden="1"/>
    <cellStyle name="Followed Hyperlink" xfId="1061" builtinId="9" hidden="1"/>
    <cellStyle name="Followed Hyperlink" xfId="1051" builtinId="9" hidden="1"/>
    <cellStyle name="Followed Hyperlink" xfId="1040" builtinId="9" hidden="1"/>
    <cellStyle name="Followed Hyperlink" xfId="1029" builtinId="9" hidden="1"/>
    <cellStyle name="Followed Hyperlink" xfId="1154" builtinId="9" hidden="1"/>
    <cellStyle name="Followed Hyperlink" xfId="1150" builtinId="9" hidden="1"/>
    <cellStyle name="Followed Hyperlink" xfId="1146" builtinId="9" hidden="1"/>
    <cellStyle name="Followed Hyperlink" xfId="1138" builtinId="9" hidden="1"/>
    <cellStyle name="Followed Hyperlink" xfId="1134" builtinId="9" hidden="1"/>
    <cellStyle name="Followed Hyperlink" xfId="1130" builtinId="9" hidden="1"/>
    <cellStyle name="Followed Hyperlink" xfId="1126" builtinId="9" hidden="1"/>
    <cellStyle name="Followed Hyperlink" xfId="1122" builtinId="9" hidden="1"/>
    <cellStyle name="Followed Hyperlink" xfId="1118" builtinId="9" hidden="1"/>
    <cellStyle name="Followed Hyperlink" xfId="1114" builtinId="9" hidden="1"/>
    <cellStyle name="Followed Hyperlink" xfId="1106" builtinId="9" hidden="1"/>
    <cellStyle name="Followed Hyperlink" xfId="939" builtinId="9" hidden="1"/>
    <cellStyle name="Followed Hyperlink" xfId="941" builtinId="9" hidden="1"/>
    <cellStyle name="Followed Hyperlink" xfId="944" builtinId="9" hidden="1"/>
    <cellStyle name="Followed Hyperlink" xfId="947" builtinId="9" hidden="1"/>
    <cellStyle name="Followed Hyperlink" xfId="949" builtinId="9" hidden="1"/>
    <cellStyle name="Followed Hyperlink" xfId="952" builtinId="9" hidden="1"/>
    <cellStyle name="Followed Hyperlink" xfId="957" builtinId="9" hidden="1"/>
    <cellStyle name="Followed Hyperlink" xfId="960" builtinId="9" hidden="1"/>
    <cellStyle name="Followed Hyperlink" xfId="963" builtinId="9" hidden="1"/>
    <cellStyle name="Followed Hyperlink" xfId="965" builtinId="9" hidden="1"/>
    <cellStyle name="Followed Hyperlink" xfId="968" builtinId="9" hidden="1"/>
    <cellStyle name="Followed Hyperlink" xfId="971" builtinId="9" hidden="1"/>
    <cellStyle name="Followed Hyperlink" xfId="973" builtinId="9" hidden="1"/>
    <cellStyle name="Followed Hyperlink" xfId="979" builtinId="9" hidden="1"/>
    <cellStyle name="Followed Hyperlink" xfId="981" builtinId="9" hidden="1"/>
    <cellStyle name="Followed Hyperlink" xfId="984" builtinId="9" hidden="1"/>
    <cellStyle name="Followed Hyperlink" xfId="987" builtinId="9" hidden="1"/>
    <cellStyle name="Followed Hyperlink" xfId="989" builtinId="9" hidden="1"/>
    <cellStyle name="Followed Hyperlink" xfId="992" builtinId="9" hidden="1"/>
    <cellStyle name="Followed Hyperlink" xfId="995" builtinId="9" hidden="1"/>
    <cellStyle name="Followed Hyperlink" xfId="1000" builtinId="9" hidden="1"/>
    <cellStyle name="Followed Hyperlink" xfId="1003" builtinId="9" hidden="1"/>
    <cellStyle name="Followed Hyperlink" xfId="1005" builtinId="9" hidden="1"/>
    <cellStyle name="Followed Hyperlink" xfId="1008" builtinId="9" hidden="1"/>
    <cellStyle name="Followed Hyperlink" xfId="1011" builtinId="9" hidden="1"/>
    <cellStyle name="Followed Hyperlink" xfId="1013" builtinId="9" hidden="1"/>
    <cellStyle name="Followed Hyperlink" xfId="1016" builtinId="9" hidden="1"/>
    <cellStyle name="Followed Hyperlink" xfId="1021" builtinId="9" hidden="1"/>
    <cellStyle name="Followed Hyperlink" xfId="1024" builtinId="9" hidden="1"/>
    <cellStyle name="Followed Hyperlink" xfId="1027" builtinId="9" hidden="1"/>
    <cellStyle name="Followed Hyperlink" xfId="1019" builtinId="9" hidden="1"/>
    <cellStyle name="Followed Hyperlink" xfId="997" builtinId="9" hidden="1"/>
    <cellStyle name="Followed Hyperlink" xfId="976" builtinId="9" hidden="1"/>
    <cellStyle name="Followed Hyperlink" xfId="955" builtinId="9" hidden="1"/>
    <cellStyle name="Followed Hyperlink" xfId="1110" builtinId="9" hidden="1"/>
    <cellStyle name="Followed Hyperlink" xfId="1142" builtinId="9" hidden="1"/>
    <cellStyle name="Followed Hyperlink" xfId="1230" builtinId="9" hidden="1"/>
    <cellStyle name="Followed Hyperlink" xfId="1226" builtinId="9" hidden="1"/>
    <cellStyle name="Followed Hyperlink" xfId="1222" builtinId="9" hidden="1"/>
    <cellStyle name="Followed Hyperlink" xfId="1218" builtinId="9" hidden="1"/>
    <cellStyle name="Followed Hyperlink" xfId="1214" builtinId="9" hidden="1"/>
    <cellStyle name="Followed Hyperlink" xfId="1210" builtinId="9" hidden="1"/>
    <cellStyle name="Followed Hyperlink" xfId="1202" builtinId="9" hidden="1"/>
    <cellStyle name="Followed Hyperlink" xfId="1198" builtinId="9" hidden="1"/>
    <cellStyle name="Followed Hyperlink" xfId="1194" builtinId="9" hidden="1"/>
    <cellStyle name="Followed Hyperlink" xfId="1190" builtinId="9" hidden="1"/>
    <cellStyle name="Followed Hyperlink" xfId="1186" builtinId="9" hidden="1"/>
    <cellStyle name="Followed Hyperlink" xfId="1182" builtinId="9" hidden="1"/>
    <cellStyle name="Followed Hyperlink" xfId="1178" builtinId="9" hidden="1"/>
    <cellStyle name="Followed Hyperlink" xfId="1174" builtinId="9" hidden="1"/>
    <cellStyle name="Followed Hyperlink" xfId="1170" builtinId="9" hidden="1"/>
    <cellStyle name="Followed Hyperlink" xfId="1166" builtinId="9" hidden="1"/>
    <cellStyle name="Followed Hyperlink" xfId="1162" builtinId="9" hidden="1"/>
    <cellStyle name="Followed Hyperlink" xfId="1158" builtinId="9" hidden="1"/>
    <cellStyle name="Followed Hyperlink" xfId="1206" builtinId="9" hidden="1"/>
    <cellStyle name="Followed Hyperlink" xfId="1262" builtinId="9" hidden="1"/>
    <cellStyle name="Followed Hyperlink" xfId="1258" builtinId="9" hidden="1"/>
    <cellStyle name="Followed Hyperlink" xfId="1254" builtinId="9" hidden="1"/>
    <cellStyle name="Followed Hyperlink" xfId="1250" builtinId="9" hidden="1"/>
    <cellStyle name="Followed Hyperlink" xfId="1246" builtinId="9" hidden="1"/>
    <cellStyle name="Followed Hyperlink" xfId="1242" builtinId="9" hidden="1"/>
    <cellStyle name="Followed Hyperlink" xfId="1238" builtinId="9" hidden="1"/>
    <cellStyle name="Followed Hyperlink" xfId="1234" builtinId="9" hidden="1"/>
    <cellStyle name="Followed Hyperlink" xfId="1282" builtinId="9" hidden="1"/>
    <cellStyle name="Followed Hyperlink" xfId="1278" builtinId="9" hidden="1"/>
    <cellStyle name="Followed Hyperlink" xfId="1274" builtinId="9" hidden="1"/>
    <cellStyle name="Followed Hyperlink" xfId="1266" builtinId="9" hidden="1"/>
    <cellStyle name="Followed Hyperlink" xfId="1270" builtinId="9" hidden="1"/>
    <cellStyle name="Followed Hyperlink" xfId="1290" builtinId="9" hidden="1"/>
    <cellStyle name="Followed Hyperlink" xfId="1286" builtinId="9" hidden="1"/>
    <cellStyle name="Followed Hyperlink" xfId="1294" builtinId="9" hidden="1"/>
    <cellStyle name="Good 2" xfId="217" xr:uid="{00000000-0005-0000-0000-000029030000}"/>
    <cellStyle name="Good 2 2" xfId="218" xr:uid="{00000000-0005-0000-0000-00002A030000}"/>
    <cellStyle name="Good 3" xfId="219" xr:uid="{00000000-0005-0000-0000-00002B030000}"/>
    <cellStyle name="Good 3 2" xfId="220" xr:uid="{00000000-0005-0000-0000-00002C030000}"/>
    <cellStyle name="Good 4" xfId="221" xr:uid="{00000000-0005-0000-0000-00002D030000}"/>
    <cellStyle name="Good 4 2" xfId="222" xr:uid="{00000000-0005-0000-0000-00002E030000}"/>
    <cellStyle name="Good 5" xfId="223" xr:uid="{00000000-0005-0000-0000-00002F030000}"/>
    <cellStyle name="Good 5 2" xfId="224" xr:uid="{00000000-0005-0000-0000-000030030000}"/>
    <cellStyle name="Good 6" xfId="225" xr:uid="{00000000-0005-0000-0000-000031030000}"/>
    <cellStyle name="Good 6 2" xfId="226" xr:uid="{00000000-0005-0000-0000-000032030000}"/>
    <cellStyle name="Heading 1 2" xfId="227" xr:uid="{00000000-0005-0000-0000-000033030000}"/>
    <cellStyle name="Heading 1 3" xfId="228" xr:uid="{00000000-0005-0000-0000-000034030000}"/>
    <cellStyle name="Heading 1 4" xfId="229" xr:uid="{00000000-0005-0000-0000-000035030000}"/>
    <cellStyle name="Heading 1 5" xfId="230" xr:uid="{00000000-0005-0000-0000-000036030000}"/>
    <cellStyle name="Heading 1 6" xfId="231" xr:uid="{00000000-0005-0000-0000-000037030000}"/>
    <cellStyle name="Heading 2 2" xfId="232" xr:uid="{00000000-0005-0000-0000-000038030000}"/>
    <cellStyle name="Heading 2 3" xfId="233" xr:uid="{00000000-0005-0000-0000-000039030000}"/>
    <cellStyle name="Heading 2 4" xfId="234" xr:uid="{00000000-0005-0000-0000-00003A030000}"/>
    <cellStyle name="Heading 2 5" xfId="235" xr:uid="{00000000-0005-0000-0000-00003B030000}"/>
    <cellStyle name="Heading 2 6" xfId="236" xr:uid="{00000000-0005-0000-0000-00003C030000}"/>
    <cellStyle name="Heading 3 2" xfId="237" xr:uid="{00000000-0005-0000-0000-00003D030000}"/>
    <cellStyle name="Heading 3 3" xfId="238" xr:uid="{00000000-0005-0000-0000-00003E030000}"/>
    <cellStyle name="Heading 3 4" xfId="239" xr:uid="{00000000-0005-0000-0000-00003F030000}"/>
    <cellStyle name="Heading 3 5" xfId="240" xr:uid="{00000000-0005-0000-0000-000040030000}"/>
    <cellStyle name="Heading 3 6" xfId="241" xr:uid="{00000000-0005-0000-0000-000041030000}"/>
    <cellStyle name="Heading 4 2" xfId="242" xr:uid="{00000000-0005-0000-0000-000042030000}"/>
    <cellStyle name="Heading 4 3" xfId="243" xr:uid="{00000000-0005-0000-0000-000043030000}"/>
    <cellStyle name="Heading 4 4" xfId="244" xr:uid="{00000000-0005-0000-0000-000044030000}"/>
    <cellStyle name="Heading 4 5" xfId="245" xr:uid="{00000000-0005-0000-0000-000045030000}"/>
    <cellStyle name="Heading 4 6" xfId="246" xr:uid="{00000000-0005-0000-0000-000046030000}"/>
    <cellStyle name="Hyperlink 2" xfId="247" xr:uid="{00000000-0005-0000-0000-000047030000}"/>
    <cellStyle name="Hyperlink 3" xfId="248" xr:uid="{00000000-0005-0000-0000-000048030000}"/>
    <cellStyle name="Input 2" xfId="249" xr:uid="{00000000-0005-0000-0000-000049030000}"/>
    <cellStyle name="Input 3" xfId="250" xr:uid="{00000000-0005-0000-0000-00004A030000}"/>
    <cellStyle name="Input 4" xfId="251" xr:uid="{00000000-0005-0000-0000-00004B030000}"/>
    <cellStyle name="Input 5" xfId="252" xr:uid="{00000000-0005-0000-0000-00004C030000}"/>
    <cellStyle name="Input 6" xfId="253" xr:uid="{00000000-0005-0000-0000-00004D030000}"/>
    <cellStyle name="Linked Cell 2" xfId="254" xr:uid="{00000000-0005-0000-0000-00004E030000}"/>
    <cellStyle name="Linked Cell 2 2" xfId="255" xr:uid="{00000000-0005-0000-0000-00004F030000}"/>
    <cellStyle name="Linked Cell 3" xfId="256" xr:uid="{00000000-0005-0000-0000-000050030000}"/>
    <cellStyle name="Linked Cell 3 2" xfId="257" xr:uid="{00000000-0005-0000-0000-000051030000}"/>
    <cellStyle name="Linked Cell 4" xfId="258" xr:uid="{00000000-0005-0000-0000-000052030000}"/>
    <cellStyle name="Linked Cell 4 2" xfId="259" xr:uid="{00000000-0005-0000-0000-000053030000}"/>
    <cellStyle name="Linked Cell 5" xfId="260" xr:uid="{00000000-0005-0000-0000-000054030000}"/>
    <cellStyle name="Linked Cell 5 2" xfId="261" xr:uid="{00000000-0005-0000-0000-000055030000}"/>
    <cellStyle name="Linked Cell 6" xfId="262" xr:uid="{00000000-0005-0000-0000-000056030000}"/>
    <cellStyle name="Linked Cell 6 2" xfId="263" xr:uid="{00000000-0005-0000-0000-000057030000}"/>
    <cellStyle name="My Normal" xfId="264" xr:uid="{00000000-0005-0000-0000-000058030000}"/>
    <cellStyle name="Neutral 2" xfId="265" xr:uid="{00000000-0005-0000-0000-000059030000}"/>
    <cellStyle name="Neutral 3" xfId="266" xr:uid="{00000000-0005-0000-0000-00005A030000}"/>
    <cellStyle name="Neutral 4" xfId="267" xr:uid="{00000000-0005-0000-0000-00005B030000}"/>
    <cellStyle name="Neutral 5" xfId="268" xr:uid="{00000000-0005-0000-0000-00005C030000}"/>
    <cellStyle name="Neutral 6" xfId="269" xr:uid="{00000000-0005-0000-0000-00005D030000}"/>
    <cellStyle name="Normal" xfId="0" builtinId="0"/>
    <cellStyle name="Normal 10" xfId="270" xr:uid="{00000000-0005-0000-0000-00005F030000}"/>
    <cellStyle name="Normal 10 2" xfId="271" xr:uid="{00000000-0005-0000-0000-000060030000}"/>
    <cellStyle name="Normal 10 3" xfId="272" xr:uid="{00000000-0005-0000-0000-000061030000}"/>
    <cellStyle name="Normal 10 4" xfId="273" xr:uid="{00000000-0005-0000-0000-000062030000}"/>
    <cellStyle name="Normal 10 5" xfId="274" xr:uid="{00000000-0005-0000-0000-000063030000}"/>
    <cellStyle name="Normal 100" xfId="275" xr:uid="{00000000-0005-0000-0000-000064030000}"/>
    <cellStyle name="Normal 100 2" xfId="276" xr:uid="{00000000-0005-0000-0000-000065030000}"/>
    <cellStyle name="Normal 101" xfId="277" xr:uid="{00000000-0005-0000-0000-000066030000}"/>
    <cellStyle name="Normal 101 2" xfId="278" xr:uid="{00000000-0005-0000-0000-000067030000}"/>
    <cellStyle name="Normal 102" xfId="279" xr:uid="{00000000-0005-0000-0000-000068030000}"/>
    <cellStyle name="Normal 102 2" xfId="280" xr:uid="{00000000-0005-0000-0000-000069030000}"/>
    <cellStyle name="Normal 103" xfId="281" xr:uid="{00000000-0005-0000-0000-00006A030000}"/>
    <cellStyle name="Normal 103 2" xfId="282" xr:uid="{00000000-0005-0000-0000-00006B030000}"/>
    <cellStyle name="Normal 104" xfId="283" xr:uid="{00000000-0005-0000-0000-00006C030000}"/>
    <cellStyle name="Normal 104 2" xfId="284" xr:uid="{00000000-0005-0000-0000-00006D030000}"/>
    <cellStyle name="Normal 105" xfId="285" xr:uid="{00000000-0005-0000-0000-00006E030000}"/>
    <cellStyle name="Normal 105 2" xfId="286" xr:uid="{00000000-0005-0000-0000-00006F030000}"/>
    <cellStyle name="Normal 106" xfId="287" xr:uid="{00000000-0005-0000-0000-000070030000}"/>
    <cellStyle name="Normal 106 2" xfId="288" xr:uid="{00000000-0005-0000-0000-000071030000}"/>
    <cellStyle name="Normal 107" xfId="289" xr:uid="{00000000-0005-0000-0000-000072030000}"/>
    <cellStyle name="Normal 107 2" xfId="290" xr:uid="{00000000-0005-0000-0000-000073030000}"/>
    <cellStyle name="Normal 108" xfId="291" xr:uid="{00000000-0005-0000-0000-000074030000}"/>
    <cellStyle name="Normal 108 2" xfId="292" xr:uid="{00000000-0005-0000-0000-000075030000}"/>
    <cellStyle name="Normal 109" xfId="293" xr:uid="{00000000-0005-0000-0000-000076030000}"/>
    <cellStyle name="Normal 109 2" xfId="294" xr:uid="{00000000-0005-0000-0000-000077030000}"/>
    <cellStyle name="Normal 11" xfId="295" xr:uid="{00000000-0005-0000-0000-000078030000}"/>
    <cellStyle name="Normal 11 2" xfId="296" xr:uid="{00000000-0005-0000-0000-000079030000}"/>
    <cellStyle name="Normal 110" xfId="297" xr:uid="{00000000-0005-0000-0000-00007A030000}"/>
    <cellStyle name="Normal 110 2" xfId="298" xr:uid="{00000000-0005-0000-0000-00007B030000}"/>
    <cellStyle name="Normal 111" xfId="299" xr:uid="{00000000-0005-0000-0000-00007C030000}"/>
    <cellStyle name="Normal 111 2" xfId="300" xr:uid="{00000000-0005-0000-0000-00007D030000}"/>
    <cellStyle name="Normal 112" xfId="301" xr:uid="{00000000-0005-0000-0000-00007E030000}"/>
    <cellStyle name="Normal 112 2" xfId="302" xr:uid="{00000000-0005-0000-0000-00007F030000}"/>
    <cellStyle name="Normal 113" xfId="303" xr:uid="{00000000-0005-0000-0000-000080030000}"/>
    <cellStyle name="Normal 113 2" xfId="304" xr:uid="{00000000-0005-0000-0000-000081030000}"/>
    <cellStyle name="Normal 114" xfId="305" xr:uid="{00000000-0005-0000-0000-000082030000}"/>
    <cellStyle name="Normal 114 2" xfId="306" xr:uid="{00000000-0005-0000-0000-000083030000}"/>
    <cellStyle name="Normal 115" xfId="307" xr:uid="{00000000-0005-0000-0000-000084030000}"/>
    <cellStyle name="Normal 115 2" xfId="308" xr:uid="{00000000-0005-0000-0000-000085030000}"/>
    <cellStyle name="Normal 116" xfId="309" xr:uid="{00000000-0005-0000-0000-000086030000}"/>
    <cellStyle name="Normal 116 2" xfId="310" xr:uid="{00000000-0005-0000-0000-000087030000}"/>
    <cellStyle name="Normal 117" xfId="311" xr:uid="{00000000-0005-0000-0000-000088030000}"/>
    <cellStyle name="Normal 117 2" xfId="312" xr:uid="{00000000-0005-0000-0000-000089030000}"/>
    <cellStyle name="Normal 118" xfId="313" xr:uid="{00000000-0005-0000-0000-00008A030000}"/>
    <cellStyle name="Normal 118 2" xfId="314" xr:uid="{00000000-0005-0000-0000-00008B030000}"/>
    <cellStyle name="Normal 119" xfId="315" xr:uid="{00000000-0005-0000-0000-00008C030000}"/>
    <cellStyle name="Normal 119 2" xfId="316" xr:uid="{00000000-0005-0000-0000-00008D030000}"/>
    <cellStyle name="Normal 12" xfId="317" xr:uid="{00000000-0005-0000-0000-00008E030000}"/>
    <cellStyle name="Normal 12 2" xfId="318" xr:uid="{00000000-0005-0000-0000-00008F030000}"/>
    <cellStyle name="Normal 12 3" xfId="319" xr:uid="{00000000-0005-0000-0000-000090030000}"/>
    <cellStyle name="Normal 12 4" xfId="320" xr:uid="{00000000-0005-0000-0000-000091030000}"/>
    <cellStyle name="Normal 12 5" xfId="321" xr:uid="{00000000-0005-0000-0000-000092030000}"/>
    <cellStyle name="Normal 120" xfId="322" xr:uid="{00000000-0005-0000-0000-000093030000}"/>
    <cellStyle name="Normal 120 2" xfId="323" xr:uid="{00000000-0005-0000-0000-000094030000}"/>
    <cellStyle name="Normal 121" xfId="324" xr:uid="{00000000-0005-0000-0000-000095030000}"/>
    <cellStyle name="Normal 121 2" xfId="325" xr:uid="{00000000-0005-0000-0000-000096030000}"/>
    <cellStyle name="Normal 122" xfId="326" xr:uid="{00000000-0005-0000-0000-000097030000}"/>
    <cellStyle name="Normal 122 2" xfId="327" xr:uid="{00000000-0005-0000-0000-000098030000}"/>
    <cellStyle name="Normal 123" xfId="328" xr:uid="{00000000-0005-0000-0000-000099030000}"/>
    <cellStyle name="Normal 123 2" xfId="329" xr:uid="{00000000-0005-0000-0000-00009A030000}"/>
    <cellStyle name="Normal 124" xfId="330" xr:uid="{00000000-0005-0000-0000-00009B030000}"/>
    <cellStyle name="Normal 124 2" xfId="331" xr:uid="{00000000-0005-0000-0000-00009C030000}"/>
    <cellStyle name="Normal 125" xfId="332" xr:uid="{00000000-0005-0000-0000-00009D030000}"/>
    <cellStyle name="Normal 125 2" xfId="333" xr:uid="{00000000-0005-0000-0000-00009E030000}"/>
    <cellStyle name="Normal 126" xfId="334" xr:uid="{00000000-0005-0000-0000-00009F030000}"/>
    <cellStyle name="Normal 126 2" xfId="335" xr:uid="{00000000-0005-0000-0000-0000A0030000}"/>
    <cellStyle name="Normal 127" xfId="336" xr:uid="{00000000-0005-0000-0000-0000A1030000}"/>
    <cellStyle name="Normal 127 2" xfId="337" xr:uid="{00000000-0005-0000-0000-0000A2030000}"/>
    <cellStyle name="Normal 128" xfId="338" xr:uid="{00000000-0005-0000-0000-0000A3030000}"/>
    <cellStyle name="Normal 128 2" xfId="339" xr:uid="{00000000-0005-0000-0000-0000A4030000}"/>
    <cellStyle name="Normal 129" xfId="340" xr:uid="{00000000-0005-0000-0000-0000A5030000}"/>
    <cellStyle name="Normal 129 2" xfId="341" xr:uid="{00000000-0005-0000-0000-0000A6030000}"/>
    <cellStyle name="Normal 13" xfId="342" xr:uid="{00000000-0005-0000-0000-0000A7030000}"/>
    <cellStyle name="Normal 13 2" xfId="343" xr:uid="{00000000-0005-0000-0000-0000A8030000}"/>
    <cellStyle name="Normal 13 3" xfId="344" xr:uid="{00000000-0005-0000-0000-0000A9030000}"/>
    <cellStyle name="Normal 13 4" xfId="345" xr:uid="{00000000-0005-0000-0000-0000AA030000}"/>
    <cellStyle name="Normal 13 5" xfId="346" xr:uid="{00000000-0005-0000-0000-0000AB030000}"/>
    <cellStyle name="Normal 130" xfId="347" xr:uid="{00000000-0005-0000-0000-0000AC030000}"/>
    <cellStyle name="Normal 130 2" xfId="348" xr:uid="{00000000-0005-0000-0000-0000AD030000}"/>
    <cellStyle name="Normal 131" xfId="349" xr:uid="{00000000-0005-0000-0000-0000AE030000}"/>
    <cellStyle name="Normal 131 2" xfId="350" xr:uid="{00000000-0005-0000-0000-0000AF030000}"/>
    <cellStyle name="Normal 132" xfId="351" xr:uid="{00000000-0005-0000-0000-0000B0030000}"/>
    <cellStyle name="Normal 132 2" xfId="352" xr:uid="{00000000-0005-0000-0000-0000B1030000}"/>
    <cellStyle name="Normal 133" xfId="353" xr:uid="{00000000-0005-0000-0000-0000B2030000}"/>
    <cellStyle name="Normal 133 2" xfId="354" xr:uid="{00000000-0005-0000-0000-0000B3030000}"/>
    <cellStyle name="Normal 134" xfId="355" xr:uid="{00000000-0005-0000-0000-0000B4030000}"/>
    <cellStyle name="Normal 134 2" xfId="356" xr:uid="{00000000-0005-0000-0000-0000B5030000}"/>
    <cellStyle name="Normal 135" xfId="357" xr:uid="{00000000-0005-0000-0000-0000B6030000}"/>
    <cellStyle name="Normal 135 2" xfId="358" xr:uid="{00000000-0005-0000-0000-0000B7030000}"/>
    <cellStyle name="Normal 136" xfId="359" xr:uid="{00000000-0005-0000-0000-0000B8030000}"/>
    <cellStyle name="Normal 136 2" xfId="360" xr:uid="{00000000-0005-0000-0000-0000B9030000}"/>
    <cellStyle name="Normal 137" xfId="361" xr:uid="{00000000-0005-0000-0000-0000BA030000}"/>
    <cellStyle name="Normal 137 2" xfId="362" xr:uid="{00000000-0005-0000-0000-0000BB030000}"/>
    <cellStyle name="Normal 138" xfId="363" xr:uid="{00000000-0005-0000-0000-0000BC030000}"/>
    <cellStyle name="Normal 138 2" xfId="364" xr:uid="{00000000-0005-0000-0000-0000BD030000}"/>
    <cellStyle name="Normal 139" xfId="365" xr:uid="{00000000-0005-0000-0000-0000BE030000}"/>
    <cellStyle name="Normal 139 2" xfId="366" xr:uid="{00000000-0005-0000-0000-0000BF030000}"/>
    <cellStyle name="Normal 14" xfId="367" xr:uid="{00000000-0005-0000-0000-0000C0030000}"/>
    <cellStyle name="Normal 14 2" xfId="368" xr:uid="{00000000-0005-0000-0000-0000C1030000}"/>
    <cellStyle name="Normal 14 3" xfId="369" xr:uid="{00000000-0005-0000-0000-0000C2030000}"/>
    <cellStyle name="Normal 14 4" xfId="370" xr:uid="{00000000-0005-0000-0000-0000C3030000}"/>
    <cellStyle name="Normal 14 5" xfId="371" xr:uid="{00000000-0005-0000-0000-0000C4030000}"/>
    <cellStyle name="Normal 140" xfId="372" xr:uid="{00000000-0005-0000-0000-0000C5030000}"/>
    <cellStyle name="Normal 140 2" xfId="373" xr:uid="{00000000-0005-0000-0000-0000C6030000}"/>
    <cellStyle name="Normal 141" xfId="374" xr:uid="{00000000-0005-0000-0000-0000C7030000}"/>
    <cellStyle name="Normal 141 2" xfId="375" xr:uid="{00000000-0005-0000-0000-0000C8030000}"/>
    <cellStyle name="Normal 142" xfId="376" xr:uid="{00000000-0005-0000-0000-0000C9030000}"/>
    <cellStyle name="Normal 142 2" xfId="377" xr:uid="{00000000-0005-0000-0000-0000CA030000}"/>
    <cellStyle name="Normal 143" xfId="378" xr:uid="{00000000-0005-0000-0000-0000CB030000}"/>
    <cellStyle name="Normal 143 2" xfId="379" xr:uid="{00000000-0005-0000-0000-0000CC030000}"/>
    <cellStyle name="Normal 144" xfId="380" xr:uid="{00000000-0005-0000-0000-0000CD030000}"/>
    <cellStyle name="Normal 144 2" xfId="381" xr:uid="{00000000-0005-0000-0000-0000CE030000}"/>
    <cellStyle name="Normal 145" xfId="382" xr:uid="{00000000-0005-0000-0000-0000CF030000}"/>
    <cellStyle name="Normal 145 2" xfId="383" xr:uid="{00000000-0005-0000-0000-0000D0030000}"/>
    <cellStyle name="Normal 146" xfId="384" xr:uid="{00000000-0005-0000-0000-0000D1030000}"/>
    <cellStyle name="Normal 146 2" xfId="385" xr:uid="{00000000-0005-0000-0000-0000D2030000}"/>
    <cellStyle name="Normal 147" xfId="386" xr:uid="{00000000-0005-0000-0000-0000D3030000}"/>
    <cellStyle name="Normal 147 2" xfId="387" xr:uid="{00000000-0005-0000-0000-0000D4030000}"/>
    <cellStyle name="Normal 148" xfId="388" xr:uid="{00000000-0005-0000-0000-0000D5030000}"/>
    <cellStyle name="Normal 148 2" xfId="389" xr:uid="{00000000-0005-0000-0000-0000D6030000}"/>
    <cellStyle name="Normal 149" xfId="390" xr:uid="{00000000-0005-0000-0000-0000D7030000}"/>
    <cellStyle name="Normal 149 2" xfId="391" xr:uid="{00000000-0005-0000-0000-0000D8030000}"/>
    <cellStyle name="Normal 15" xfId="392" xr:uid="{00000000-0005-0000-0000-0000D9030000}"/>
    <cellStyle name="Normal 15 2" xfId="393" xr:uid="{00000000-0005-0000-0000-0000DA030000}"/>
    <cellStyle name="Normal 15 3" xfId="394" xr:uid="{00000000-0005-0000-0000-0000DB030000}"/>
    <cellStyle name="Normal 15 4" xfId="395" xr:uid="{00000000-0005-0000-0000-0000DC030000}"/>
    <cellStyle name="Normal 15 5" xfId="396" xr:uid="{00000000-0005-0000-0000-0000DD030000}"/>
    <cellStyle name="Normal 150" xfId="397" xr:uid="{00000000-0005-0000-0000-0000DE030000}"/>
    <cellStyle name="Normal 150 2" xfId="398" xr:uid="{00000000-0005-0000-0000-0000DF030000}"/>
    <cellStyle name="Normal 151" xfId="399" xr:uid="{00000000-0005-0000-0000-0000E0030000}"/>
    <cellStyle name="Normal 151 2" xfId="400" xr:uid="{00000000-0005-0000-0000-0000E1030000}"/>
    <cellStyle name="Normal 152" xfId="401" xr:uid="{00000000-0005-0000-0000-0000E2030000}"/>
    <cellStyle name="Normal 152 2" xfId="402" xr:uid="{00000000-0005-0000-0000-0000E3030000}"/>
    <cellStyle name="Normal 153" xfId="403" xr:uid="{00000000-0005-0000-0000-0000E4030000}"/>
    <cellStyle name="Normal 153 2" xfId="404" xr:uid="{00000000-0005-0000-0000-0000E5030000}"/>
    <cellStyle name="Normal 154" xfId="405" xr:uid="{00000000-0005-0000-0000-0000E6030000}"/>
    <cellStyle name="Normal 154 2" xfId="406" xr:uid="{00000000-0005-0000-0000-0000E7030000}"/>
    <cellStyle name="Normal 155" xfId="407" xr:uid="{00000000-0005-0000-0000-0000E8030000}"/>
    <cellStyle name="Normal 155 2" xfId="408" xr:uid="{00000000-0005-0000-0000-0000E9030000}"/>
    <cellStyle name="Normal 156" xfId="409" xr:uid="{00000000-0005-0000-0000-0000EA030000}"/>
    <cellStyle name="Normal 156 2" xfId="410" xr:uid="{00000000-0005-0000-0000-0000EB030000}"/>
    <cellStyle name="Normal 157" xfId="411" xr:uid="{00000000-0005-0000-0000-0000EC030000}"/>
    <cellStyle name="Normal 157 2" xfId="412" xr:uid="{00000000-0005-0000-0000-0000ED030000}"/>
    <cellStyle name="Normal 158" xfId="413" xr:uid="{00000000-0005-0000-0000-0000EE030000}"/>
    <cellStyle name="Normal 158 2" xfId="414" xr:uid="{00000000-0005-0000-0000-0000EF030000}"/>
    <cellStyle name="Normal 159" xfId="415" xr:uid="{00000000-0005-0000-0000-0000F0030000}"/>
    <cellStyle name="Normal 159 2" xfId="416" xr:uid="{00000000-0005-0000-0000-0000F1030000}"/>
    <cellStyle name="Normal 16" xfId="417" xr:uid="{00000000-0005-0000-0000-0000F2030000}"/>
    <cellStyle name="Normal 16 2" xfId="418" xr:uid="{00000000-0005-0000-0000-0000F3030000}"/>
    <cellStyle name="Normal 160" xfId="419" xr:uid="{00000000-0005-0000-0000-0000F4030000}"/>
    <cellStyle name="Normal 160 2" xfId="420" xr:uid="{00000000-0005-0000-0000-0000F5030000}"/>
    <cellStyle name="Normal 161" xfId="421" xr:uid="{00000000-0005-0000-0000-0000F6030000}"/>
    <cellStyle name="Normal 161 2" xfId="422" xr:uid="{00000000-0005-0000-0000-0000F7030000}"/>
    <cellStyle name="Normal 162" xfId="423" xr:uid="{00000000-0005-0000-0000-0000F8030000}"/>
    <cellStyle name="Normal 162 2" xfId="424" xr:uid="{00000000-0005-0000-0000-0000F9030000}"/>
    <cellStyle name="Normal 163" xfId="425" xr:uid="{00000000-0005-0000-0000-0000FA030000}"/>
    <cellStyle name="Normal 163 2" xfId="426" xr:uid="{00000000-0005-0000-0000-0000FB030000}"/>
    <cellStyle name="Normal 164" xfId="427" xr:uid="{00000000-0005-0000-0000-0000FC030000}"/>
    <cellStyle name="Normal 164 2" xfId="428" xr:uid="{00000000-0005-0000-0000-0000FD030000}"/>
    <cellStyle name="Normal 165" xfId="429" xr:uid="{00000000-0005-0000-0000-0000FE030000}"/>
    <cellStyle name="Normal 165 2" xfId="430" xr:uid="{00000000-0005-0000-0000-0000FF030000}"/>
    <cellStyle name="Normal 166" xfId="431" xr:uid="{00000000-0005-0000-0000-000000040000}"/>
    <cellStyle name="Normal 166 2" xfId="432" xr:uid="{00000000-0005-0000-0000-000001040000}"/>
    <cellStyle name="Normal 167" xfId="433" xr:uid="{00000000-0005-0000-0000-000002040000}"/>
    <cellStyle name="Normal 167 2" xfId="434" xr:uid="{00000000-0005-0000-0000-000003040000}"/>
    <cellStyle name="Normal 168" xfId="435" xr:uid="{00000000-0005-0000-0000-000004040000}"/>
    <cellStyle name="Normal 168 2" xfId="436" xr:uid="{00000000-0005-0000-0000-000005040000}"/>
    <cellStyle name="Normal 169" xfId="437" xr:uid="{00000000-0005-0000-0000-000006040000}"/>
    <cellStyle name="Normal 169 2" xfId="438" xr:uid="{00000000-0005-0000-0000-000007040000}"/>
    <cellStyle name="Normal 17" xfId="439" xr:uid="{00000000-0005-0000-0000-000008040000}"/>
    <cellStyle name="Normal 17 2" xfId="440" xr:uid="{00000000-0005-0000-0000-000009040000}"/>
    <cellStyle name="Normal 170" xfId="441" xr:uid="{00000000-0005-0000-0000-00000A040000}"/>
    <cellStyle name="Normal 170 2" xfId="442" xr:uid="{00000000-0005-0000-0000-00000B040000}"/>
    <cellStyle name="Normal 171" xfId="443" xr:uid="{00000000-0005-0000-0000-00000C040000}"/>
    <cellStyle name="Normal 171 2" xfId="444" xr:uid="{00000000-0005-0000-0000-00000D040000}"/>
    <cellStyle name="Normal 172" xfId="445" xr:uid="{00000000-0005-0000-0000-00000E040000}"/>
    <cellStyle name="Normal 172 2" xfId="446" xr:uid="{00000000-0005-0000-0000-00000F040000}"/>
    <cellStyle name="Normal 173" xfId="447" xr:uid="{00000000-0005-0000-0000-000010040000}"/>
    <cellStyle name="Normal 173 2" xfId="448" xr:uid="{00000000-0005-0000-0000-000011040000}"/>
    <cellStyle name="Normal 174" xfId="449" xr:uid="{00000000-0005-0000-0000-000012040000}"/>
    <cellStyle name="Normal 174 2" xfId="450" xr:uid="{00000000-0005-0000-0000-000013040000}"/>
    <cellStyle name="Normal 175" xfId="451" xr:uid="{00000000-0005-0000-0000-000014040000}"/>
    <cellStyle name="Normal 175 2" xfId="452" xr:uid="{00000000-0005-0000-0000-000015040000}"/>
    <cellStyle name="Normal 176" xfId="453" xr:uid="{00000000-0005-0000-0000-000016040000}"/>
    <cellStyle name="Normal 176 2" xfId="454" xr:uid="{00000000-0005-0000-0000-000017040000}"/>
    <cellStyle name="Normal 177" xfId="455" xr:uid="{00000000-0005-0000-0000-000018040000}"/>
    <cellStyle name="Normal 177 2" xfId="456" xr:uid="{00000000-0005-0000-0000-000019040000}"/>
    <cellStyle name="Normal 178" xfId="457" xr:uid="{00000000-0005-0000-0000-00001A040000}"/>
    <cellStyle name="Normal 178 2" xfId="458" xr:uid="{00000000-0005-0000-0000-00001B040000}"/>
    <cellStyle name="Normal 179" xfId="459" xr:uid="{00000000-0005-0000-0000-00001C040000}"/>
    <cellStyle name="Normal 179 2" xfId="460" xr:uid="{00000000-0005-0000-0000-00001D040000}"/>
    <cellStyle name="Normal 18" xfId="461" xr:uid="{00000000-0005-0000-0000-00001E040000}"/>
    <cellStyle name="Normal 18 2" xfId="462" xr:uid="{00000000-0005-0000-0000-00001F040000}"/>
    <cellStyle name="Normal 18 3" xfId="463" xr:uid="{00000000-0005-0000-0000-000020040000}"/>
    <cellStyle name="Normal 18 4" xfId="464" xr:uid="{00000000-0005-0000-0000-000021040000}"/>
    <cellStyle name="Normal 18 5" xfId="465" xr:uid="{00000000-0005-0000-0000-000022040000}"/>
    <cellStyle name="Normal 180" xfId="466" xr:uid="{00000000-0005-0000-0000-000023040000}"/>
    <cellStyle name="Normal 180 2" xfId="467" xr:uid="{00000000-0005-0000-0000-000024040000}"/>
    <cellStyle name="Normal 181" xfId="468" xr:uid="{00000000-0005-0000-0000-000025040000}"/>
    <cellStyle name="Normal 181 2" xfId="469" xr:uid="{00000000-0005-0000-0000-000026040000}"/>
    <cellStyle name="Normal 182" xfId="470" xr:uid="{00000000-0005-0000-0000-000027040000}"/>
    <cellStyle name="Normal 182 2" xfId="471" xr:uid="{00000000-0005-0000-0000-000028040000}"/>
    <cellStyle name="Normal 183" xfId="472" xr:uid="{00000000-0005-0000-0000-000029040000}"/>
    <cellStyle name="Normal 183 2" xfId="473" xr:uid="{00000000-0005-0000-0000-00002A040000}"/>
    <cellStyle name="Normal 184" xfId="474" xr:uid="{00000000-0005-0000-0000-00002B040000}"/>
    <cellStyle name="Normal 184 2" xfId="475" xr:uid="{00000000-0005-0000-0000-00002C040000}"/>
    <cellStyle name="Normal 185" xfId="476" xr:uid="{00000000-0005-0000-0000-00002D040000}"/>
    <cellStyle name="Normal 185 2" xfId="477" xr:uid="{00000000-0005-0000-0000-00002E040000}"/>
    <cellStyle name="Normal 186" xfId="478" xr:uid="{00000000-0005-0000-0000-00002F040000}"/>
    <cellStyle name="Normal 186 2" xfId="479" xr:uid="{00000000-0005-0000-0000-000030040000}"/>
    <cellStyle name="Normal 187" xfId="480" xr:uid="{00000000-0005-0000-0000-000031040000}"/>
    <cellStyle name="Normal 187 2" xfId="481" xr:uid="{00000000-0005-0000-0000-000032040000}"/>
    <cellStyle name="Normal 188" xfId="482" xr:uid="{00000000-0005-0000-0000-000033040000}"/>
    <cellStyle name="Normal 188 2" xfId="483" xr:uid="{00000000-0005-0000-0000-000034040000}"/>
    <cellStyle name="Normal 189" xfId="484" xr:uid="{00000000-0005-0000-0000-000035040000}"/>
    <cellStyle name="Normal 189 2" xfId="485" xr:uid="{00000000-0005-0000-0000-000036040000}"/>
    <cellStyle name="Normal 19" xfId="486" xr:uid="{00000000-0005-0000-0000-000037040000}"/>
    <cellStyle name="Normal 19 2" xfId="487" xr:uid="{00000000-0005-0000-0000-000038040000}"/>
    <cellStyle name="Normal 190" xfId="488" xr:uid="{00000000-0005-0000-0000-000039040000}"/>
    <cellStyle name="Normal 190 2" xfId="489" xr:uid="{00000000-0005-0000-0000-00003A040000}"/>
    <cellStyle name="Normal 191" xfId="490" xr:uid="{00000000-0005-0000-0000-00003B040000}"/>
    <cellStyle name="Normal 191 2" xfId="491" xr:uid="{00000000-0005-0000-0000-00003C040000}"/>
    <cellStyle name="Normal 192" xfId="492" xr:uid="{00000000-0005-0000-0000-00003D040000}"/>
    <cellStyle name="Normal 192 2" xfId="493" xr:uid="{00000000-0005-0000-0000-00003E040000}"/>
    <cellStyle name="Normal 193" xfId="494" xr:uid="{00000000-0005-0000-0000-00003F040000}"/>
    <cellStyle name="Normal 193 2" xfId="495" xr:uid="{00000000-0005-0000-0000-000040040000}"/>
    <cellStyle name="Normal 194" xfId="496" xr:uid="{00000000-0005-0000-0000-000041040000}"/>
    <cellStyle name="Normal 194 2" xfId="497" xr:uid="{00000000-0005-0000-0000-000042040000}"/>
    <cellStyle name="Normal 195" xfId="498" xr:uid="{00000000-0005-0000-0000-000043040000}"/>
    <cellStyle name="Normal 195 2" xfId="499" xr:uid="{00000000-0005-0000-0000-000044040000}"/>
    <cellStyle name="Normal 196" xfId="500" xr:uid="{00000000-0005-0000-0000-000045040000}"/>
    <cellStyle name="Normal 196 2" xfId="501" xr:uid="{00000000-0005-0000-0000-000046040000}"/>
    <cellStyle name="Normal 197" xfId="502" xr:uid="{00000000-0005-0000-0000-000047040000}"/>
    <cellStyle name="Normal 197 2" xfId="503" xr:uid="{00000000-0005-0000-0000-000048040000}"/>
    <cellStyle name="Normal 198" xfId="504" xr:uid="{00000000-0005-0000-0000-000049040000}"/>
    <cellStyle name="Normal 198 2" xfId="505" xr:uid="{00000000-0005-0000-0000-00004A040000}"/>
    <cellStyle name="Normal 199" xfId="506" xr:uid="{00000000-0005-0000-0000-00004B040000}"/>
    <cellStyle name="Normal 199 2" xfId="507" xr:uid="{00000000-0005-0000-0000-00004C040000}"/>
    <cellStyle name="Normal 2" xfId="508" xr:uid="{00000000-0005-0000-0000-00004D040000}"/>
    <cellStyle name="Normal 2 2" xfId="509" xr:uid="{00000000-0005-0000-0000-00004E040000}"/>
    <cellStyle name="Normal 2 2 2" xfId="510" xr:uid="{00000000-0005-0000-0000-00004F040000}"/>
    <cellStyle name="Normal 2 2 2 50" xfId="511" xr:uid="{00000000-0005-0000-0000-000050040000}"/>
    <cellStyle name="Normal 2 2 3" xfId="512" xr:uid="{00000000-0005-0000-0000-000051040000}"/>
    <cellStyle name="Normal 2 2 76" xfId="513" xr:uid="{00000000-0005-0000-0000-000052040000}"/>
    <cellStyle name="Normal 2 3" xfId="514" xr:uid="{00000000-0005-0000-0000-000053040000}"/>
    <cellStyle name="Normal 20" xfId="515" xr:uid="{00000000-0005-0000-0000-000054040000}"/>
    <cellStyle name="Normal 20 2" xfId="516" xr:uid="{00000000-0005-0000-0000-000055040000}"/>
    <cellStyle name="Normal 20 3" xfId="517" xr:uid="{00000000-0005-0000-0000-000056040000}"/>
    <cellStyle name="Normal 20 4" xfId="518" xr:uid="{00000000-0005-0000-0000-000057040000}"/>
    <cellStyle name="Normal 20 5" xfId="519" xr:uid="{00000000-0005-0000-0000-000058040000}"/>
    <cellStyle name="Normal 200" xfId="520" xr:uid="{00000000-0005-0000-0000-000059040000}"/>
    <cellStyle name="Normal 200 2" xfId="521" xr:uid="{00000000-0005-0000-0000-00005A040000}"/>
    <cellStyle name="Normal 201" xfId="522" xr:uid="{00000000-0005-0000-0000-00005B040000}"/>
    <cellStyle name="Normal 201 2" xfId="523" xr:uid="{00000000-0005-0000-0000-00005C040000}"/>
    <cellStyle name="Normal 202" xfId="524" xr:uid="{00000000-0005-0000-0000-00005D040000}"/>
    <cellStyle name="Normal 202 2" xfId="525" xr:uid="{00000000-0005-0000-0000-00005E040000}"/>
    <cellStyle name="Normal 203" xfId="526" xr:uid="{00000000-0005-0000-0000-00005F040000}"/>
    <cellStyle name="Normal 203 2" xfId="527" xr:uid="{00000000-0005-0000-0000-000060040000}"/>
    <cellStyle name="Normal 204" xfId="528" xr:uid="{00000000-0005-0000-0000-000061040000}"/>
    <cellStyle name="Normal 204 2" xfId="529" xr:uid="{00000000-0005-0000-0000-000062040000}"/>
    <cellStyle name="Normal 205" xfId="530" xr:uid="{00000000-0005-0000-0000-000063040000}"/>
    <cellStyle name="Normal 205 2" xfId="531" xr:uid="{00000000-0005-0000-0000-000064040000}"/>
    <cellStyle name="Normal 206" xfId="532" xr:uid="{00000000-0005-0000-0000-000065040000}"/>
    <cellStyle name="Normal 206 2" xfId="533" xr:uid="{00000000-0005-0000-0000-000066040000}"/>
    <cellStyle name="Normal 207" xfId="534" xr:uid="{00000000-0005-0000-0000-000067040000}"/>
    <cellStyle name="Normal 207 2" xfId="535" xr:uid="{00000000-0005-0000-0000-000068040000}"/>
    <cellStyle name="Normal 208" xfId="536" xr:uid="{00000000-0005-0000-0000-000069040000}"/>
    <cellStyle name="Normal 208 2" xfId="537" xr:uid="{00000000-0005-0000-0000-00006A040000}"/>
    <cellStyle name="Normal 209" xfId="538" xr:uid="{00000000-0005-0000-0000-00006B040000}"/>
    <cellStyle name="Normal 209 2" xfId="539" xr:uid="{00000000-0005-0000-0000-00006C040000}"/>
    <cellStyle name="Normal 21" xfId="540" xr:uid="{00000000-0005-0000-0000-00006D040000}"/>
    <cellStyle name="Normal 21 2" xfId="541" xr:uid="{00000000-0005-0000-0000-00006E040000}"/>
    <cellStyle name="Normal 21 3" xfId="542" xr:uid="{00000000-0005-0000-0000-00006F040000}"/>
    <cellStyle name="Normal 21 4" xfId="543" xr:uid="{00000000-0005-0000-0000-000070040000}"/>
    <cellStyle name="Normal 21 5" xfId="544" xr:uid="{00000000-0005-0000-0000-000071040000}"/>
    <cellStyle name="Normal 210" xfId="545" xr:uid="{00000000-0005-0000-0000-000072040000}"/>
    <cellStyle name="Normal 210 2" xfId="546" xr:uid="{00000000-0005-0000-0000-000073040000}"/>
    <cellStyle name="Normal 211" xfId="547" xr:uid="{00000000-0005-0000-0000-000074040000}"/>
    <cellStyle name="Normal 211 2" xfId="548" xr:uid="{00000000-0005-0000-0000-000075040000}"/>
    <cellStyle name="Normal 212" xfId="549" xr:uid="{00000000-0005-0000-0000-000076040000}"/>
    <cellStyle name="Normal 212 2" xfId="550" xr:uid="{00000000-0005-0000-0000-000077040000}"/>
    <cellStyle name="Normal 213" xfId="551" xr:uid="{00000000-0005-0000-0000-000078040000}"/>
    <cellStyle name="Normal 213 2" xfId="552" xr:uid="{00000000-0005-0000-0000-000079040000}"/>
    <cellStyle name="Normal 214" xfId="553" xr:uid="{00000000-0005-0000-0000-00007A040000}"/>
    <cellStyle name="Normal 214 2" xfId="554" xr:uid="{00000000-0005-0000-0000-00007B040000}"/>
    <cellStyle name="Normal 215" xfId="555" xr:uid="{00000000-0005-0000-0000-00007C040000}"/>
    <cellStyle name="Normal 215 2" xfId="556" xr:uid="{00000000-0005-0000-0000-00007D040000}"/>
    <cellStyle name="Normal 216" xfId="557" xr:uid="{00000000-0005-0000-0000-00007E040000}"/>
    <cellStyle name="Normal 216 2" xfId="558" xr:uid="{00000000-0005-0000-0000-00007F040000}"/>
    <cellStyle name="Normal 217" xfId="559" xr:uid="{00000000-0005-0000-0000-000080040000}"/>
    <cellStyle name="Normal 217 2" xfId="560" xr:uid="{00000000-0005-0000-0000-000081040000}"/>
    <cellStyle name="Normal 218" xfId="561" xr:uid="{00000000-0005-0000-0000-000082040000}"/>
    <cellStyle name="Normal 218 2" xfId="562" xr:uid="{00000000-0005-0000-0000-000083040000}"/>
    <cellStyle name="Normal 219" xfId="563" xr:uid="{00000000-0005-0000-0000-000084040000}"/>
    <cellStyle name="Normal 219 2" xfId="564" xr:uid="{00000000-0005-0000-0000-000085040000}"/>
    <cellStyle name="Normal 22" xfId="565" xr:uid="{00000000-0005-0000-0000-000086040000}"/>
    <cellStyle name="Normal 22 2" xfId="566" xr:uid="{00000000-0005-0000-0000-000087040000}"/>
    <cellStyle name="Normal 220" xfId="567" xr:uid="{00000000-0005-0000-0000-000088040000}"/>
    <cellStyle name="Normal 220 2" xfId="568" xr:uid="{00000000-0005-0000-0000-000089040000}"/>
    <cellStyle name="Normal 221" xfId="569" xr:uid="{00000000-0005-0000-0000-00008A040000}"/>
    <cellStyle name="Normal 221 2" xfId="570" xr:uid="{00000000-0005-0000-0000-00008B040000}"/>
    <cellStyle name="Normal 222" xfId="571" xr:uid="{00000000-0005-0000-0000-00008C040000}"/>
    <cellStyle name="Normal 222 2" xfId="572" xr:uid="{00000000-0005-0000-0000-00008D040000}"/>
    <cellStyle name="Normal 223" xfId="573" xr:uid="{00000000-0005-0000-0000-00008E040000}"/>
    <cellStyle name="Normal 223 2" xfId="574" xr:uid="{00000000-0005-0000-0000-00008F040000}"/>
    <cellStyle name="Normal 224" xfId="575" xr:uid="{00000000-0005-0000-0000-000090040000}"/>
    <cellStyle name="Normal 224 2" xfId="576" xr:uid="{00000000-0005-0000-0000-000091040000}"/>
    <cellStyle name="Normal 225" xfId="577" xr:uid="{00000000-0005-0000-0000-000092040000}"/>
    <cellStyle name="Normal 225 2" xfId="578" xr:uid="{00000000-0005-0000-0000-000093040000}"/>
    <cellStyle name="Normal 226" xfId="579" xr:uid="{00000000-0005-0000-0000-000094040000}"/>
    <cellStyle name="Normal 226 2" xfId="580" xr:uid="{00000000-0005-0000-0000-000095040000}"/>
    <cellStyle name="Normal 227" xfId="581" xr:uid="{00000000-0005-0000-0000-000096040000}"/>
    <cellStyle name="Normal 227 2" xfId="582" xr:uid="{00000000-0005-0000-0000-000097040000}"/>
    <cellStyle name="Normal 228" xfId="583" xr:uid="{00000000-0005-0000-0000-000098040000}"/>
    <cellStyle name="Normal 228 2" xfId="584" xr:uid="{00000000-0005-0000-0000-000099040000}"/>
    <cellStyle name="Normal 229" xfId="585" xr:uid="{00000000-0005-0000-0000-00009A040000}"/>
    <cellStyle name="Normal 229 2" xfId="586" xr:uid="{00000000-0005-0000-0000-00009B040000}"/>
    <cellStyle name="Normal 23" xfId="587" xr:uid="{00000000-0005-0000-0000-00009C040000}"/>
    <cellStyle name="Normal 23 2" xfId="588" xr:uid="{00000000-0005-0000-0000-00009D040000}"/>
    <cellStyle name="Normal 23 3" xfId="589" xr:uid="{00000000-0005-0000-0000-00009E040000}"/>
    <cellStyle name="Normal 23 4" xfId="590" xr:uid="{00000000-0005-0000-0000-00009F040000}"/>
    <cellStyle name="Normal 23 5" xfId="591" xr:uid="{00000000-0005-0000-0000-0000A0040000}"/>
    <cellStyle name="Normal 230" xfId="592" xr:uid="{00000000-0005-0000-0000-0000A1040000}"/>
    <cellStyle name="Normal 230 2" xfId="593" xr:uid="{00000000-0005-0000-0000-0000A2040000}"/>
    <cellStyle name="Normal 231" xfId="594" xr:uid="{00000000-0005-0000-0000-0000A3040000}"/>
    <cellStyle name="Normal 231 2" xfId="595" xr:uid="{00000000-0005-0000-0000-0000A4040000}"/>
    <cellStyle name="Normal 232" xfId="596" xr:uid="{00000000-0005-0000-0000-0000A5040000}"/>
    <cellStyle name="Normal 232 2" xfId="597" xr:uid="{00000000-0005-0000-0000-0000A6040000}"/>
    <cellStyle name="Normal 233" xfId="598" xr:uid="{00000000-0005-0000-0000-0000A7040000}"/>
    <cellStyle name="Normal 233 2" xfId="599" xr:uid="{00000000-0005-0000-0000-0000A8040000}"/>
    <cellStyle name="Normal 234" xfId="600" xr:uid="{00000000-0005-0000-0000-0000A9040000}"/>
    <cellStyle name="Normal 234 2" xfId="601" xr:uid="{00000000-0005-0000-0000-0000AA040000}"/>
    <cellStyle name="Normal 235" xfId="602" xr:uid="{00000000-0005-0000-0000-0000AB040000}"/>
    <cellStyle name="Normal 235 2" xfId="603" xr:uid="{00000000-0005-0000-0000-0000AC040000}"/>
    <cellStyle name="Normal 236" xfId="604" xr:uid="{00000000-0005-0000-0000-0000AD040000}"/>
    <cellStyle name="Normal 236 2" xfId="605" xr:uid="{00000000-0005-0000-0000-0000AE040000}"/>
    <cellStyle name="Normal 237" xfId="606" xr:uid="{00000000-0005-0000-0000-0000AF040000}"/>
    <cellStyle name="Normal 237 2" xfId="607" xr:uid="{00000000-0005-0000-0000-0000B0040000}"/>
    <cellStyle name="Normal 238" xfId="608" xr:uid="{00000000-0005-0000-0000-0000B1040000}"/>
    <cellStyle name="Normal 238 2" xfId="609" xr:uid="{00000000-0005-0000-0000-0000B2040000}"/>
    <cellStyle name="Normal 239" xfId="610" xr:uid="{00000000-0005-0000-0000-0000B3040000}"/>
    <cellStyle name="Normal 239 2" xfId="611" xr:uid="{00000000-0005-0000-0000-0000B4040000}"/>
    <cellStyle name="Normal 24" xfId="612" xr:uid="{00000000-0005-0000-0000-0000B5040000}"/>
    <cellStyle name="Normal 24 2" xfId="613" xr:uid="{00000000-0005-0000-0000-0000B6040000}"/>
    <cellStyle name="Normal 240" xfId="614" xr:uid="{00000000-0005-0000-0000-0000B7040000}"/>
    <cellStyle name="Normal 240 2" xfId="615" xr:uid="{00000000-0005-0000-0000-0000B8040000}"/>
    <cellStyle name="Normal 241" xfId="616" xr:uid="{00000000-0005-0000-0000-0000B9040000}"/>
    <cellStyle name="Normal 241 2" xfId="617" xr:uid="{00000000-0005-0000-0000-0000BA040000}"/>
    <cellStyle name="Normal 242" xfId="618" xr:uid="{00000000-0005-0000-0000-0000BB040000}"/>
    <cellStyle name="Normal 242 2" xfId="619" xr:uid="{00000000-0005-0000-0000-0000BC040000}"/>
    <cellStyle name="Normal 243" xfId="620" xr:uid="{00000000-0005-0000-0000-0000BD040000}"/>
    <cellStyle name="Normal 243 2" xfId="621" xr:uid="{00000000-0005-0000-0000-0000BE040000}"/>
    <cellStyle name="Normal 244" xfId="622" xr:uid="{00000000-0005-0000-0000-0000BF040000}"/>
    <cellStyle name="Normal 244 2" xfId="623" xr:uid="{00000000-0005-0000-0000-0000C0040000}"/>
    <cellStyle name="Normal 245" xfId="624" xr:uid="{00000000-0005-0000-0000-0000C1040000}"/>
    <cellStyle name="Normal 245 2" xfId="625" xr:uid="{00000000-0005-0000-0000-0000C2040000}"/>
    <cellStyle name="Normal 246" xfId="626" xr:uid="{00000000-0005-0000-0000-0000C3040000}"/>
    <cellStyle name="Normal 246 2" xfId="627" xr:uid="{00000000-0005-0000-0000-0000C4040000}"/>
    <cellStyle name="Normal 247" xfId="628" xr:uid="{00000000-0005-0000-0000-0000C5040000}"/>
    <cellStyle name="Normal 247 2" xfId="629" xr:uid="{00000000-0005-0000-0000-0000C6040000}"/>
    <cellStyle name="Normal 248" xfId="630" xr:uid="{00000000-0005-0000-0000-0000C7040000}"/>
    <cellStyle name="Normal 248 2" xfId="631" xr:uid="{00000000-0005-0000-0000-0000C8040000}"/>
    <cellStyle name="Normal 249" xfId="632" xr:uid="{00000000-0005-0000-0000-0000C9040000}"/>
    <cellStyle name="Normal 249 2" xfId="633" xr:uid="{00000000-0005-0000-0000-0000CA040000}"/>
    <cellStyle name="Normal 25" xfId="634" xr:uid="{00000000-0005-0000-0000-0000CB040000}"/>
    <cellStyle name="Normal 25 2" xfId="635" xr:uid="{00000000-0005-0000-0000-0000CC040000}"/>
    <cellStyle name="Normal 250" xfId="636" xr:uid="{00000000-0005-0000-0000-0000CD040000}"/>
    <cellStyle name="Normal 250 2" xfId="637" xr:uid="{00000000-0005-0000-0000-0000CE040000}"/>
    <cellStyle name="Normal 251" xfId="638" xr:uid="{00000000-0005-0000-0000-0000CF040000}"/>
    <cellStyle name="Normal 251 2" xfId="639" xr:uid="{00000000-0005-0000-0000-0000D0040000}"/>
    <cellStyle name="Normal 252" xfId="640" xr:uid="{00000000-0005-0000-0000-0000D1040000}"/>
    <cellStyle name="Normal 252 2" xfId="641" xr:uid="{00000000-0005-0000-0000-0000D2040000}"/>
    <cellStyle name="Normal 253" xfId="642" xr:uid="{00000000-0005-0000-0000-0000D3040000}"/>
    <cellStyle name="Normal 253 2" xfId="643" xr:uid="{00000000-0005-0000-0000-0000D4040000}"/>
    <cellStyle name="Normal 254" xfId="644" xr:uid="{00000000-0005-0000-0000-0000D5040000}"/>
    <cellStyle name="Normal 254 2" xfId="645" xr:uid="{00000000-0005-0000-0000-0000D6040000}"/>
    <cellStyle name="Normal 255" xfId="646" xr:uid="{00000000-0005-0000-0000-0000D7040000}"/>
    <cellStyle name="Normal 255 2" xfId="647" xr:uid="{00000000-0005-0000-0000-0000D8040000}"/>
    <cellStyle name="Normal 256" xfId="648" xr:uid="{00000000-0005-0000-0000-0000D9040000}"/>
    <cellStyle name="Normal 256 2" xfId="649" xr:uid="{00000000-0005-0000-0000-0000DA040000}"/>
    <cellStyle name="Normal 257" xfId="650" xr:uid="{00000000-0005-0000-0000-0000DB040000}"/>
    <cellStyle name="Normal 257 2" xfId="651" xr:uid="{00000000-0005-0000-0000-0000DC040000}"/>
    <cellStyle name="Normal 258" xfId="652" xr:uid="{00000000-0005-0000-0000-0000DD040000}"/>
    <cellStyle name="Normal 258 2" xfId="653" xr:uid="{00000000-0005-0000-0000-0000DE040000}"/>
    <cellStyle name="Normal 258 3" xfId="654" xr:uid="{00000000-0005-0000-0000-0000DF040000}"/>
    <cellStyle name="Normal 259" xfId="1449" xr:uid="{00000000-0005-0000-0000-0000E0040000}"/>
    <cellStyle name="Normal 26" xfId="655" xr:uid="{00000000-0005-0000-0000-0000E1040000}"/>
    <cellStyle name="Normal 26 2" xfId="656" xr:uid="{00000000-0005-0000-0000-0000E2040000}"/>
    <cellStyle name="Normal 27" xfId="657" xr:uid="{00000000-0005-0000-0000-0000E3040000}"/>
    <cellStyle name="Normal 27 2" xfId="658" xr:uid="{00000000-0005-0000-0000-0000E4040000}"/>
    <cellStyle name="Normal 28" xfId="659" xr:uid="{00000000-0005-0000-0000-0000E5040000}"/>
    <cellStyle name="Normal 28 2" xfId="660" xr:uid="{00000000-0005-0000-0000-0000E6040000}"/>
    <cellStyle name="Normal 28 3" xfId="661" xr:uid="{00000000-0005-0000-0000-0000E7040000}"/>
    <cellStyle name="Normal 28 4" xfId="662" xr:uid="{00000000-0005-0000-0000-0000E8040000}"/>
    <cellStyle name="Normal 28 5" xfId="663" xr:uid="{00000000-0005-0000-0000-0000E9040000}"/>
    <cellStyle name="Normal 29" xfId="664" xr:uid="{00000000-0005-0000-0000-0000EA040000}"/>
    <cellStyle name="Normal 29 2" xfId="665" xr:uid="{00000000-0005-0000-0000-0000EB040000}"/>
    <cellStyle name="Normal 29 3" xfId="666" xr:uid="{00000000-0005-0000-0000-0000EC040000}"/>
    <cellStyle name="Normal 29 4" xfId="667" xr:uid="{00000000-0005-0000-0000-0000ED040000}"/>
    <cellStyle name="Normal 29 5" xfId="668" xr:uid="{00000000-0005-0000-0000-0000EE040000}"/>
    <cellStyle name="Normal 3" xfId="669" xr:uid="{00000000-0005-0000-0000-0000EF040000}"/>
    <cellStyle name="Normal 3 2" xfId="670" xr:uid="{00000000-0005-0000-0000-0000F0040000}"/>
    <cellStyle name="Normal 3 3" xfId="671" xr:uid="{00000000-0005-0000-0000-0000F1040000}"/>
    <cellStyle name="Normal 3 4" xfId="672" xr:uid="{00000000-0005-0000-0000-0000F2040000}"/>
    <cellStyle name="Normal 3 5" xfId="673" xr:uid="{00000000-0005-0000-0000-0000F3040000}"/>
    <cellStyle name="Normal 3 6" xfId="674" xr:uid="{00000000-0005-0000-0000-0000F4040000}"/>
    <cellStyle name="Normal 30" xfId="675" xr:uid="{00000000-0005-0000-0000-0000F5040000}"/>
    <cellStyle name="Normal 30 2" xfId="676" xr:uid="{00000000-0005-0000-0000-0000F6040000}"/>
    <cellStyle name="Normal 31" xfId="677" xr:uid="{00000000-0005-0000-0000-0000F7040000}"/>
    <cellStyle name="Normal 31 2" xfId="678" xr:uid="{00000000-0005-0000-0000-0000F8040000}"/>
    <cellStyle name="Normal 32" xfId="679" xr:uid="{00000000-0005-0000-0000-0000F9040000}"/>
    <cellStyle name="Normal 32 2" xfId="680" xr:uid="{00000000-0005-0000-0000-0000FA040000}"/>
    <cellStyle name="Normal 33" xfId="681" xr:uid="{00000000-0005-0000-0000-0000FB040000}"/>
    <cellStyle name="Normal 33 2" xfId="682" xr:uid="{00000000-0005-0000-0000-0000FC040000}"/>
    <cellStyle name="Normal 34" xfId="683" xr:uid="{00000000-0005-0000-0000-0000FD040000}"/>
    <cellStyle name="Normal 34 2" xfId="684" xr:uid="{00000000-0005-0000-0000-0000FE040000}"/>
    <cellStyle name="Normal 35" xfId="685" xr:uid="{00000000-0005-0000-0000-0000FF040000}"/>
    <cellStyle name="Normal 35 2" xfId="686" xr:uid="{00000000-0005-0000-0000-000000050000}"/>
    <cellStyle name="Normal 36" xfId="687" xr:uid="{00000000-0005-0000-0000-000001050000}"/>
    <cellStyle name="Normal 36 2" xfId="688" xr:uid="{00000000-0005-0000-0000-000002050000}"/>
    <cellStyle name="Normal 37" xfId="689" xr:uid="{00000000-0005-0000-0000-000003050000}"/>
    <cellStyle name="Normal 37 2" xfId="690" xr:uid="{00000000-0005-0000-0000-000004050000}"/>
    <cellStyle name="Normal 38" xfId="691" xr:uid="{00000000-0005-0000-0000-000005050000}"/>
    <cellStyle name="Normal 38 2" xfId="692" xr:uid="{00000000-0005-0000-0000-000006050000}"/>
    <cellStyle name="Normal 39" xfId="693" xr:uid="{00000000-0005-0000-0000-000007050000}"/>
    <cellStyle name="Normal 39 2" xfId="694" xr:uid="{00000000-0005-0000-0000-000008050000}"/>
    <cellStyle name="Normal 4" xfId="695" xr:uid="{00000000-0005-0000-0000-000009050000}"/>
    <cellStyle name="Normal 4 2" xfId="696" xr:uid="{00000000-0005-0000-0000-00000A050000}"/>
    <cellStyle name="Normal 4 3" xfId="697" xr:uid="{00000000-0005-0000-0000-00000B050000}"/>
    <cellStyle name="Normal 4 4" xfId="698" xr:uid="{00000000-0005-0000-0000-00000C050000}"/>
    <cellStyle name="Normal 40" xfId="699" xr:uid="{00000000-0005-0000-0000-00000D050000}"/>
    <cellStyle name="Normal 40 2" xfId="700" xr:uid="{00000000-0005-0000-0000-00000E050000}"/>
    <cellStyle name="Normal 41" xfId="701" xr:uid="{00000000-0005-0000-0000-00000F050000}"/>
    <cellStyle name="Normal 41 2" xfId="702" xr:uid="{00000000-0005-0000-0000-000010050000}"/>
    <cellStyle name="Normal 42" xfId="703" xr:uid="{00000000-0005-0000-0000-000011050000}"/>
    <cellStyle name="Normal 42 2" xfId="704" xr:uid="{00000000-0005-0000-0000-000012050000}"/>
    <cellStyle name="Normal 43" xfId="705" xr:uid="{00000000-0005-0000-0000-000013050000}"/>
    <cellStyle name="Normal 43 2" xfId="706" xr:uid="{00000000-0005-0000-0000-000014050000}"/>
    <cellStyle name="Normal 44" xfId="707" xr:uid="{00000000-0005-0000-0000-000015050000}"/>
    <cellStyle name="Normal 44 2" xfId="708" xr:uid="{00000000-0005-0000-0000-000016050000}"/>
    <cellStyle name="Normal 45" xfId="709" xr:uid="{00000000-0005-0000-0000-000017050000}"/>
    <cellStyle name="Normal 45 2" xfId="710" xr:uid="{00000000-0005-0000-0000-000018050000}"/>
    <cellStyle name="Normal 46" xfId="711" xr:uid="{00000000-0005-0000-0000-000019050000}"/>
    <cellStyle name="Normal 46 2" xfId="712" xr:uid="{00000000-0005-0000-0000-00001A050000}"/>
    <cellStyle name="Normal 47" xfId="713" xr:uid="{00000000-0005-0000-0000-00001B050000}"/>
    <cellStyle name="Normal 47 2" xfId="714" xr:uid="{00000000-0005-0000-0000-00001C050000}"/>
    <cellStyle name="Normal 48" xfId="715" xr:uid="{00000000-0005-0000-0000-00001D050000}"/>
    <cellStyle name="Normal 48 2" xfId="716" xr:uid="{00000000-0005-0000-0000-00001E050000}"/>
    <cellStyle name="Normal 49" xfId="717" xr:uid="{00000000-0005-0000-0000-00001F050000}"/>
    <cellStyle name="Normal 49 2" xfId="718" xr:uid="{00000000-0005-0000-0000-000020050000}"/>
    <cellStyle name="Normal 5" xfId="719" xr:uid="{00000000-0005-0000-0000-000021050000}"/>
    <cellStyle name="Normal 50" xfId="720" xr:uid="{00000000-0005-0000-0000-000022050000}"/>
    <cellStyle name="Normal 50 2" xfId="721" xr:uid="{00000000-0005-0000-0000-000023050000}"/>
    <cellStyle name="Normal 51" xfId="722" xr:uid="{00000000-0005-0000-0000-000024050000}"/>
    <cellStyle name="Normal 51 2" xfId="723" xr:uid="{00000000-0005-0000-0000-000025050000}"/>
    <cellStyle name="Normal 52" xfId="724" xr:uid="{00000000-0005-0000-0000-000026050000}"/>
    <cellStyle name="Normal 52 2" xfId="725" xr:uid="{00000000-0005-0000-0000-000027050000}"/>
    <cellStyle name="Normal 53" xfId="726" xr:uid="{00000000-0005-0000-0000-000028050000}"/>
    <cellStyle name="Normal 53 2" xfId="727" xr:uid="{00000000-0005-0000-0000-000029050000}"/>
    <cellStyle name="Normal 54" xfId="728" xr:uid="{00000000-0005-0000-0000-00002A050000}"/>
    <cellStyle name="Normal 54 2" xfId="729" xr:uid="{00000000-0005-0000-0000-00002B050000}"/>
    <cellStyle name="Normal 55" xfId="730" xr:uid="{00000000-0005-0000-0000-00002C050000}"/>
    <cellStyle name="Normal 55 2" xfId="731" xr:uid="{00000000-0005-0000-0000-00002D050000}"/>
    <cellStyle name="Normal 56" xfId="732" xr:uid="{00000000-0005-0000-0000-00002E050000}"/>
    <cellStyle name="Normal 56 2" xfId="733" xr:uid="{00000000-0005-0000-0000-00002F050000}"/>
    <cellStyle name="Normal 57" xfId="734" xr:uid="{00000000-0005-0000-0000-000030050000}"/>
    <cellStyle name="Normal 57 2" xfId="735" xr:uid="{00000000-0005-0000-0000-000031050000}"/>
    <cellStyle name="Normal 58" xfId="736" xr:uid="{00000000-0005-0000-0000-000032050000}"/>
    <cellStyle name="Normal 58 2" xfId="737" xr:uid="{00000000-0005-0000-0000-000033050000}"/>
    <cellStyle name="Normal 59" xfId="738" xr:uid="{00000000-0005-0000-0000-000034050000}"/>
    <cellStyle name="Normal 59 2" xfId="739" xr:uid="{00000000-0005-0000-0000-000035050000}"/>
    <cellStyle name="Normal 6" xfId="740" xr:uid="{00000000-0005-0000-0000-000036050000}"/>
    <cellStyle name="Normal 6 2" xfId="741" xr:uid="{00000000-0005-0000-0000-000037050000}"/>
    <cellStyle name="Normal 60" xfId="742" xr:uid="{00000000-0005-0000-0000-000038050000}"/>
    <cellStyle name="Normal 60 2" xfId="743" xr:uid="{00000000-0005-0000-0000-000039050000}"/>
    <cellStyle name="Normal 61" xfId="744" xr:uid="{00000000-0005-0000-0000-00003A050000}"/>
    <cellStyle name="Normal 61 2" xfId="745" xr:uid="{00000000-0005-0000-0000-00003B050000}"/>
    <cellStyle name="Normal 62" xfId="746" xr:uid="{00000000-0005-0000-0000-00003C050000}"/>
    <cellStyle name="Normal 62 2" xfId="747" xr:uid="{00000000-0005-0000-0000-00003D050000}"/>
    <cellStyle name="Normal 63" xfId="748" xr:uid="{00000000-0005-0000-0000-00003E050000}"/>
    <cellStyle name="Normal 63 2" xfId="749" xr:uid="{00000000-0005-0000-0000-00003F050000}"/>
    <cellStyle name="Normal 64" xfId="750" xr:uid="{00000000-0005-0000-0000-000040050000}"/>
    <cellStyle name="Normal 64 2" xfId="751" xr:uid="{00000000-0005-0000-0000-000041050000}"/>
    <cellStyle name="Normal 65" xfId="752" xr:uid="{00000000-0005-0000-0000-000042050000}"/>
    <cellStyle name="Normal 65 2" xfId="753" xr:uid="{00000000-0005-0000-0000-000043050000}"/>
    <cellStyle name="Normal 66" xfId="754" xr:uid="{00000000-0005-0000-0000-000044050000}"/>
    <cellStyle name="Normal 66 2" xfId="755" xr:uid="{00000000-0005-0000-0000-000045050000}"/>
    <cellStyle name="Normal 67" xfId="756" xr:uid="{00000000-0005-0000-0000-000046050000}"/>
    <cellStyle name="Normal 67 2" xfId="757" xr:uid="{00000000-0005-0000-0000-000047050000}"/>
    <cellStyle name="Normal 68" xfId="758" xr:uid="{00000000-0005-0000-0000-000048050000}"/>
    <cellStyle name="Normal 68 2" xfId="759" xr:uid="{00000000-0005-0000-0000-000049050000}"/>
    <cellStyle name="Normal 69" xfId="760" xr:uid="{00000000-0005-0000-0000-00004A050000}"/>
    <cellStyle name="Normal 69 2" xfId="761" xr:uid="{00000000-0005-0000-0000-00004B050000}"/>
    <cellStyle name="Normal 7" xfId="762" xr:uid="{00000000-0005-0000-0000-00004C050000}"/>
    <cellStyle name="Normal 7 2" xfId="763" xr:uid="{00000000-0005-0000-0000-00004D050000}"/>
    <cellStyle name="Normal 7 3" xfId="764" xr:uid="{00000000-0005-0000-0000-00004E050000}"/>
    <cellStyle name="Normal 7 4" xfId="765" xr:uid="{00000000-0005-0000-0000-00004F050000}"/>
    <cellStyle name="Normal 7 5" xfId="766" xr:uid="{00000000-0005-0000-0000-000050050000}"/>
    <cellStyle name="Normal 7 6" xfId="1450" xr:uid="{07E6AA9C-421D-4A85-84BD-14822572110D}"/>
    <cellStyle name="Normal 70" xfId="767" xr:uid="{00000000-0005-0000-0000-000051050000}"/>
    <cellStyle name="Normal 70 2" xfId="768" xr:uid="{00000000-0005-0000-0000-000052050000}"/>
    <cellStyle name="Normal 71" xfId="769" xr:uid="{00000000-0005-0000-0000-000053050000}"/>
    <cellStyle name="Normal 71 2" xfId="770" xr:uid="{00000000-0005-0000-0000-000054050000}"/>
    <cellStyle name="Normal 72" xfId="771" xr:uid="{00000000-0005-0000-0000-000055050000}"/>
    <cellStyle name="Normal 72 2" xfId="772" xr:uid="{00000000-0005-0000-0000-000056050000}"/>
    <cellStyle name="Normal 73" xfId="773" xr:uid="{00000000-0005-0000-0000-000057050000}"/>
    <cellStyle name="Normal 73 2" xfId="774" xr:uid="{00000000-0005-0000-0000-000058050000}"/>
    <cellStyle name="Normal 74" xfId="775" xr:uid="{00000000-0005-0000-0000-000059050000}"/>
    <cellStyle name="Normal 74 2" xfId="776" xr:uid="{00000000-0005-0000-0000-00005A050000}"/>
    <cellStyle name="Normal 75" xfId="777" xr:uid="{00000000-0005-0000-0000-00005B050000}"/>
    <cellStyle name="Normal 75 2" xfId="778" xr:uid="{00000000-0005-0000-0000-00005C050000}"/>
    <cellStyle name="Normal 76" xfId="779" xr:uid="{00000000-0005-0000-0000-00005D050000}"/>
    <cellStyle name="Normal 76 2" xfId="780" xr:uid="{00000000-0005-0000-0000-00005E050000}"/>
    <cellStyle name="Normal 77" xfId="781" xr:uid="{00000000-0005-0000-0000-00005F050000}"/>
    <cellStyle name="Normal 77 2" xfId="782" xr:uid="{00000000-0005-0000-0000-000060050000}"/>
    <cellStyle name="Normal 78" xfId="783" xr:uid="{00000000-0005-0000-0000-000061050000}"/>
    <cellStyle name="Normal 78 2" xfId="784" xr:uid="{00000000-0005-0000-0000-000062050000}"/>
    <cellStyle name="Normal 79" xfId="785" xr:uid="{00000000-0005-0000-0000-000063050000}"/>
    <cellStyle name="Normal 79 2" xfId="786" xr:uid="{00000000-0005-0000-0000-000064050000}"/>
    <cellStyle name="Normal 8" xfId="787" xr:uid="{00000000-0005-0000-0000-000065050000}"/>
    <cellStyle name="Normal 80" xfId="788" xr:uid="{00000000-0005-0000-0000-000066050000}"/>
    <cellStyle name="Normal 80 2" xfId="789" xr:uid="{00000000-0005-0000-0000-000067050000}"/>
    <cellStyle name="Normal 81" xfId="790" xr:uid="{00000000-0005-0000-0000-000068050000}"/>
    <cellStyle name="Normal 81 2" xfId="791" xr:uid="{00000000-0005-0000-0000-000069050000}"/>
    <cellStyle name="Normal 82" xfId="792" xr:uid="{00000000-0005-0000-0000-00006A050000}"/>
    <cellStyle name="Normal 82 2" xfId="793" xr:uid="{00000000-0005-0000-0000-00006B050000}"/>
    <cellStyle name="Normal 83" xfId="794" xr:uid="{00000000-0005-0000-0000-00006C050000}"/>
    <cellStyle name="Normal 83 2" xfId="795" xr:uid="{00000000-0005-0000-0000-00006D050000}"/>
    <cellStyle name="Normal 84" xfId="796" xr:uid="{00000000-0005-0000-0000-00006E050000}"/>
    <cellStyle name="Normal 84 2" xfId="797" xr:uid="{00000000-0005-0000-0000-00006F050000}"/>
    <cellStyle name="Normal 85" xfId="798" xr:uid="{00000000-0005-0000-0000-000070050000}"/>
    <cellStyle name="Normal 85 2" xfId="799" xr:uid="{00000000-0005-0000-0000-000071050000}"/>
    <cellStyle name="Normal 86" xfId="800" xr:uid="{00000000-0005-0000-0000-000072050000}"/>
    <cellStyle name="Normal 86 2" xfId="801" xr:uid="{00000000-0005-0000-0000-000073050000}"/>
    <cellStyle name="Normal 87" xfId="802" xr:uid="{00000000-0005-0000-0000-000074050000}"/>
    <cellStyle name="Normal 87 2" xfId="803" xr:uid="{00000000-0005-0000-0000-000075050000}"/>
    <cellStyle name="Normal 88" xfId="804" xr:uid="{00000000-0005-0000-0000-000076050000}"/>
    <cellStyle name="Normal 88 2" xfId="805" xr:uid="{00000000-0005-0000-0000-000077050000}"/>
    <cellStyle name="Normal 89" xfId="806" xr:uid="{00000000-0005-0000-0000-000078050000}"/>
    <cellStyle name="Normal 89 2" xfId="807" xr:uid="{00000000-0005-0000-0000-000079050000}"/>
    <cellStyle name="Normal 9" xfId="808" xr:uid="{00000000-0005-0000-0000-00007A050000}"/>
    <cellStyle name="Normal 9 2" xfId="809" xr:uid="{00000000-0005-0000-0000-00007B050000}"/>
    <cellStyle name="Normal 9 3" xfId="810" xr:uid="{00000000-0005-0000-0000-00007C050000}"/>
    <cellStyle name="Normal 9 4" xfId="811" xr:uid="{00000000-0005-0000-0000-00007D050000}"/>
    <cellStyle name="Normal 9 5" xfId="812" xr:uid="{00000000-0005-0000-0000-00007E050000}"/>
    <cellStyle name="Normal 90" xfId="813" xr:uid="{00000000-0005-0000-0000-00007F050000}"/>
    <cellStyle name="Normal 90 2" xfId="814" xr:uid="{00000000-0005-0000-0000-000080050000}"/>
    <cellStyle name="Normal 91" xfId="815" xr:uid="{00000000-0005-0000-0000-000081050000}"/>
    <cellStyle name="Normal 91 2" xfId="816" xr:uid="{00000000-0005-0000-0000-000082050000}"/>
    <cellStyle name="Normal 92" xfId="817" xr:uid="{00000000-0005-0000-0000-000083050000}"/>
    <cellStyle name="Normal 92 2" xfId="818" xr:uid="{00000000-0005-0000-0000-000084050000}"/>
    <cellStyle name="Normal 93" xfId="819" xr:uid="{00000000-0005-0000-0000-000085050000}"/>
    <cellStyle name="Normal 93 2" xfId="820" xr:uid="{00000000-0005-0000-0000-000086050000}"/>
    <cellStyle name="Normal 94" xfId="821" xr:uid="{00000000-0005-0000-0000-000087050000}"/>
    <cellStyle name="Normal 94 2" xfId="822" xr:uid="{00000000-0005-0000-0000-000088050000}"/>
    <cellStyle name="Normal 95" xfId="823" xr:uid="{00000000-0005-0000-0000-000089050000}"/>
    <cellStyle name="Normal 95 2" xfId="824" xr:uid="{00000000-0005-0000-0000-00008A050000}"/>
    <cellStyle name="Normal 96" xfId="825" xr:uid="{00000000-0005-0000-0000-00008B050000}"/>
    <cellStyle name="Normal 96 2" xfId="826" xr:uid="{00000000-0005-0000-0000-00008C050000}"/>
    <cellStyle name="Normal 97" xfId="827" xr:uid="{00000000-0005-0000-0000-00008D050000}"/>
    <cellStyle name="Normal 97 2" xfId="828" xr:uid="{00000000-0005-0000-0000-00008E050000}"/>
    <cellStyle name="Normal 98" xfId="829" xr:uid="{00000000-0005-0000-0000-00008F050000}"/>
    <cellStyle name="Normal 98 2" xfId="830" xr:uid="{00000000-0005-0000-0000-000090050000}"/>
    <cellStyle name="Normal 99" xfId="831" xr:uid="{00000000-0005-0000-0000-000091050000}"/>
    <cellStyle name="Normal 99 2" xfId="832" xr:uid="{00000000-0005-0000-0000-000092050000}"/>
    <cellStyle name="Note 2" xfId="833" xr:uid="{00000000-0005-0000-0000-000093050000}"/>
    <cellStyle name="Note 2 2" xfId="834" xr:uid="{00000000-0005-0000-0000-000094050000}"/>
    <cellStyle name="Note 2 3" xfId="835" xr:uid="{00000000-0005-0000-0000-000095050000}"/>
    <cellStyle name="Note 2 4" xfId="836" xr:uid="{00000000-0005-0000-0000-000096050000}"/>
    <cellStyle name="Note 3" xfId="837" xr:uid="{00000000-0005-0000-0000-000097050000}"/>
    <cellStyle name="Note 3 2" xfId="838" xr:uid="{00000000-0005-0000-0000-000098050000}"/>
    <cellStyle name="Note 4" xfId="839" xr:uid="{00000000-0005-0000-0000-000099050000}"/>
    <cellStyle name="Output 2" xfId="840" xr:uid="{00000000-0005-0000-0000-00009A050000}"/>
    <cellStyle name="Sheet Title" xfId="841" xr:uid="{00000000-0005-0000-0000-00009B050000}"/>
    <cellStyle name="Title 2" xfId="842" xr:uid="{00000000-0005-0000-0000-00009C050000}"/>
    <cellStyle name="Total 2" xfId="843" xr:uid="{00000000-0005-0000-0000-00009D050000}"/>
    <cellStyle name="Total 2 2" xfId="844" xr:uid="{00000000-0005-0000-0000-00009E050000}"/>
    <cellStyle name="Warning Text 2" xfId="845" xr:uid="{00000000-0005-0000-0000-00009F050000}"/>
    <cellStyle name="Warning Text 2 2" xfId="846" xr:uid="{00000000-0005-0000-0000-0000A0050000}"/>
    <cellStyle name="Warning Text 2 2 2" xfId="847" xr:uid="{00000000-0005-0000-0000-0000A1050000}"/>
    <cellStyle name="Warning Text 2 3" xfId="848" xr:uid="{00000000-0005-0000-0000-0000A2050000}"/>
    <cellStyle name="Warning Text 2 3 2" xfId="849" xr:uid="{00000000-0005-0000-0000-0000A3050000}"/>
    <cellStyle name="Warning Text 3" xfId="850" xr:uid="{00000000-0005-0000-0000-0000A4050000}"/>
    <cellStyle name="Warning Text 3 2" xfId="851" xr:uid="{00000000-0005-0000-0000-0000A5050000}"/>
    <cellStyle name="Warning Text 3 2 2" xfId="852" xr:uid="{00000000-0005-0000-0000-0000A6050000}"/>
    <cellStyle name="Warning Text 3 3" xfId="853" xr:uid="{00000000-0005-0000-0000-0000A7050000}"/>
    <cellStyle name="Warning Text 4" xfId="854" xr:uid="{00000000-0005-0000-0000-0000A8050000}"/>
    <cellStyle name="Warning Text 4 2" xfId="855" xr:uid="{00000000-0005-0000-0000-0000A9050000}"/>
  </cellStyles>
  <dxfs count="63">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5799137</xdr:colOff>
      <xdr:row>0</xdr:row>
      <xdr:rowOff>100012</xdr:rowOff>
    </xdr:from>
    <xdr:to>
      <xdr:col>2</xdr:col>
      <xdr:colOff>6899022</xdr:colOff>
      <xdr:row>6</xdr:row>
      <xdr:rowOff>90487</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061200" y="100012"/>
          <a:ext cx="1099885" cy="10620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showRuler="0" zoomScale="80" zoomScaleNormal="80" workbookViewId="0">
      <selection activeCell="F27" sqref="F27"/>
    </sheetView>
  </sheetViews>
  <sheetFormatPr defaultColWidth="18.7265625" defaultRowHeight="12.75" customHeight="1" x14ac:dyDescent="0.25"/>
  <cols>
    <col min="1" max="1" width="9.26953125" customWidth="1"/>
    <col min="2" max="2" width="9.7265625" customWidth="1"/>
    <col min="3" max="3" width="108" customWidth="1"/>
  </cols>
  <sheetData>
    <row r="1" spans="1:3" ht="15.5" x14ac:dyDescent="0.35">
      <c r="A1" s="101" t="s">
        <v>0</v>
      </c>
      <c r="B1" s="102"/>
      <c r="C1" s="103"/>
    </row>
    <row r="2" spans="1:3" ht="15.5" x14ac:dyDescent="0.35">
      <c r="A2" s="104" t="s">
        <v>1</v>
      </c>
      <c r="B2" s="2"/>
      <c r="C2" s="46"/>
    </row>
    <row r="3" spans="1:3" ht="12.5" x14ac:dyDescent="0.25">
      <c r="A3" s="105"/>
      <c r="B3" s="3"/>
      <c r="C3" s="47"/>
    </row>
    <row r="4" spans="1:3" ht="12.5" x14ac:dyDescent="0.25">
      <c r="A4" s="105" t="s">
        <v>2</v>
      </c>
      <c r="B4" s="3"/>
      <c r="C4" s="47"/>
    </row>
    <row r="5" spans="1:3" ht="12.5" x14ac:dyDescent="0.25">
      <c r="A5" s="105" t="s">
        <v>3316</v>
      </c>
      <c r="B5" s="3"/>
      <c r="C5" s="47"/>
    </row>
    <row r="6" spans="1:3" ht="12.5" x14ac:dyDescent="0.25">
      <c r="A6" s="105" t="s">
        <v>3</v>
      </c>
      <c r="B6" s="3"/>
      <c r="C6" s="47"/>
    </row>
    <row r="7" spans="1:3" ht="12.5" x14ac:dyDescent="0.25">
      <c r="A7" s="236"/>
      <c r="B7" s="237"/>
      <c r="C7" s="238"/>
    </row>
    <row r="8" spans="1:3" ht="18" customHeight="1" x14ac:dyDescent="0.25">
      <c r="A8" s="106" t="s">
        <v>4</v>
      </c>
      <c r="B8" s="107"/>
      <c r="C8" s="108"/>
    </row>
    <row r="9" spans="1:3" ht="12.75" customHeight="1" x14ac:dyDescent="0.25">
      <c r="A9" s="109" t="s">
        <v>5</v>
      </c>
      <c r="B9" s="4"/>
      <c r="C9" s="48"/>
    </row>
    <row r="10" spans="1:3" ht="12.5" x14ac:dyDescent="0.25">
      <c r="A10" s="109" t="s">
        <v>6</v>
      </c>
      <c r="B10" s="4"/>
      <c r="C10" s="48"/>
    </row>
    <row r="11" spans="1:3" ht="12.5" x14ac:dyDescent="0.25">
      <c r="A11" s="109" t="s">
        <v>7</v>
      </c>
      <c r="B11" s="4"/>
      <c r="C11" s="48"/>
    </row>
    <row r="12" spans="1:3" ht="12.5" x14ac:dyDescent="0.25">
      <c r="A12" s="109" t="s">
        <v>8</v>
      </c>
      <c r="B12" s="4"/>
      <c r="C12" s="48"/>
    </row>
    <row r="13" spans="1:3" ht="12.5" x14ac:dyDescent="0.25">
      <c r="A13" s="109" t="s">
        <v>9</v>
      </c>
      <c r="B13" s="4"/>
      <c r="C13" s="48"/>
    </row>
    <row r="14" spans="1:3" ht="12.5" x14ac:dyDescent="0.25">
      <c r="A14" s="239"/>
      <c r="B14" s="240"/>
      <c r="C14" s="241"/>
    </row>
    <row r="16" spans="1:3" ht="13" x14ac:dyDescent="0.25">
      <c r="A16" s="110" t="s">
        <v>10</v>
      </c>
      <c r="B16" s="111"/>
      <c r="C16" s="112"/>
    </row>
    <row r="17" spans="1:3" ht="13" x14ac:dyDescent="0.25">
      <c r="A17" s="113" t="s">
        <v>11</v>
      </c>
      <c r="B17" s="114"/>
      <c r="C17" s="115"/>
    </row>
    <row r="18" spans="1:3" ht="13" x14ac:dyDescent="0.25">
      <c r="A18" s="113" t="s">
        <v>12</v>
      </c>
      <c r="B18" s="114"/>
      <c r="C18" s="115"/>
    </row>
    <row r="19" spans="1:3" ht="13" x14ac:dyDescent="0.25">
      <c r="A19" s="113" t="s">
        <v>13</v>
      </c>
      <c r="B19" s="114"/>
      <c r="C19" s="115"/>
    </row>
    <row r="20" spans="1:3" ht="13" x14ac:dyDescent="0.25">
      <c r="A20" s="113" t="s">
        <v>14</v>
      </c>
      <c r="B20" s="114"/>
      <c r="C20" s="116"/>
    </row>
    <row r="21" spans="1:3" ht="13" x14ac:dyDescent="0.25">
      <c r="A21" s="113" t="s">
        <v>15</v>
      </c>
      <c r="B21" s="114"/>
      <c r="C21" s="117"/>
    </row>
    <row r="22" spans="1:3" ht="13" x14ac:dyDescent="0.25">
      <c r="A22" s="113" t="s">
        <v>16</v>
      </c>
      <c r="B22" s="114"/>
      <c r="C22" s="115"/>
    </row>
    <row r="23" spans="1:3" ht="13" x14ac:dyDescent="0.25">
      <c r="A23" s="113" t="s">
        <v>17</v>
      </c>
      <c r="B23" s="114"/>
      <c r="C23" s="115"/>
    </row>
    <row r="24" spans="1:3" ht="13" x14ac:dyDescent="0.25">
      <c r="A24" s="113" t="s">
        <v>18</v>
      </c>
      <c r="B24" s="114"/>
      <c r="C24" s="115"/>
    </row>
    <row r="25" spans="1:3" ht="13" x14ac:dyDescent="0.25">
      <c r="A25" s="113" t="s">
        <v>19</v>
      </c>
      <c r="B25" s="114"/>
      <c r="C25" s="115"/>
    </row>
    <row r="26" spans="1:3" ht="13" x14ac:dyDescent="0.25">
      <c r="A26" s="118" t="s">
        <v>20</v>
      </c>
      <c r="B26" s="114"/>
      <c r="C26" s="115"/>
    </row>
    <row r="27" spans="1:3" ht="13" x14ac:dyDescent="0.25">
      <c r="A27" s="118" t="s">
        <v>21</v>
      </c>
      <c r="B27" s="114"/>
      <c r="C27" s="115"/>
    </row>
    <row r="29" spans="1:3" ht="13" x14ac:dyDescent="0.25">
      <c r="A29" s="110" t="s">
        <v>22</v>
      </c>
      <c r="B29" s="111"/>
      <c r="C29" s="112"/>
    </row>
    <row r="30" spans="1:3" ht="12.5" x14ac:dyDescent="0.25">
      <c r="A30" s="119"/>
      <c r="B30" s="120"/>
      <c r="C30" s="121"/>
    </row>
    <row r="31" spans="1:3" ht="13" x14ac:dyDescent="0.25">
      <c r="A31" s="122" t="s">
        <v>23</v>
      </c>
      <c r="B31" s="123"/>
      <c r="C31" s="124"/>
    </row>
    <row r="32" spans="1:3" ht="13" x14ac:dyDescent="0.25">
      <c r="A32" s="122" t="s">
        <v>24</v>
      </c>
      <c r="B32" s="123"/>
      <c r="C32" s="124"/>
    </row>
    <row r="33" spans="1:3" ht="12.75" customHeight="1" x14ac:dyDescent="0.25">
      <c r="A33" s="122" t="s">
        <v>25</v>
      </c>
      <c r="B33" s="123"/>
      <c r="C33" s="124"/>
    </row>
    <row r="34" spans="1:3" ht="12.75" customHeight="1" x14ac:dyDescent="0.25">
      <c r="A34" s="122" t="s">
        <v>26</v>
      </c>
      <c r="B34" s="125"/>
      <c r="C34" s="124"/>
    </row>
    <row r="35" spans="1:3" ht="13" x14ac:dyDescent="0.25">
      <c r="A35" s="122" t="s">
        <v>27</v>
      </c>
      <c r="B35" s="123"/>
      <c r="C35" s="124"/>
    </row>
    <row r="36" spans="1:3" ht="12.5" x14ac:dyDescent="0.25">
      <c r="A36" s="119"/>
      <c r="B36" s="120"/>
      <c r="C36" s="121"/>
    </row>
    <row r="37" spans="1:3" ht="13" x14ac:dyDescent="0.25">
      <c r="A37" s="122" t="s">
        <v>23</v>
      </c>
      <c r="B37" s="123"/>
      <c r="C37" s="124"/>
    </row>
    <row r="38" spans="1:3" ht="13" x14ac:dyDescent="0.25">
      <c r="A38" s="122" t="s">
        <v>24</v>
      </c>
      <c r="B38" s="123"/>
      <c r="C38" s="124"/>
    </row>
    <row r="39" spans="1:3" ht="13" x14ac:dyDescent="0.25">
      <c r="A39" s="122" t="s">
        <v>25</v>
      </c>
      <c r="B39" s="123"/>
      <c r="C39" s="124"/>
    </row>
    <row r="40" spans="1:3" ht="13" x14ac:dyDescent="0.25">
      <c r="A40" s="122" t="s">
        <v>26</v>
      </c>
      <c r="B40" s="125"/>
      <c r="C40" s="124"/>
    </row>
    <row r="41" spans="1:3" ht="13" x14ac:dyDescent="0.25">
      <c r="A41" s="122" t="s">
        <v>27</v>
      </c>
      <c r="B41" s="123"/>
      <c r="C41" s="124"/>
    </row>
    <row r="43" spans="1:3" ht="12.5" x14ac:dyDescent="0.25">
      <c r="A43" s="16" t="s">
        <v>28</v>
      </c>
    </row>
    <row r="44" spans="1:3" ht="12.5" x14ac:dyDescent="0.25">
      <c r="A44" s="16" t="s">
        <v>29</v>
      </c>
    </row>
    <row r="45" spans="1:3" ht="12.5" x14ac:dyDescent="0.25">
      <c r="A45" s="16" t="s">
        <v>30</v>
      </c>
    </row>
    <row r="47" spans="1:3" ht="12.75" hidden="1" customHeight="1" x14ac:dyDescent="0.35">
      <c r="A47" s="49" t="s">
        <v>31</v>
      </c>
    </row>
    <row r="48" spans="1:3" ht="12.75" hidden="1" customHeight="1" x14ac:dyDescent="0.35">
      <c r="A48" s="49" t="s">
        <v>32</v>
      </c>
    </row>
    <row r="49" spans="1:1" ht="12.75" hidden="1" customHeight="1" x14ac:dyDescent="0.35">
      <c r="A49" s="49" t="s">
        <v>33</v>
      </c>
    </row>
  </sheetData>
  <customSheetViews>
    <customSheetView guid="{E96EC931-7DB8-9949-B69E-EB800FAB8EDD}" showPageBreaks="1" showGridLines="0" fitToPage="1" printArea="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49FE20BB-FBAE-4179-A770-21772DC36366}" showGridLines="0" fitToPage="1" hiddenRows="1" showRuler="0">
      <selection activeCell="C17" sqref="C17:N17"/>
      <pageMargins left="0" right="0" top="0" bottom="0" header="0" footer="0"/>
      <printOptions horizontalCentered="1"/>
      <pageSetup scale="90" orientation="landscape" horizontalDpi="1200" verticalDpi="1200"/>
      <headerFooter>
        <oddHeader>&amp;CIRS Office of Safeguards SCSEM</oddHeader>
        <oddFooter>&amp;L&amp;F&amp;RPage &amp;P of &amp;N</oddFooter>
      </headerFooter>
    </customSheetView>
  </customSheetViews>
  <phoneticPr fontId="2"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7" right="0.7" top="0.75" bottom="0.75" header="0.3" footer="0.3"/>
  <pageSetup scale="90"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9"/>
  <sheetViews>
    <sheetView showGridLines="0" showRuler="0" zoomScale="90" zoomScaleNormal="90" workbookViewId="0">
      <selection activeCell="F20" sqref="F20"/>
    </sheetView>
  </sheetViews>
  <sheetFormatPr defaultColWidth="18.7265625" defaultRowHeight="12.75" customHeight="1" x14ac:dyDescent="0.25"/>
  <cols>
    <col min="1" max="1" width="8.7265625" customWidth="1"/>
    <col min="2" max="2" width="10.453125" customWidth="1"/>
    <col min="3" max="3" width="10.7265625" bestFit="1" customWidth="1"/>
    <col min="4" max="4" width="10.7265625" customWidth="1"/>
    <col min="5" max="5" width="10.453125" customWidth="1"/>
    <col min="6" max="6" width="12.7265625" customWidth="1"/>
    <col min="7" max="7" width="10.7265625" customWidth="1"/>
    <col min="8" max="9" width="14.26953125" hidden="1" customWidth="1"/>
    <col min="10" max="13" width="8.7265625" customWidth="1"/>
    <col min="14" max="14" width="9.26953125" customWidth="1"/>
    <col min="15" max="15" width="10.26953125" customWidth="1"/>
    <col min="16" max="16" width="10.7265625" customWidth="1"/>
  </cols>
  <sheetData>
    <row r="1" spans="1:16" ht="13" x14ac:dyDescent="0.3">
      <c r="A1" s="126" t="s">
        <v>34</v>
      </c>
      <c r="B1" s="127"/>
      <c r="C1" s="127"/>
      <c r="D1" s="127"/>
      <c r="E1" s="127"/>
      <c r="F1" s="127"/>
      <c r="G1" s="127"/>
      <c r="H1" s="127"/>
      <c r="I1" s="127"/>
      <c r="J1" s="127"/>
      <c r="K1" s="127"/>
      <c r="L1" s="127"/>
      <c r="M1" s="127"/>
      <c r="N1" s="127"/>
      <c r="O1" s="127"/>
      <c r="P1" s="127"/>
    </row>
    <row r="2" spans="1:16" ht="18" customHeight="1" x14ac:dyDescent="0.25">
      <c r="A2" s="128" t="s">
        <v>35</v>
      </c>
      <c r="B2" s="129"/>
      <c r="C2" s="129"/>
      <c r="D2" s="129"/>
      <c r="E2" s="129"/>
      <c r="F2" s="129"/>
      <c r="G2" s="129"/>
      <c r="H2" s="129"/>
      <c r="I2" s="129"/>
      <c r="J2" s="129"/>
      <c r="K2" s="129"/>
      <c r="L2" s="129"/>
      <c r="M2" s="129"/>
      <c r="N2" s="129"/>
      <c r="O2" s="129"/>
      <c r="P2" s="130"/>
    </row>
    <row r="3" spans="1:16" ht="12.75" customHeight="1" x14ac:dyDescent="0.25">
      <c r="A3" s="131" t="s">
        <v>36</v>
      </c>
      <c r="B3" s="1"/>
      <c r="C3" s="1"/>
      <c r="D3" s="1"/>
      <c r="E3" s="1"/>
      <c r="F3" s="1"/>
      <c r="G3" s="1"/>
      <c r="H3" s="1"/>
      <c r="I3" s="1"/>
      <c r="J3" s="1"/>
      <c r="K3" s="1"/>
      <c r="L3" s="1"/>
      <c r="M3" s="1"/>
      <c r="N3" s="1"/>
      <c r="O3" s="1"/>
      <c r="P3" s="73"/>
    </row>
    <row r="4" spans="1:16" ht="12.5" x14ac:dyDescent="0.25">
      <c r="A4" s="131"/>
      <c r="B4" s="1"/>
      <c r="C4" s="1"/>
      <c r="D4" s="1"/>
      <c r="E4" s="1"/>
      <c r="F4" s="1"/>
      <c r="G4" s="1"/>
      <c r="H4" s="1"/>
      <c r="I4" s="1"/>
      <c r="J4" s="1"/>
      <c r="K4" s="1"/>
      <c r="L4" s="1"/>
      <c r="M4" s="1"/>
      <c r="N4" s="1"/>
      <c r="O4" s="1"/>
      <c r="P4" s="73"/>
    </row>
    <row r="5" spans="1:16" ht="12.5" x14ac:dyDescent="0.25">
      <c r="A5" s="131" t="s">
        <v>37</v>
      </c>
      <c r="B5" s="1"/>
      <c r="C5" s="1"/>
      <c r="D5" s="1"/>
      <c r="E5" s="1"/>
      <c r="F5" s="1"/>
      <c r="G5" s="1"/>
      <c r="H5" s="1"/>
      <c r="I5" s="1"/>
      <c r="J5" s="1"/>
      <c r="K5" s="1"/>
      <c r="L5" s="1"/>
      <c r="M5" s="1"/>
      <c r="N5" s="1"/>
      <c r="O5" s="1"/>
      <c r="P5" s="73"/>
    </row>
    <row r="6" spans="1:16" ht="12.5" x14ac:dyDescent="0.25">
      <c r="A6" s="131" t="s">
        <v>38</v>
      </c>
      <c r="B6" s="1"/>
      <c r="C6" s="1"/>
      <c r="D6" s="1"/>
      <c r="E6" s="1"/>
      <c r="F6" s="1"/>
      <c r="G6" s="1"/>
      <c r="H6" s="1"/>
      <c r="I6" s="1"/>
      <c r="J6" s="1"/>
      <c r="K6" s="1"/>
      <c r="L6" s="1"/>
      <c r="M6" s="1"/>
      <c r="N6" s="1"/>
      <c r="O6" s="1"/>
      <c r="P6" s="73"/>
    </row>
    <row r="7" spans="1:16" ht="12.5" x14ac:dyDescent="0.25">
      <c r="A7" s="242"/>
      <c r="B7" s="243"/>
      <c r="C7" s="243"/>
      <c r="D7" s="243"/>
      <c r="E7" s="243"/>
      <c r="F7" s="243"/>
      <c r="G7" s="243"/>
      <c r="H7" s="243"/>
      <c r="I7" s="243"/>
      <c r="J7" s="243"/>
      <c r="K7" s="243"/>
      <c r="L7" s="243"/>
      <c r="M7" s="243"/>
      <c r="N7" s="243"/>
      <c r="O7" s="243"/>
      <c r="P7" s="244"/>
    </row>
    <row r="8" spans="1:16" ht="12.75" customHeight="1" x14ac:dyDescent="0.25">
      <c r="A8" s="132"/>
      <c r="B8" s="133"/>
      <c r="C8" s="133"/>
      <c r="D8" s="133"/>
      <c r="E8" s="133"/>
      <c r="F8" s="133"/>
      <c r="G8" s="133"/>
      <c r="H8" s="133"/>
      <c r="I8" s="133"/>
      <c r="J8" s="133"/>
      <c r="K8" s="133"/>
      <c r="L8" s="133"/>
      <c r="M8" s="133"/>
      <c r="N8" s="133"/>
      <c r="O8" s="133"/>
      <c r="P8" s="130"/>
    </row>
    <row r="9" spans="1:16" ht="12.75" customHeight="1" x14ac:dyDescent="0.3">
      <c r="A9" s="134"/>
      <c r="B9" s="135" t="s">
        <v>39</v>
      </c>
      <c r="C9" s="136"/>
      <c r="D9" s="136"/>
      <c r="E9" s="136"/>
      <c r="F9" s="136"/>
      <c r="G9" s="137"/>
      <c r="P9" s="73"/>
    </row>
    <row r="10" spans="1:16" ht="12.75" customHeight="1" x14ac:dyDescent="0.3">
      <c r="A10" s="138" t="s">
        <v>40</v>
      </c>
      <c r="B10" s="74" t="s">
        <v>41</v>
      </c>
      <c r="C10" s="139"/>
      <c r="D10" s="140"/>
      <c r="E10" s="140"/>
      <c r="F10" s="140"/>
      <c r="G10" s="141"/>
      <c r="K10" s="142" t="s">
        <v>42</v>
      </c>
      <c r="L10" s="143"/>
      <c r="M10" s="143"/>
      <c r="N10" s="143"/>
      <c r="O10" s="144"/>
      <c r="P10" s="73"/>
    </row>
    <row r="11" spans="1:16" ht="36" x14ac:dyDescent="0.25">
      <c r="A11" s="145"/>
      <c r="B11" s="21" t="s">
        <v>43</v>
      </c>
      <c r="C11" s="146" t="s">
        <v>44</v>
      </c>
      <c r="D11" s="146" t="s">
        <v>45</v>
      </c>
      <c r="E11" s="146" t="s">
        <v>46</v>
      </c>
      <c r="F11" s="146" t="s">
        <v>47</v>
      </c>
      <c r="G11" s="147" t="s">
        <v>48</v>
      </c>
      <c r="K11" s="148" t="s">
        <v>49</v>
      </c>
      <c r="L11" s="149"/>
      <c r="M11" s="150" t="s">
        <v>50</v>
      </c>
      <c r="N11" s="150" t="s">
        <v>51</v>
      </c>
      <c r="O11" s="151" t="s">
        <v>52</v>
      </c>
      <c r="P11" s="73"/>
    </row>
    <row r="12" spans="1:16" ht="12.75" customHeight="1" x14ac:dyDescent="0.3">
      <c r="A12" s="152"/>
      <c r="B12" s="51">
        <f>COUNTIF('Test Cases'!J3:J204,"Pass")</f>
        <v>0</v>
      </c>
      <c r="C12" s="52">
        <f>COUNTIF('Test Cases'!J3:J204,"Fail")</f>
        <v>0</v>
      </c>
      <c r="D12" s="50">
        <f>COUNTIF('Test Cases'!J3:J204,"Info")</f>
        <v>0</v>
      </c>
      <c r="E12" s="51">
        <f>COUNTIF('Test Cases'!J3:J204,"N/A")</f>
        <v>0</v>
      </c>
      <c r="F12" s="51">
        <f>B12+C12</f>
        <v>0</v>
      </c>
      <c r="G12" s="53">
        <f>D24/100</f>
        <v>0</v>
      </c>
      <c r="K12" s="153" t="s">
        <v>53</v>
      </c>
      <c r="L12" s="154"/>
      <c r="M12" s="155">
        <f>COUNTA('Test Cases'!J3:J204)</f>
        <v>0</v>
      </c>
      <c r="N12" s="155">
        <f>O12-M12</f>
        <v>187</v>
      </c>
      <c r="O12" s="156">
        <f>COUNTA('Test Cases'!A3:A204)</f>
        <v>187</v>
      </c>
      <c r="P12" s="73"/>
    </row>
    <row r="13" spans="1:16" ht="12.75" customHeight="1" x14ac:dyDescent="0.3">
      <c r="A13" s="152"/>
      <c r="B13" s="23"/>
      <c r="K13" s="11"/>
      <c r="L13" s="11"/>
      <c r="M13" s="11"/>
      <c r="N13" s="11"/>
      <c r="O13" s="11"/>
      <c r="P13" s="73"/>
    </row>
    <row r="14" spans="1:16" ht="12.75" customHeight="1" x14ac:dyDescent="0.3">
      <c r="A14" s="152"/>
      <c r="B14" s="74" t="s">
        <v>54</v>
      </c>
      <c r="C14" s="140"/>
      <c r="D14" s="140"/>
      <c r="E14" s="140"/>
      <c r="F14" s="140"/>
      <c r="G14" s="157"/>
      <c r="K14" s="11"/>
      <c r="L14" s="11"/>
      <c r="M14" s="11"/>
      <c r="N14" s="11"/>
      <c r="O14" s="11"/>
      <c r="P14" s="73"/>
    </row>
    <row r="15" spans="1:16" ht="12.75" customHeight="1" x14ac:dyDescent="0.25">
      <c r="A15" s="158"/>
      <c r="B15" s="245" t="s">
        <v>55</v>
      </c>
      <c r="C15" s="245" t="s">
        <v>56</v>
      </c>
      <c r="D15" s="245" t="s">
        <v>57</v>
      </c>
      <c r="E15" s="245" t="s">
        <v>58</v>
      </c>
      <c r="F15" s="245" t="s">
        <v>46</v>
      </c>
      <c r="G15" s="245" t="s">
        <v>59</v>
      </c>
      <c r="H15" s="24" t="s">
        <v>60</v>
      </c>
      <c r="I15" s="24" t="s">
        <v>61</v>
      </c>
      <c r="K15" s="15"/>
      <c r="L15" s="15"/>
      <c r="M15" s="15"/>
      <c r="N15" s="15"/>
      <c r="O15" s="15"/>
      <c r="P15" s="73"/>
    </row>
    <row r="16" spans="1:16" ht="12.75" customHeight="1" x14ac:dyDescent="0.25">
      <c r="A16" s="158"/>
      <c r="B16" s="25">
        <v>8</v>
      </c>
      <c r="C16" s="26">
        <f>COUNTIF('Test Cases'!AA:AA,B16)</f>
        <v>0</v>
      </c>
      <c r="D16" s="22">
        <f>COUNTIFS('Test Cases'!AA:AA,B16,'Test Cases'!J:J,$D$15)</f>
        <v>0</v>
      </c>
      <c r="E16" s="22">
        <f>COUNTIFS('Test Cases'!AA:AA,B16,'Test Cases'!J:J,$E$15)</f>
        <v>0</v>
      </c>
      <c r="F16" s="22">
        <f>COUNTIFS('Test Cases'!AA:AA,B16,'Test Cases'!J:J,$F$15)</f>
        <v>0</v>
      </c>
      <c r="G16" s="31">
        <v>1500</v>
      </c>
      <c r="H16">
        <f t="shared" ref="H16:H20" si="0">(C16-F16)*(G16)</f>
        <v>0</v>
      </c>
      <c r="I16">
        <f t="shared" ref="I16:I20" si="1">D16*G16</f>
        <v>0</v>
      </c>
      <c r="P16" s="73"/>
    </row>
    <row r="17" spans="1:16" ht="12.75" customHeight="1" x14ac:dyDescent="0.25">
      <c r="A17" s="158"/>
      <c r="B17" s="25">
        <v>7</v>
      </c>
      <c r="C17" s="26">
        <f>COUNTIF('Test Cases'!AA:AA,B17)</f>
        <v>2</v>
      </c>
      <c r="D17" s="22">
        <f>COUNTIFS('Test Cases'!AA:AA,B17,'Test Cases'!J:J,$D$15)</f>
        <v>0</v>
      </c>
      <c r="E17" s="22">
        <f>COUNTIFS('Test Cases'!AA:AA,B17,'Test Cases'!J:J,$E$15)</f>
        <v>0</v>
      </c>
      <c r="F17" s="22">
        <f>COUNTIFS('Test Cases'!AA:AA,B17,'Test Cases'!J:J,$F$15)</f>
        <v>0</v>
      </c>
      <c r="G17" s="31">
        <v>750</v>
      </c>
      <c r="H17">
        <f t="shared" si="0"/>
        <v>1500</v>
      </c>
      <c r="I17">
        <f t="shared" si="1"/>
        <v>0</v>
      </c>
      <c r="P17" s="73"/>
    </row>
    <row r="18" spans="1:16" ht="12.75" customHeight="1" x14ac:dyDescent="0.25">
      <c r="A18" s="158"/>
      <c r="B18" s="25">
        <v>6</v>
      </c>
      <c r="C18" s="26">
        <f>COUNTIF('Test Cases'!AA:AA,B18)</f>
        <v>23</v>
      </c>
      <c r="D18" s="22">
        <f>COUNTIFS('Test Cases'!AA:AA,B18,'Test Cases'!J:J,$D$15)</f>
        <v>0</v>
      </c>
      <c r="E18" s="22">
        <f>COUNTIFS('Test Cases'!AA:AA,B18,'Test Cases'!J:J,$E$15)</f>
        <v>0</v>
      </c>
      <c r="F18" s="22">
        <f>COUNTIFS('Test Cases'!AA:AA,B18,'Test Cases'!J:J,$F$15)</f>
        <v>0</v>
      </c>
      <c r="G18" s="31">
        <v>100</v>
      </c>
      <c r="H18">
        <f t="shared" si="0"/>
        <v>2300</v>
      </c>
      <c r="I18">
        <f t="shared" si="1"/>
        <v>0</v>
      </c>
      <c r="P18" s="73"/>
    </row>
    <row r="19" spans="1:16" ht="12.75" customHeight="1" x14ac:dyDescent="0.25">
      <c r="A19" s="158"/>
      <c r="B19" s="25">
        <v>5</v>
      </c>
      <c r="C19" s="26">
        <f>COUNTIF('Test Cases'!AA:AA,B19)</f>
        <v>94</v>
      </c>
      <c r="D19" s="22">
        <f>COUNTIFS('Test Cases'!AA:AA,B19,'Test Cases'!J:J,$D$15)</f>
        <v>0</v>
      </c>
      <c r="E19" s="22">
        <f>COUNTIFS('Test Cases'!AA:AA,B19,'Test Cases'!J:J,$E$15)</f>
        <v>0</v>
      </c>
      <c r="F19" s="22">
        <f>COUNTIFS('Test Cases'!AA:AA,B19,'Test Cases'!J:J,$F$15)</f>
        <v>0</v>
      </c>
      <c r="G19" s="31">
        <v>50</v>
      </c>
      <c r="H19">
        <f t="shared" si="0"/>
        <v>4700</v>
      </c>
      <c r="I19">
        <f t="shared" si="1"/>
        <v>0</v>
      </c>
      <c r="P19" s="73"/>
    </row>
    <row r="20" spans="1:16" ht="12.75" customHeight="1" x14ac:dyDescent="0.25">
      <c r="A20" s="158"/>
      <c r="B20" s="25">
        <v>4</v>
      </c>
      <c r="C20" s="26">
        <f>COUNTIF('Test Cases'!AA:AA,B20)</f>
        <v>34</v>
      </c>
      <c r="D20" s="22">
        <f>COUNTIFS('Test Cases'!AA:AA,B20,'Test Cases'!J:J,$D$15)</f>
        <v>0</v>
      </c>
      <c r="E20" s="22">
        <f>COUNTIFS('Test Cases'!AA:AA,B20,'Test Cases'!J:J,$E$15)</f>
        <v>0</v>
      </c>
      <c r="F20" s="22">
        <f>COUNTIFS('Test Cases'!AA:AA,B20,'Test Cases'!J:J,$F$15)</f>
        <v>0</v>
      </c>
      <c r="G20" s="31">
        <v>10</v>
      </c>
      <c r="H20">
        <f t="shared" si="0"/>
        <v>340</v>
      </c>
      <c r="I20">
        <f t="shared" si="1"/>
        <v>0</v>
      </c>
      <c r="P20" s="73"/>
    </row>
    <row r="21" spans="1:16" ht="12.75" customHeight="1" x14ac:dyDescent="0.25">
      <c r="A21" s="158"/>
      <c r="B21" s="25">
        <v>3</v>
      </c>
      <c r="C21" s="26">
        <f>COUNTIF('Test Cases'!AA:AA,B21)</f>
        <v>23</v>
      </c>
      <c r="D21" s="22">
        <f>COUNTIFS('Test Cases'!AA:AA,B21,'Test Cases'!J:J,$D$15)</f>
        <v>0</v>
      </c>
      <c r="E21" s="22">
        <f>COUNTIFS('Test Cases'!AA:AA,B21,'Test Cases'!J:J,$E$15)</f>
        <v>0</v>
      </c>
      <c r="F21" s="22">
        <f>COUNTIFS('Test Cases'!AA:AA,B21,'Test Cases'!J:J,$F$15)</f>
        <v>0</v>
      </c>
      <c r="G21" s="31">
        <v>5</v>
      </c>
      <c r="H21">
        <f>(C21-F21)*(G21)</f>
        <v>115</v>
      </c>
      <c r="I21">
        <f>D21*G21</f>
        <v>0</v>
      </c>
      <c r="P21" s="73"/>
    </row>
    <row r="22" spans="1:16" ht="12.75" customHeight="1" x14ac:dyDescent="0.25">
      <c r="A22" s="158"/>
      <c r="B22" s="25">
        <v>2</v>
      </c>
      <c r="C22" s="26">
        <f>COUNTIF('Test Cases'!AA:AA,B22)</f>
        <v>4</v>
      </c>
      <c r="D22" s="22">
        <f>COUNTIFS('Test Cases'!AA:AA,B22,'Test Cases'!J:J,$D$15)</f>
        <v>0</v>
      </c>
      <c r="E22" s="22">
        <f>COUNTIFS('Test Cases'!AA:AA,B22,'Test Cases'!J:J,$E$15)</f>
        <v>0</v>
      </c>
      <c r="F22" s="22">
        <f>COUNTIFS('Test Cases'!AA:AA,B22,'Test Cases'!J:J,$F$15)</f>
        <v>0</v>
      </c>
      <c r="G22" s="31">
        <v>2</v>
      </c>
      <c r="H22">
        <f>(C22-F22)*(G22)</f>
        <v>8</v>
      </c>
      <c r="I22">
        <f>D22*G22</f>
        <v>0</v>
      </c>
      <c r="P22" s="73"/>
    </row>
    <row r="23" spans="1:16" ht="13" x14ac:dyDescent="0.25">
      <c r="A23" s="158"/>
      <c r="B23" s="25">
        <v>1</v>
      </c>
      <c r="C23" s="26">
        <f>COUNTIF('Test Cases'!AA:AA,B23)</f>
        <v>3</v>
      </c>
      <c r="D23" s="22">
        <f>COUNTIFS('Test Cases'!AA:AA,B23,'Test Cases'!J:J,$D$15)</f>
        <v>0</v>
      </c>
      <c r="E23" s="22">
        <f>COUNTIFS('Test Cases'!AA:AA,B23,'Test Cases'!J:J,$E$15)</f>
        <v>0</v>
      </c>
      <c r="F23" s="22">
        <f>COUNTIFS('Test Cases'!AA:AA,B23,'Test Cases'!J:J,$F$15)</f>
        <v>0</v>
      </c>
      <c r="G23" s="31">
        <v>1</v>
      </c>
      <c r="H23">
        <f>(C23-F23)*(G23)</f>
        <v>3</v>
      </c>
      <c r="I23">
        <f>D23*G23</f>
        <v>0</v>
      </c>
      <c r="P23" s="73"/>
    </row>
    <row r="24" spans="1:16" ht="13" hidden="1" x14ac:dyDescent="0.3">
      <c r="A24" s="158"/>
      <c r="B24" s="75" t="s">
        <v>62</v>
      </c>
      <c r="C24" s="159"/>
      <c r="D24" s="160">
        <f>SUM(I16:I23)/SUM(H16:H23)*100</f>
        <v>0</v>
      </c>
      <c r="P24" s="73"/>
    </row>
    <row r="25" spans="1:16" ht="12.75" customHeight="1" x14ac:dyDescent="0.25">
      <c r="A25" s="246"/>
      <c r="B25" s="247"/>
      <c r="C25" s="247"/>
      <c r="D25" s="247"/>
      <c r="E25" s="247"/>
      <c r="F25" s="247"/>
      <c r="G25" s="247"/>
      <c r="H25" s="247"/>
      <c r="I25" s="247"/>
      <c r="J25" s="247"/>
      <c r="K25" s="248"/>
      <c r="L25" s="248"/>
      <c r="M25" s="248"/>
      <c r="N25" s="248"/>
      <c r="O25" s="248"/>
      <c r="P25" s="244"/>
    </row>
    <row r="27" spans="1:16" ht="12.75" customHeight="1" x14ac:dyDescent="0.3">
      <c r="A27" s="54">
        <f>D12+N12</f>
        <v>187</v>
      </c>
      <c r="B27" s="55" t="str">
        <f>"WARNING: THERE IS AT LEAST ONE TEST CASE WITH AN 'INFO' OR BLANK STATUS (SEE ABOVE)"</f>
        <v>WARNING: THERE IS AT LEAST ONE TEST CASE WITH AN 'INFO' OR BLANK STATUS (SEE ABOVE)</v>
      </c>
    </row>
    <row r="28" spans="1:16" ht="12.75" customHeight="1" x14ac:dyDescent="0.25">
      <c r="B28" s="56"/>
    </row>
    <row r="29" spans="1:16" ht="12.75" customHeight="1" x14ac:dyDescent="0.3">
      <c r="A29" s="54">
        <f>SUMPRODUCT(--ISERROR('Test Cases'!AA7:AA204))</f>
        <v>1</v>
      </c>
      <c r="B29" s="55" t="str">
        <f>"WARNING: THERE IS AT LEAST ONE TEST CASE WITH MULTIPLE OR INVALID ISSUE CODES (SEE TEST CASES TAB)"</f>
        <v>WARNING: THERE IS AT LEAST ONE TEST CASE WITH MULTIPLE OR INVALID ISSUE CODES (SEE TEST CASES TAB)</v>
      </c>
    </row>
  </sheetData>
  <sheetProtection sheet="1" objects="1" scenarios="1"/>
  <customSheetViews>
    <customSheetView guid="{E96EC931-7DB8-9949-B69E-EB800FAB8EDD}"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49FE20BB-FBAE-4179-A770-21772DC36366}" showGridLines="0" fitToPage="1" hiddenRows="1" showRuler="0">
      <selection activeCell="K19" sqref="K19"/>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62" priority="5" stopIfTrue="1" operator="greaterThan">
      <formula>0</formula>
    </cfRule>
  </conditionalFormatting>
  <conditionalFormatting sqref="N12">
    <cfRule type="cellIs" dxfId="61" priority="3" stopIfTrue="1" operator="greaterThan">
      <formula>0</formula>
    </cfRule>
    <cfRule type="cellIs" dxfId="60" priority="4" stopIfTrue="1" operator="lessThan">
      <formula>0</formula>
    </cfRule>
  </conditionalFormatting>
  <conditionalFormatting sqref="B27">
    <cfRule type="expression" dxfId="59" priority="2" stopIfTrue="1">
      <formula>$A$27=0</formula>
    </cfRule>
  </conditionalFormatting>
  <conditionalFormatting sqref="B29">
    <cfRule type="expression" dxfId="58" priority="1" stopIfTrue="1">
      <formula>$A$29=0</formula>
    </cfRule>
  </conditionalFormatting>
  <printOptions horizontalCentered="1"/>
  <pageMargins left="0.7" right="0.7" top="0.75" bottom="0.75" header="0.3" footer="0.3"/>
  <pageSetup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1"/>
  <sheetViews>
    <sheetView showGridLines="0" showRuler="0" zoomScale="90" zoomScaleNormal="90" workbookViewId="0">
      <pane ySplit="1" topLeftCell="A2" activePane="bottomLeft" state="frozenSplit"/>
      <selection pane="bottomLeft" activeCell="D9" sqref="D9"/>
    </sheetView>
  </sheetViews>
  <sheetFormatPr defaultColWidth="18.7265625" defaultRowHeight="12.75" customHeight="1" x14ac:dyDescent="0.25"/>
  <cols>
    <col min="1" max="14" width="9.26953125" customWidth="1"/>
  </cols>
  <sheetData>
    <row r="1" spans="1:14" ht="13" x14ac:dyDescent="0.3">
      <c r="A1" s="161" t="s">
        <v>63</v>
      </c>
      <c r="B1" s="162"/>
      <c r="C1" s="162"/>
      <c r="D1" s="162"/>
      <c r="E1" s="162"/>
      <c r="F1" s="162"/>
      <c r="G1" s="162"/>
      <c r="H1" s="162"/>
      <c r="I1" s="162"/>
      <c r="J1" s="162"/>
      <c r="K1" s="162"/>
      <c r="L1" s="162"/>
      <c r="M1" s="162"/>
      <c r="N1" s="163"/>
    </row>
    <row r="2" spans="1:14" ht="12.75" customHeight="1" x14ac:dyDescent="0.25">
      <c r="A2" s="164" t="s">
        <v>64</v>
      </c>
      <c r="B2" s="165"/>
      <c r="C2" s="165"/>
      <c r="D2" s="165"/>
      <c r="E2" s="165"/>
      <c r="F2" s="165"/>
      <c r="G2" s="165"/>
      <c r="H2" s="165"/>
      <c r="I2" s="165"/>
      <c r="J2" s="165"/>
      <c r="K2" s="165"/>
      <c r="L2" s="165"/>
      <c r="M2" s="165"/>
      <c r="N2" s="166"/>
    </row>
    <row r="3" spans="1:14" s="5" customFormat="1" ht="12.75" customHeight="1" x14ac:dyDescent="0.25">
      <c r="A3" s="167" t="s">
        <v>65</v>
      </c>
      <c r="B3" s="168"/>
      <c r="C3" s="168"/>
      <c r="D3" s="168"/>
      <c r="E3" s="168"/>
      <c r="F3" s="168"/>
      <c r="G3" s="168"/>
      <c r="H3" s="168"/>
      <c r="I3" s="168"/>
      <c r="J3" s="168"/>
      <c r="K3" s="168"/>
      <c r="L3" s="168"/>
      <c r="M3" s="168"/>
      <c r="N3" s="169"/>
    </row>
    <row r="4" spans="1:14" s="5" customFormat="1" ht="12.5" x14ac:dyDescent="0.25">
      <c r="A4" s="72" t="s">
        <v>66</v>
      </c>
      <c r="B4" s="6"/>
      <c r="C4" s="6"/>
      <c r="D4" s="6"/>
      <c r="E4" s="6"/>
      <c r="F4" s="6"/>
      <c r="G4" s="6"/>
      <c r="H4" s="6"/>
      <c r="I4" s="6"/>
      <c r="J4" s="6"/>
      <c r="K4" s="6"/>
      <c r="L4" s="6"/>
      <c r="M4" s="6"/>
      <c r="N4" s="7"/>
    </row>
    <row r="5" spans="1:14" s="5" customFormat="1" ht="12.5" x14ac:dyDescent="0.25">
      <c r="A5" s="72" t="s">
        <v>67</v>
      </c>
      <c r="B5" s="6"/>
      <c r="C5" s="6"/>
      <c r="D5" s="6"/>
      <c r="E5" s="6"/>
      <c r="F5" s="6"/>
      <c r="G5" s="6"/>
      <c r="H5" s="6"/>
      <c r="I5" s="6"/>
      <c r="J5" s="6"/>
      <c r="K5" s="6"/>
      <c r="L5" s="6"/>
      <c r="M5" s="6"/>
      <c r="N5" s="7"/>
    </row>
    <row r="6" spans="1:14" s="5" customFormat="1" ht="12.5" x14ac:dyDescent="0.25">
      <c r="A6" s="72"/>
      <c r="B6" s="6"/>
      <c r="C6" s="6"/>
      <c r="D6" s="6"/>
      <c r="E6" s="6"/>
      <c r="F6" s="6"/>
      <c r="G6" s="6"/>
      <c r="H6" s="6"/>
      <c r="I6" s="6"/>
      <c r="J6" s="6"/>
      <c r="K6" s="6"/>
      <c r="L6" s="6"/>
      <c r="M6" s="6"/>
      <c r="N6" s="7"/>
    </row>
    <row r="7" spans="1:14" s="5" customFormat="1" ht="12.5" x14ac:dyDescent="0.25">
      <c r="A7" s="72" t="s">
        <v>68</v>
      </c>
      <c r="B7" s="6"/>
      <c r="C7" s="6"/>
      <c r="D7" s="6"/>
      <c r="E7" s="6"/>
      <c r="F7" s="6"/>
      <c r="G7" s="6"/>
      <c r="H7" s="6"/>
      <c r="I7" s="6"/>
      <c r="J7" s="6"/>
      <c r="K7" s="6"/>
      <c r="L7" s="6"/>
      <c r="M7" s="6"/>
      <c r="N7" s="7"/>
    </row>
    <row r="8" spans="1:14" s="5" customFormat="1" ht="12.5" x14ac:dyDescent="0.25">
      <c r="A8" s="72" t="s">
        <v>69</v>
      </c>
      <c r="B8" s="6"/>
      <c r="C8" s="6"/>
      <c r="D8" s="6"/>
      <c r="E8" s="6"/>
      <c r="F8" s="6"/>
      <c r="G8" s="6"/>
      <c r="H8" s="6"/>
      <c r="I8" s="6"/>
      <c r="J8" s="6"/>
      <c r="K8" s="6"/>
      <c r="L8" s="6"/>
      <c r="M8" s="6"/>
      <c r="N8" s="7"/>
    </row>
    <row r="9" spans="1:14" s="5" customFormat="1" ht="12.5" x14ac:dyDescent="0.25">
      <c r="A9" s="72" t="s">
        <v>70</v>
      </c>
      <c r="B9" s="6"/>
      <c r="C9" s="6"/>
      <c r="D9" s="6"/>
      <c r="E9" s="6"/>
      <c r="F9" s="6"/>
      <c r="G9" s="6"/>
      <c r="H9" s="6"/>
      <c r="I9" s="6"/>
      <c r="J9" s="6"/>
      <c r="K9" s="6"/>
      <c r="L9" s="6"/>
      <c r="M9" s="6"/>
      <c r="N9" s="7"/>
    </row>
    <row r="10" spans="1:14" ht="12.5" x14ac:dyDescent="0.25">
      <c r="A10" s="249"/>
      <c r="B10" s="250"/>
      <c r="C10" s="250"/>
      <c r="D10" s="250"/>
      <c r="E10" s="250"/>
      <c r="F10" s="250"/>
      <c r="G10" s="250"/>
      <c r="H10" s="250"/>
      <c r="I10" s="250"/>
      <c r="J10" s="250"/>
      <c r="K10" s="250"/>
      <c r="L10" s="250"/>
      <c r="M10" s="250"/>
      <c r="N10" s="251"/>
    </row>
    <row r="12" spans="1:14" s="41" customFormat="1" ht="12.75" customHeight="1" x14ac:dyDescent="0.25">
      <c r="A12" s="164" t="s">
        <v>71</v>
      </c>
      <c r="B12" s="165"/>
      <c r="C12" s="165"/>
      <c r="D12" s="165"/>
      <c r="E12" s="165"/>
      <c r="F12" s="165"/>
      <c r="G12" s="165"/>
      <c r="H12" s="165"/>
      <c r="I12" s="165"/>
      <c r="J12" s="165"/>
      <c r="K12" s="165"/>
      <c r="L12" s="165"/>
      <c r="M12" s="165"/>
      <c r="N12" s="166"/>
    </row>
    <row r="13" spans="1:14" s="41" customFormat="1" ht="12.75" customHeight="1" x14ac:dyDescent="0.25">
      <c r="A13" s="170" t="s">
        <v>72</v>
      </c>
      <c r="B13" s="171"/>
      <c r="C13" s="172"/>
      <c r="D13" s="173" t="s">
        <v>73</v>
      </c>
      <c r="E13" s="174"/>
      <c r="F13" s="174"/>
      <c r="G13" s="174"/>
      <c r="H13" s="174"/>
      <c r="I13" s="174"/>
      <c r="J13" s="174"/>
      <c r="K13" s="174"/>
      <c r="L13" s="174"/>
      <c r="M13" s="174"/>
      <c r="N13" s="175"/>
    </row>
    <row r="14" spans="1:14" s="41" customFormat="1" ht="13" x14ac:dyDescent="0.25">
      <c r="A14" s="252"/>
      <c r="B14" s="253"/>
      <c r="C14" s="254"/>
      <c r="D14" s="255" t="s">
        <v>74</v>
      </c>
      <c r="E14" s="256"/>
      <c r="F14" s="256"/>
      <c r="G14" s="256"/>
      <c r="H14" s="256"/>
      <c r="I14" s="256"/>
      <c r="J14" s="256"/>
      <c r="K14" s="256"/>
      <c r="L14" s="256"/>
      <c r="M14" s="256"/>
      <c r="N14" s="257"/>
    </row>
    <row r="15" spans="1:14" s="41" customFormat="1" ht="12.75" customHeight="1" x14ac:dyDescent="0.25">
      <c r="A15" s="176" t="s">
        <v>75</v>
      </c>
      <c r="B15" s="177"/>
      <c r="C15" s="178"/>
      <c r="D15" s="179" t="s">
        <v>76</v>
      </c>
      <c r="E15" s="180"/>
      <c r="F15" s="180"/>
      <c r="G15" s="180"/>
      <c r="H15" s="180"/>
      <c r="I15" s="180"/>
      <c r="J15" s="180"/>
      <c r="K15" s="180"/>
      <c r="L15" s="180"/>
      <c r="M15" s="180"/>
      <c r="N15" s="181"/>
    </row>
    <row r="16" spans="1:14" ht="12.75" customHeight="1" x14ac:dyDescent="0.25">
      <c r="A16" s="170" t="s">
        <v>77</v>
      </c>
      <c r="B16" s="171"/>
      <c r="C16" s="172"/>
      <c r="D16" s="173" t="s">
        <v>78</v>
      </c>
      <c r="E16" s="174"/>
      <c r="F16" s="174"/>
      <c r="G16" s="174"/>
      <c r="H16" s="174"/>
      <c r="I16" s="174"/>
      <c r="J16" s="174"/>
      <c r="K16" s="174"/>
      <c r="L16" s="174"/>
      <c r="M16" s="174"/>
      <c r="N16" s="175"/>
    </row>
    <row r="17" spans="1:14" s="41" customFormat="1" ht="12.75" customHeight="1" x14ac:dyDescent="0.25">
      <c r="A17" s="170" t="s">
        <v>79</v>
      </c>
      <c r="B17" s="171"/>
      <c r="C17" s="172"/>
      <c r="D17" s="281" t="s">
        <v>80</v>
      </c>
      <c r="E17" s="282"/>
      <c r="F17" s="282"/>
      <c r="G17" s="282"/>
      <c r="H17" s="282"/>
      <c r="I17" s="282"/>
      <c r="J17" s="282"/>
      <c r="K17" s="282"/>
      <c r="L17" s="282"/>
      <c r="M17" s="282"/>
      <c r="N17" s="283"/>
    </row>
    <row r="18" spans="1:14" s="41" customFormat="1" ht="13" x14ac:dyDescent="0.25">
      <c r="A18" s="42"/>
      <c r="B18" s="8"/>
      <c r="C18" s="9"/>
      <c r="D18" s="284"/>
      <c r="E18" s="285"/>
      <c r="F18" s="285"/>
      <c r="G18" s="285"/>
      <c r="H18" s="285"/>
      <c r="I18" s="285"/>
      <c r="J18" s="285"/>
      <c r="K18" s="285"/>
      <c r="L18" s="285"/>
      <c r="M18" s="285"/>
      <c r="N18" s="286"/>
    </row>
    <row r="19" spans="1:14" s="41" customFormat="1" ht="12.75" customHeight="1" x14ac:dyDescent="0.25">
      <c r="A19" s="182" t="s">
        <v>81</v>
      </c>
      <c r="B19" s="183"/>
      <c r="C19" s="184"/>
      <c r="D19" s="185" t="s">
        <v>82</v>
      </c>
      <c r="E19" s="186"/>
      <c r="F19" s="186"/>
      <c r="G19" s="186"/>
      <c r="H19" s="186"/>
      <c r="I19" s="186"/>
      <c r="J19" s="186"/>
      <c r="K19" s="186"/>
      <c r="L19" s="186"/>
      <c r="M19" s="186"/>
      <c r="N19" s="187"/>
    </row>
    <row r="20" spans="1:14" ht="12.75" customHeight="1" x14ac:dyDescent="0.25">
      <c r="A20" s="42" t="s">
        <v>83</v>
      </c>
      <c r="B20" s="8"/>
      <c r="C20" s="9"/>
      <c r="D20" s="43" t="s">
        <v>84</v>
      </c>
      <c r="E20" s="44"/>
      <c r="F20" s="44"/>
      <c r="G20" s="44"/>
      <c r="H20" s="44"/>
      <c r="I20" s="44"/>
      <c r="J20" s="44"/>
      <c r="K20" s="44"/>
      <c r="L20" s="44"/>
      <c r="M20" s="44"/>
      <c r="N20" s="45"/>
    </row>
    <row r="21" spans="1:14" ht="13" x14ac:dyDescent="0.25">
      <c r="A21" s="252"/>
      <c r="B21" s="253"/>
      <c r="C21" s="254"/>
      <c r="D21" s="255" t="s">
        <v>85</v>
      </c>
      <c r="E21" s="256"/>
      <c r="F21" s="256"/>
      <c r="G21" s="256"/>
      <c r="H21" s="256"/>
      <c r="I21" s="256"/>
      <c r="J21" s="256"/>
      <c r="K21" s="256"/>
      <c r="L21" s="256"/>
      <c r="M21" s="256"/>
      <c r="N21" s="257"/>
    </row>
    <row r="22" spans="1:14" ht="12.75" customHeight="1" x14ac:dyDescent="0.25">
      <c r="A22" s="170" t="s">
        <v>86</v>
      </c>
      <c r="B22" s="171"/>
      <c r="C22" s="172"/>
      <c r="D22" s="173" t="s">
        <v>87</v>
      </c>
      <c r="E22" s="174"/>
      <c r="F22" s="174"/>
      <c r="G22" s="174"/>
      <c r="H22" s="174"/>
      <c r="I22" s="174"/>
      <c r="J22" s="174"/>
      <c r="K22" s="174"/>
      <c r="L22" s="174"/>
      <c r="M22" s="174"/>
      <c r="N22" s="175"/>
    </row>
    <row r="23" spans="1:14" ht="13" x14ac:dyDescent="0.25">
      <c r="A23" s="252"/>
      <c r="B23" s="253"/>
      <c r="C23" s="254"/>
      <c r="D23" s="255" t="s">
        <v>88</v>
      </c>
      <c r="E23" s="256"/>
      <c r="F23" s="256"/>
      <c r="G23" s="256"/>
      <c r="H23" s="256"/>
      <c r="I23" s="256"/>
      <c r="J23" s="256"/>
      <c r="K23" s="256"/>
      <c r="L23" s="256"/>
      <c r="M23" s="256"/>
      <c r="N23" s="257"/>
    </row>
    <row r="24" spans="1:14" ht="12.75" customHeight="1" x14ac:dyDescent="0.25">
      <c r="A24" s="176" t="s">
        <v>89</v>
      </c>
      <c r="B24" s="177"/>
      <c r="C24" s="178"/>
      <c r="D24" s="179" t="s">
        <v>90</v>
      </c>
      <c r="E24" s="180"/>
      <c r="F24" s="180"/>
      <c r="G24" s="180"/>
      <c r="H24" s="180"/>
      <c r="I24" s="180"/>
      <c r="J24" s="180"/>
      <c r="K24" s="180"/>
      <c r="L24" s="180"/>
      <c r="M24" s="180"/>
      <c r="N24" s="181"/>
    </row>
    <row r="25" spans="1:14" ht="12.75" customHeight="1" x14ac:dyDescent="0.25">
      <c r="A25" s="170" t="s">
        <v>91</v>
      </c>
      <c r="B25" s="171"/>
      <c r="C25" s="172"/>
      <c r="D25" s="173" t="s">
        <v>92</v>
      </c>
      <c r="E25" s="174"/>
      <c r="F25" s="174"/>
      <c r="G25" s="174"/>
      <c r="H25" s="174"/>
      <c r="I25" s="174"/>
      <c r="J25" s="174"/>
      <c r="K25" s="174"/>
      <c r="L25" s="174"/>
      <c r="M25" s="174"/>
      <c r="N25" s="175"/>
    </row>
    <row r="26" spans="1:14" ht="13" x14ac:dyDescent="0.25">
      <c r="A26" s="252"/>
      <c r="B26" s="253"/>
      <c r="C26" s="254"/>
      <c r="D26" s="255" t="s">
        <v>93</v>
      </c>
      <c r="E26" s="256"/>
      <c r="F26" s="256"/>
      <c r="G26" s="256"/>
      <c r="H26" s="256"/>
      <c r="I26" s="256"/>
      <c r="J26" s="256"/>
      <c r="K26" s="256"/>
      <c r="L26" s="256"/>
      <c r="M26" s="256"/>
      <c r="N26" s="257"/>
    </row>
    <row r="27" spans="1:14" ht="12.75" customHeight="1" x14ac:dyDescent="0.25">
      <c r="A27" s="170" t="s">
        <v>94</v>
      </c>
      <c r="B27" s="171"/>
      <c r="C27" s="172"/>
      <c r="D27" s="173" t="s">
        <v>95</v>
      </c>
      <c r="E27" s="174"/>
      <c r="F27" s="174"/>
      <c r="G27" s="174"/>
      <c r="H27" s="174"/>
      <c r="I27" s="174"/>
      <c r="J27" s="174"/>
      <c r="K27" s="174"/>
      <c r="L27" s="174"/>
      <c r="M27" s="174"/>
      <c r="N27" s="175"/>
    </row>
    <row r="28" spans="1:14" ht="13" x14ac:dyDescent="0.25">
      <c r="A28" s="42"/>
      <c r="B28" s="8"/>
      <c r="C28" s="9"/>
      <c r="D28" s="43" t="s">
        <v>96</v>
      </c>
      <c r="E28" s="44"/>
      <c r="F28" s="44"/>
      <c r="G28" s="44"/>
      <c r="H28" s="44"/>
      <c r="I28" s="44"/>
      <c r="J28" s="44"/>
      <c r="K28" s="44"/>
      <c r="L28" s="44"/>
      <c r="M28" s="44"/>
      <c r="N28" s="45"/>
    </row>
    <row r="29" spans="1:14" ht="13" x14ac:dyDescent="0.25">
      <c r="A29" s="42"/>
      <c r="B29" s="8"/>
      <c r="C29" s="9"/>
      <c r="D29" s="43" t="s">
        <v>97</v>
      </c>
      <c r="E29" s="44"/>
      <c r="F29" s="44"/>
      <c r="G29" s="44"/>
      <c r="H29" s="44"/>
      <c r="I29" s="44"/>
      <c r="J29" s="44"/>
      <c r="K29" s="44"/>
      <c r="L29" s="44"/>
      <c r="M29" s="44"/>
      <c r="N29" s="45"/>
    </row>
    <row r="30" spans="1:14" ht="13" x14ac:dyDescent="0.25">
      <c r="A30" s="42"/>
      <c r="B30" s="8"/>
      <c r="C30" s="9"/>
      <c r="D30" s="43" t="s">
        <v>98</v>
      </c>
      <c r="E30" s="44"/>
      <c r="F30" s="44"/>
      <c r="G30" s="44"/>
      <c r="H30" s="44"/>
      <c r="I30" s="44"/>
      <c r="J30" s="44"/>
      <c r="K30" s="44"/>
      <c r="L30" s="44"/>
      <c r="M30" s="44"/>
      <c r="N30" s="45"/>
    </row>
    <row r="31" spans="1:14" ht="13" x14ac:dyDescent="0.25">
      <c r="A31" s="252"/>
      <c r="B31" s="253"/>
      <c r="C31" s="254"/>
      <c r="D31" s="255" t="s">
        <v>99</v>
      </c>
      <c r="E31" s="256"/>
      <c r="F31" s="256"/>
      <c r="G31" s="256"/>
      <c r="H31" s="256"/>
      <c r="I31" s="256"/>
      <c r="J31" s="256"/>
      <c r="K31" s="256"/>
      <c r="L31" s="256"/>
      <c r="M31" s="256"/>
      <c r="N31" s="257"/>
    </row>
    <row r="32" spans="1:14" ht="12.75" customHeight="1" x14ac:dyDescent="0.25">
      <c r="A32" s="170" t="s">
        <v>100</v>
      </c>
      <c r="B32" s="171"/>
      <c r="C32" s="172"/>
      <c r="D32" s="173" t="s">
        <v>101</v>
      </c>
      <c r="E32" s="174"/>
      <c r="F32" s="174"/>
      <c r="G32" s="174"/>
      <c r="H32" s="174"/>
      <c r="I32" s="174"/>
      <c r="J32" s="174"/>
      <c r="K32" s="174"/>
      <c r="L32" s="174"/>
      <c r="M32" s="174"/>
      <c r="N32" s="175"/>
    </row>
    <row r="33" spans="1:14" ht="13" x14ac:dyDescent="0.25">
      <c r="A33" s="252"/>
      <c r="B33" s="253"/>
      <c r="C33" s="254"/>
      <c r="D33" s="255" t="s">
        <v>102</v>
      </c>
      <c r="E33" s="256"/>
      <c r="F33" s="256"/>
      <c r="G33" s="256"/>
      <c r="H33" s="256"/>
      <c r="I33" s="256"/>
      <c r="J33" s="256"/>
      <c r="K33" s="256"/>
      <c r="L33" s="256"/>
      <c r="M33" s="256"/>
      <c r="N33" s="257"/>
    </row>
    <row r="34" spans="1:14" ht="13" x14ac:dyDescent="0.25">
      <c r="A34" s="188" t="s">
        <v>103</v>
      </c>
      <c r="B34" s="189"/>
      <c r="C34" s="190"/>
      <c r="D34" s="287" t="s">
        <v>104</v>
      </c>
      <c r="E34" s="288"/>
      <c r="F34" s="288"/>
      <c r="G34" s="288"/>
      <c r="H34" s="288"/>
      <c r="I34" s="288"/>
      <c r="J34" s="288"/>
      <c r="K34" s="288"/>
      <c r="L34" s="288"/>
      <c r="M34" s="288"/>
      <c r="N34" s="289"/>
    </row>
    <row r="35" spans="1:14" ht="13" x14ac:dyDescent="0.25">
      <c r="A35" s="191"/>
      <c r="B35" s="8"/>
      <c r="C35" s="20"/>
      <c r="D35" s="290"/>
      <c r="E35" s="291"/>
      <c r="F35" s="291"/>
      <c r="G35" s="291"/>
      <c r="H35" s="291"/>
      <c r="I35" s="291"/>
      <c r="J35" s="291"/>
      <c r="K35" s="291"/>
      <c r="L35" s="291"/>
      <c r="M35" s="291"/>
      <c r="N35" s="292"/>
    </row>
    <row r="36" spans="1:14" ht="12.75" customHeight="1" x14ac:dyDescent="0.25">
      <c r="A36" s="192" t="s">
        <v>105</v>
      </c>
      <c r="B36" s="183"/>
      <c r="C36" s="193"/>
      <c r="D36" s="179" t="s">
        <v>106</v>
      </c>
      <c r="E36" s="180"/>
      <c r="F36" s="180"/>
      <c r="G36" s="180"/>
      <c r="H36" s="180"/>
      <c r="I36" s="180"/>
      <c r="J36" s="180"/>
      <c r="K36" s="180"/>
      <c r="L36" s="180"/>
      <c r="M36" s="180"/>
      <c r="N36" s="181"/>
    </row>
    <row r="37" spans="1:14" ht="12.75" customHeight="1" x14ac:dyDescent="0.25">
      <c r="A37" s="182" t="s">
        <v>107</v>
      </c>
      <c r="B37" s="183"/>
      <c r="C37" s="193"/>
      <c r="D37" s="179" t="s">
        <v>108</v>
      </c>
      <c r="E37" s="180"/>
      <c r="F37" s="180"/>
      <c r="G37" s="180"/>
      <c r="H37" s="180"/>
      <c r="I37" s="180"/>
      <c r="J37" s="180"/>
      <c r="K37" s="180"/>
      <c r="L37" s="180"/>
      <c r="M37" s="180"/>
      <c r="N37" s="181"/>
    </row>
    <row r="38" spans="1:14" ht="12.75" customHeight="1" x14ac:dyDescent="0.25">
      <c r="A38" s="293" t="s">
        <v>109</v>
      </c>
      <c r="B38" s="294"/>
      <c r="C38" s="295"/>
      <c r="D38" s="287" t="s">
        <v>110</v>
      </c>
      <c r="E38" s="288"/>
      <c r="F38" s="288"/>
      <c r="G38" s="288"/>
      <c r="H38" s="288"/>
      <c r="I38" s="288"/>
      <c r="J38" s="288"/>
      <c r="K38" s="288"/>
      <c r="L38" s="288"/>
      <c r="M38" s="288"/>
      <c r="N38" s="289"/>
    </row>
    <row r="39" spans="1:14" ht="12.75" customHeight="1" x14ac:dyDescent="0.25">
      <c r="A39" s="296"/>
      <c r="B39" s="297"/>
      <c r="C39" s="298"/>
      <c r="D39" s="299"/>
      <c r="E39" s="300"/>
      <c r="F39" s="300"/>
      <c r="G39" s="300"/>
      <c r="H39" s="300"/>
      <c r="I39" s="300"/>
      <c r="J39" s="300"/>
      <c r="K39" s="300"/>
      <c r="L39" s="300"/>
      <c r="M39" s="300"/>
      <c r="N39" s="301"/>
    </row>
    <row r="40" spans="1:14" ht="12.75" customHeight="1" x14ac:dyDescent="0.25">
      <c r="A40" s="293" t="s">
        <v>111</v>
      </c>
      <c r="B40" s="294"/>
      <c r="C40" s="295"/>
      <c r="D40" s="287" t="s">
        <v>112</v>
      </c>
      <c r="E40" s="288"/>
      <c r="F40" s="288"/>
      <c r="G40" s="288"/>
      <c r="H40" s="288"/>
      <c r="I40" s="288"/>
      <c r="J40" s="288"/>
      <c r="K40" s="288"/>
      <c r="L40" s="288"/>
      <c r="M40" s="288"/>
      <c r="N40" s="289"/>
    </row>
    <row r="41" spans="1:14" ht="12.75" customHeight="1" x14ac:dyDescent="0.25">
      <c r="A41" s="296"/>
      <c r="B41" s="297"/>
      <c r="C41" s="298"/>
      <c r="D41" s="299"/>
      <c r="E41" s="300"/>
      <c r="F41" s="300"/>
      <c r="G41" s="300"/>
      <c r="H41" s="300"/>
      <c r="I41" s="300"/>
      <c r="J41" s="300"/>
      <c r="K41" s="300"/>
      <c r="L41" s="300"/>
      <c r="M41" s="300"/>
      <c r="N41" s="301"/>
    </row>
    <row r="42" spans="1:14" ht="13" x14ac:dyDescent="0.25">
      <c r="A42" s="188" t="s">
        <v>113</v>
      </c>
      <c r="B42" s="189"/>
      <c r="C42" s="190"/>
      <c r="D42" s="275" t="s">
        <v>114</v>
      </c>
      <c r="E42" s="276"/>
      <c r="F42" s="276"/>
      <c r="G42" s="276"/>
      <c r="H42" s="276"/>
      <c r="I42" s="276"/>
      <c r="J42" s="276"/>
      <c r="K42" s="276"/>
      <c r="L42" s="276"/>
      <c r="M42" s="276"/>
      <c r="N42" s="277"/>
    </row>
    <row r="43" spans="1:14" ht="12.75" customHeight="1" x14ac:dyDescent="0.25">
      <c r="A43" s="258"/>
      <c r="B43" s="259"/>
      <c r="C43" s="260"/>
      <c r="D43" s="278"/>
      <c r="E43" s="279"/>
      <c r="F43" s="279"/>
      <c r="G43" s="279"/>
      <c r="H43" s="279"/>
      <c r="I43" s="279"/>
      <c r="J43" s="279"/>
      <c r="K43" s="279"/>
      <c r="L43" s="279"/>
      <c r="M43" s="279"/>
      <c r="N43" s="280"/>
    </row>
    <row r="45" spans="1:14" ht="12.75" customHeight="1" x14ac:dyDescent="0.25">
      <c r="A45" s="164" t="s">
        <v>115</v>
      </c>
      <c r="B45" s="165"/>
      <c r="C45" s="165"/>
      <c r="D45" s="165"/>
      <c r="E45" s="165"/>
      <c r="F45" s="165"/>
      <c r="G45" s="165"/>
      <c r="H45" s="165"/>
      <c r="I45" s="165"/>
      <c r="J45" s="165"/>
      <c r="K45" s="165"/>
      <c r="L45" s="165"/>
      <c r="M45" s="165"/>
      <c r="N45" s="166"/>
    </row>
    <row r="46" spans="1:14" ht="12.75" customHeight="1" x14ac:dyDescent="0.25">
      <c r="A46" s="194" t="s">
        <v>116</v>
      </c>
      <c r="B46" s="195"/>
      <c r="C46" s="195"/>
      <c r="D46" s="195"/>
      <c r="E46" s="195"/>
      <c r="F46" s="195"/>
      <c r="G46" s="195"/>
      <c r="H46" s="195"/>
      <c r="I46" s="195"/>
      <c r="J46" s="195"/>
      <c r="K46" s="195"/>
      <c r="L46" s="195"/>
      <c r="M46" s="195"/>
      <c r="N46" s="196"/>
    </row>
    <row r="47" spans="1:14" ht="12.75" customHeight="1" x14ac:dyDescent="0.25">
      <c r="A47" s="197" t="s">
        <v>117</v>
      </c>
      <c r="B47" s="1" t="s">
        <v>118</v>
      </c>
      <c r="C47" s="1"/>
      <c r="D47" s="1"/>
      <c r="E47" s="1"/>
      <c r="F47" s="1"/>
      <c r="G47" s="1"/>
      <c r="H47" s="1"/>
      <c r="I47" s="1"/>
      <c r="J47" s="1"/>
      <c r="K47" s="1"/>
      <c r="L47" s="1"/>
      <c r="M47" s="1"/>
      <c r="N47" s="10"/>
    </row>
    <row r="48" spans="1:14" ht="12.75" customHeight="1" x14ac:dyDescent="0.25">
      <c r="A48" s="197" t="s">
        <v>119</v>
      </c>
      <c r="B48" s="1" t="s">
        <v>120</v>
      </c>
      <c r="C48" s="1"/>
      <c r="D48" s="1"/>
      <c r="E48" s="1"/>
      <c r="F48" s="1"/>
      <c r="G48" s="1"/>
      <c r="H48" s="1"/>
      <c r="I48" s="1"/>
      <c r="J48" s="1"/>
      <c r="K48" s="1"/>
      <c r="L48" s="1"/>
      <c r="M48" s="1"/>
      <c r="N48" s="10"/>
    </row>
    <row r="49" spans="1:14" ht="12.75" customHeight="1" x14ac:dyDescent="0.25">
      <c r="A49" s="197" t="s">
        <v>121</v>
      </c>
      <c r="B49" s="1" t="s">
        <v>122</v>
      </c>
      <c r="C49" s="1"/>
      <c r="D49" s="1"/>
      <c r="E49" s="1"/>
      <c r="F49" s="1"/>
      <c r="G49" s="1"/>
      <c r="H49" s="1"/>
      <c r="I49" s="1"/>
      <c r="J49" s="1"/>
      <c r="K49" s="1"/>
      <c r="L49" s="1"/>
      <c r="M49" s="1"/>
      <c r="N49" s="10"/>
    </row>
    <row r="50" spans="1:14" ht="12.75" customHeight="1" x14ac:dyDescent="0.25">
      <c r="A50" s="197" t="s">
        <v>123</v>
      </c>
      <c r="B50" s="1" t="s">
        <v>124</v>
      </c>
      <c r="C50" s="1"/>
      <c r="D50" s="1"/>
      <c r="E50" s="1"/>
      <c r="F50" s="1"/>
      <c r="G50" s="1"/>
      <c r="H50" s="1"/>
      <c r="I50" s="1"/>
      <c r="J50" s="1"/>
      <c r="K50" s="1"/>
      <c r="L50" s="1"/>
      <c r="M50" s="1"/>
      <c r="N50" s="10"/>
    </row>
    <row r="51" spans="1:14" ht="12.75" customHeight="1" x14ac:dyDescent="0.25">
      <c r="A51" s="197" t="s">
        <v>125</v>
      </c>
      <c r="B51" s="1" t="s">
        <v>126</v>
      </c>
      <c r="C51" s="1"/>
      <c r="D51" s="1"/>
      <c r="E51" s="1"/>
      <c r="F51" s="1"/>
      <c r="G51" s="1"/>
      <c r="H51" s="1"/>
      <c r="I51" s="1"/>
      <c r="J51" s="1"/>
      <c r="K51" s="1"/>
      <c r="L51" s="1"/>
      <c r="M51" s="1"/>
      <c r="N51" s="10"/>
    </row>
    <row r="52" spans="1:14" ht="12.75" customHeight="1" x14ac:dyDescent="0.25">
      <c r="A52" s="197" t="s">
        <v>127</v>
      </c>
      <c r="B52" s="1" t="s">
        <v>128</v>
      </c>
      <c r="C52" s="1"/>
      <c r="D52" s="1"/>
      <c r="E52" s="1"/>
      <c r="F52" s="1"/>
      <c r="G52" s="1"/>
      <c r="H52" s="1"/>
      <c r="I52" s="1"/>
      <c r="J52" s="1"/>
      <c r="K52" s="1"/>
      <c r="L52" s="1"/>
      <c r="M52" s="1"/>
      <c r="N52" s="10"/>
    </row>
    <row r="53" spans="1:14" ht="12.75" customHeight="1" x14ac:dyDescent="0.25">
      <c r="A53" s="197" t="s">
        <v>129</v>
      </c>
      <c r="B53" s="1" t="s">
        <v>130</v>
      </c>
      <c r="C53" s="1"/>
      <c r="D53" s="1"/>
      <c r="E53" s="1"/>
      <c r="F53" s="1"/>
      <c r="G53" s="1"/>
      <c r="H53" s="1"/>
      <c r="I53" s="1"/>
      <c r="J53" s="1"/>
      <c r="K53" s="1"/>
      <c r="L53" s="1"/>
      <c r="M53" s="1"/>
      <c r="N53" s="10"/>
    </row>
    <row r="54" spans="1:14" ht="12.75" customHeight="1" x14ac:dyDescent="0.25">
      <c r="A54" s="197" t="s">
        <v>131</v>
      </c>
      <c r="B54" s="1" t="s">
        <v>132</v>
      </c>
      <c r="C54" s="1"/>
      <c r="D54" s="1"/>
      <c r="E54" s="1"/>
      <c r="F54" s="1"/>
      <c r="G54" s="1"/>
      <c r="H54" s="1"/>
      <c r="I54" s="1"/>
      <c r="J54" s="1"/>
      <c r="K54" s="1"/>
      <c r="L54" s="1"/>
      <c r="M54" s="1"/>
      <c r="N54" s="10"/>
    </row>
    <row r="55" spans="1:14" ht="12.75" customHeight="1" x14ac:dyDescent="0.25">
      <c r="A55" s="198"/>
      <c r="B55" s="1"/>
      <c r="C55" s="1"/>
      <c r="D55" s="1"/>
      <c r="E55" s="1"/>
      <c r="F55" s="1"/>
      <c r="G55" s="1"/>
      <c r="H55" s="1"/>
      <c r="I55" s="1"/>
      <c r="J55" s="1"/>
      <c r="K55" s="1"/>
      <c r="L55" s="1"/>
      <c r="M55" s="1"/>
      <c r="N55" s="10"/>
    </row>
    <row r="56" spans="1:14" ht="12.75" customHeight="1" x14ac:dyDescent="0.25">
      <c r="A56" s="72" t="s">
        <v>133</v>
      </c>
      <c r="B56" s="11"/>
      <c r="C56" s="11"/>
      <c r="D56" s="11"/>
      <c r="E56" s="11"/>
      <c r="F56" s="11"/>
      <c r="G56" s="11"/>
      <c r="H56" s="11"/>
      <c r="I56" s="11"/>
      <c r="J56" s="11"/>
      <c r="K56" s="11"/>
      <c r="L56" s="11"/>
      <c r="M56" s="11"/>
      <c r="N56" s="12"/>
    </row>
    <row r="57" spans="1:14" ht="12.75" customHeight="1" x14ac:dyDescent="0.25">
      <c r="A57" s="198"/>
      <c r="B57" s="1"/>
      <c r="C57" s="1"/>
      <c r="D57" s="1"/>
      <c r="E57" s="1"/>
      <c r="F57" s="1"/>
      <c r="G57" s="1"/>
      <c r="H57" s="1"/>
      <c r="I57" s="1"/>
      <c r="J57" s="1"/>
      <c r="K57" s="1"/>
      <c r="L57" s="1"/>
      <c r="M57" s="1"/>
      <c r="N57" s="10"/>
    </row>
    <row r="58" spans="1:14" ht="12.75" customHeight="1" x14ac:dyDescent="0.25">
      <c r="A58" s="199" t="s">
        <v>134</v>
      </c>
      <c r="B58" s="13"/>
      <c r="C58" s="13"/>
      <c r="D58" s="13"/>
      <c r="E58" s="13"/>
      <c r="F58" s="13"/>
      <c r="G58" s="13"/>
      <c r="H58" s="13"/>
      <c r="I58" s="13"/>
      <c r="J58" s="13"/>
      <c r="K58" s="13"/>
      <c r="L58" s="13"/>
      <c r="M58" s="13"/>
      <c r="N58" s="14"/>
    </row>
    <row r="59" spans="1:14" ht="12.75" customHeight="1" x14ac:dyDescent="0.25">
      <c r="A59" s="197" t="s">
        <v>117</v>
      </c>
      <c r="B59" s="1" t="s">
        <v>135</v>
      </c>
      <c r="C59" s="1"/>
      <c r="D59" s="1"/>
      <c r="E59" s="1"/>
      <c r="F59" s="1"/>
      <c r="G59" s="1"/>
      <c r="H59" s="1"/>
      <c r="I59" s="1"/>
      <c r="J59" s="1"/>
      <c r="K59" s="1"/>
      <c r="L59" s="1"/>
      <c r="M59" s="1"/>
      <c r="N59" s="10"/>
    </row>
    <row r="60" spans="1:14" ht="12.75" customHeight="1" x14ac:dyDescent="0.25">
      <c r="A60" s="197" t="s">
        <v>119</v>
      </c>
      <c r="B60" s="1" t="s">
        <v>136</v>
      </c>
      <c r="C60" s="1"/>
      <c r="D60" s="1"/>
      <c r="E60" s="1"/>
      <c r="F60" s="1"/>
      <c r="G60" s="1"/>
      <c r="H60" s="1"/>
      <c r="I60" s="1"/>
      <c r="J60" s="1"/>
      <c r="K60" s="1"/>
      <c r="L60" s="1"/>
      <c r="M60" s="1"/>
      <c r="N60" s="10"/>
    </row>
    <row r="61" spans="1:14" ht="12.5" x14ac:dyDescent="0.25">
      <c r="A61" s="197" t="s">
        <v>121</v>
      </c>
      <c r="B61" s="1" t="s">
        <v>137</v>
      </c>
      <c r="C61" s="1"/>
      <c r="D61" s="1"/>
      <c r="E61" s="1"/>
      <c r="F61" s="1"/>
      <c r="G61" s="1"/>
      <c r="H61" s="1"/>
      <c r="I61" s="1"/>
      <c r="J61" s="1"/>
      <c r="K61" s="1"/>
      <c r="L61" s="1"/>
      <c r="M61" s="1"/>
      <c r="N61" s="10"/>
    </row>
  </sheetData>
  <customSheetViews>
    <customSheetView guid="{E96EC931-7DB8-9949-B69E-EB800FAB8EDD}" showPageBreaks="1" showGridLines="0" printArea="1" showRuler="0">
      <pane ySplit="1.0833333333333333"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showRuler="0">
      <pane ySplit="1" topLeftCell="A26" activePane="bottomLeft" state="frozenSplit"/>
      <selection pane="bottomLeft" activeCell="B8" sqref="B8"/>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49FE20BB-FBAE-4179-A770-21772DC36366}" showGridLines="0" printArea="1" showRuler="0">
      <pane ySplit="1" topLeftCell="A25" activePane="bottomLeft" state="frozenSplit"/>
      <selection pane="bottomLeft" activeCell="Q46" sqref="Q46"/>
      <rowBreaks count="1" manualBreakCount="1">
        <brk id="41"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211"/>
  <sheetViews>
    <sheetView showRuler="0" zoomScale="80" zoomScaleNormal="80" zoomScalePageLayoutView="70" workbookViewId="0">
      <pane ySplit="2" topLeftCell="A3" activePane="bottomLeft" state="frozenSplit"/>
      <selection pane="bottomLeft" activeCell="G10" sqref="G10"/>
    </sheetView>
  </sheetViews>
  <sheetFormatPr defaultColWidth="18.7265625" defaultRowHeight="12.75" customHeight="1" x14ac:dyDescent="0.25"/>
  <cols>
    <col min="1" max="1" width="12.7265625" style="19" customWidth="1"/>
    <col min="2" max="2" width="10" style="19" customWidth="1"/>
    <col min="3" max="3" width="16.54296875" style="18" customWidth="1"/>
    <col min="4" max="4" width="12.26953125" style="18" customWidth="1"/>
    <col min="5" max="5" width="30.54296875" style="18" customWidth="1"/>
    <col min="6" max="6" width="55.453125" style="18" customWidth="1"/>
    <col min="7" max="7" width="32.7265625" style="18" customWidth="1"/>
    <col min="8" max="8" width="30.26953125" style="18" customWidth="1"/>
    <col min="9" max="9" width="23.26953125" style="19" customWidth="1"/>
    <col min="10" max="10" width="10" style="19" customWidth="1"/>
    <col min="11" max="11" width="34" style="18" hidden="1" customWidth="1"/>
    <col min="12" max="12" width="16.453125" style="19" customWidth="1"/>
    <col min="13" max="13" width="15.26953125" style="18" customWidth="1"/>
    <col min="14" max="14" width="12.7265625" style="27" customWidth="1"/>
    <col min="15" max="15" width="56.26953125" style="63" customWidth="1"/>
    <col min="16" max="16" width="3.453125" style="19" customWidth="1"/>
    <col min="17" max="17" width="14" style="18" customWidth="1"/>
    <col min="18" max="18" width="12.7265625" style="18" customWidth="1"/>
    <col min="19" max="19" width="42.453125" style="18" customWidth="1"/>
    <col min="20" max="20" width="49.54296875" style="84" customWidth="1"/>
    <col min="21" max="21" width="45.26953125" style="18" customWidth="1"/>
    <col min="22" max="22" width="11.7265625" style="18" customWidth="1"/>
    <col min="23" max="23" width="52.453125" hidden="1" customWidth="1"/>
    <col min="24" max="24" width="18.7265625" style="19" hidden="1" customWidth="1"/>
    <col min="26" max="26" width="18.7265625" style="19"/>
    <col min="27" max="27" width="22.7265625" style="56" hidden="1" customWidth="1"/>
    <col min="28" max="16384" width="18.7265625" style="19"/>
  </cols>
  <sheetData>
    <row r="1" spans="1:33" customFormat="1" ht="13" x14ac:dyDescent="0.3">
      <c r="A1" s="161" t="s">
        <v>56</v>
      </c>
      <c r="B1" s="162"/>
      <c r="C1" s="162"/>
      <c r="D1" s="162"/>
      <c r="E1" s="162"/>
      <c r="F1" s="162"/>
      <c r="G1" s="162"/>
      <c r="H1" s="162"/>
      <c r="I1" s="162"/>
      <c r="J1" s="162"/>
      <c r="K1" s="200"/>
      <c r="L1" s="57"/>
      <c r="M1" s="201"/>
      <c r="N1" s="201"/>
      <c r="O1" s="202"/>
      <c r="P1" s="203"/>
      <c r="Q1" s="201"/>
      <c r="R1" s="201"/>
      <c r="S1" s="201"/>
      <c r="T1" s="204"/>
      <c r="U1" s="201"/>
      <c r="V1" s="205"/>
      <c r="W1" s="205"/>
      <c r="X1" s="205"/>
      <c r="AA1" s="205"/>
    </row>
    <row r="2" spans="1:33" ht="37.5" customHeight="1" x14ac:dyDescent="0.25">
      <c r="A2" s="206" t="s">
        <v>138</v>
      </c>
      <c r="B2" s="206" t="s">
        <v>139</v>
      </c>
      <c r="C2" s="206" t="s">
        <v>140</v>
      </c>
      <c r="D2" s="206" t="s">
        <v>141</v>
      </c>
      <c r="E2" s="206" t="s">
        <v>142</v>
      </c>
      <c r="F2" s="206" t="s">
        <v>143</v>
      </c>
      <c r="G2" s="206" t="s">
        <v>144</v>
      </c>
      <c r="H2" s="206" t="s">
        <v>145</v>
      </c>
      <c r="I2" s="206" t="s">
        <v>146</v>
      </c>
      <c r="J2" s="206" t="s">
        <v>147</v>
      </c>
      <c r="K2" s="207" t="s">
        <v>148</v>
      </c>
      <c r="L2" s="206" t="s">
        <v>149</v>
      </c>
      <c r="M2" s="206" t="s">
        <v>150</v>
      </c>
      <c r="N2" s="208" t="s">
        <v>151</v>
      </c>
      <c r="O2" s="208" t="s">
        <v>152</v>
      </c>
      <c r="P2" s="60"/>
      <c r="Q2" s="85" t="s">
        <v>153</v>
      </c>
      <c r="R2" s="85" t="s">
        <v>154</v>
      </c>
      <c r="S2" s="85" t="s">
        <v>155</v>
      </c>
      <c r="T2" s="85" t="s">
        <v>156</v>
      </c>
      <c r="U2" s="85" t="s">
        <v>157</v>
      </c>
      <c r="V2" s="85" t="s">
        <v>158</v>
      </c>
      <c r="W2" s="88" t="s">
        <v>159</v>
      </c>
      <c r="X2" s="89" t="s">
        <v>160</v>
      </c>
      <c r="AA2" s="28" t="s">
        <v>161</v>
      </c>
    </row>
    <row r="3" spans="1:33" s="18" customFormat="1" ht="94.5" customHeight="1" x14ac:dyDescent="0.3">
      <c r="A3" s="209" t="s">
        <v>162</v>
      </c>
      <c r="B3" s="81" t="s">
        <v>163</v>
      </c>
      <c r="C3" s="81" t="s">
        <v>164</v>
      </c>
      <c r="D3" s="92" t="s">
        <v>165</v>
      </c>
      <c r="E3" s="81" t="s">
        <v>166</v>
      </c>
      <c r="F3" s="81" t="s">
        <v>167</v>
      </c>
      <c r="G3" s="81" t="s">
        <v>168</v>
      </c>
      <c r="H3" s="234" t="s">
        <v>169</v>
      </c>
      <c r="I3" s="96"/>
      <c r="J3" s="36"/>
      <c r="K3" s="36" t="s">
        <v>170</v>
      </c>
      <c r="L3" s="235" t="s">
        <v>171</v>
      </c>
      <c r="M3" s="66" t="s">
        <v>172</v>
      </c>
      <c r="N3" s="37" t="s">
        <v>173</v>
      </c>
      <c r="O3" s="77" t="s">
        <v>174</v>
      </c>
      <c r="P3" s="59"/>
      <c r="Q3" s="34"/>
      <c r="R3" s="34"/>
      <c r="S3" s="34"/>
      <c r="T3" s="82" t="s">
        <v>175</v>
      </c>
      <c r="U3" s="34"/>
      <c r="V3" s="34"/>
      <c r="W3" s="86" t="s">
        <v>176</v>
      </c>
      <c r="X3" s="86" t="s">
        <v>177</v>
      </c>
      <c r="Z3" s="27"/>
      <c r="AA3" s="211" t="e">
        <f>IF(OR(J3="Fail",ISBLANK(J3)),INDEX('Issue Code Table'!C:C,MATCH(N:N,'Issue Code Table'!A:A,0)),IF(M3="Critical",6,IF(M3="Significant",5,IF(M3="Moderate",3,2))))</f>
        <v>#N/A</v>
      </c>
      <c r="AB3" s="27"/>
      <c r="AC3" s="27"/>
      <c r="AD3" s="27"/>
      <c r="AE3" s="27"/>
      <c r="AG3" s="27"/>
    </row>
    <row r="4" spans="1:33" s="18" customFormat="1" ht="78" customHeight="1" x14ac:dyDescent="0.25">
      <c r="A4" s="209" t="s">
        <v>178</v>
      </c>
      <c r="B4" s="81" t="s">
        <v>179</v>
      </c>
      <c r="C4" s="81" t="s">
        <v>180</v>
      </c>
      <c r="D4" s="92" t="s">
        <v>165</v>
      </c>
      <c r="E4" s="81" t="s">
        <v>181</v>
      </c>
      <c r="F4" s="81" t="s">
        <v>182</v>
      </c>
      <c r="G4" s="81" t="s">
        <v>183</v>
      </c>
      <c r="H4" s="92" t="s">
        <v>184</v>
      </c>
      <c r="I4" s="210"/>
      <c r="J4" s="36"/>
      <c r="K4" s="36" t="s">
        <v>185</v>
      </c>
      <c r="L4" s="210"/>
      <c r="M4" s="66" t="s">
        <v>186</v>
      </c>
      <c r="N4" s="37" t="s">
        <v>187</v>
      </c>
      <c r="O4" s="37" t="s">
        <v>188</v>
      </c>
      <c r="P4" s="59"/>
      <c r="Q4" s="34"/>
      <c r="R4" s="34"/>
      <c r="S4" s="34"/>
      <c r="T4" s="82" t="s">
        <v>189</v>
      </c>
      <c r="U4" s="34"/>
      <c r="V4" s="34"/>
      <c r="W4" s="82" t="s">
        <v>189</v>
      </c>
      <c r="X4" s="86" t="s">
        <v>190</v>
      </c>
      <c r="Z4" s="27"/>
      <c r="AA4" s="211" t="e">
        <f>IF(OR(J4="Fail",ISBLANK(J4)),INDEX('Issue Code Table'!C:C,MATCH(N:N,'Issue Code Table'!A:A,0)),IF(M4="Critical",6,IF(M4="Significant",5,IF(M4="Moderate",3,2))))</f>
        <v>#N/A</v>
      </c>
      <c r="AB4" s="27"/>
      <c r="AC4" s="27"/>
      <c r="AD4" s="27"/>
      <c r="AE4" s="27"/>
      <c r="AG4" s="27"/>
    </row>
    <row r="5" spans="1:33" s="99" customFormat="1" ht="62.25" customHeight="1" x14ac:dyDescent="0.25">
      <c r="A5" s="209" t="s">
        <v>191</v>
      </c>
      <c r="B5" s="66" t="s">
        <v>192</v>
      </c>
      <c r="C5" s="66" t="s">
        <v>193</v>
      </c>
      <c r="D5" s="94" t="s">
        <v>165</v>
      </c>
      <c r="E5" s="95" t="s">
        <v>194</v>
      </c>
      <c r="F5" s="66" t="s">
        <v>195</v>
      </c>
      <c r="G5" s="66" t="s">
        <v>196</v>
      </c>
      <c r="H5" s="66" t="s">
        <v>197</v>
      </c>
      <c r="I5" s="96"/>
      <c r="J5" s="66"/>
      <c r="K5" s="94" t="s">
        <v>198</v>
      </c>
      <c r="L5" s="66" t="s">
        <v>199</v>
      </c>
      <c r="M5" s="97" t="s">
        <v>186</v>
      </c>
      <c r="N5" s="98" t="s">
        <v>200</v>
      </c>
      <c r="O5" s="81" t="s">
        <v>201</v>
      </c>
      <c r="P5" s="85"/>
      <c r="Q5" s="96"/>
      <c r="R5" s="96"/>
      <c r="S5" s="94"/>
      <c r="T5" s="92" t="s">
        <v>202</v>
      </c>
      <c r="U5" s="69"/>
      <c r="V5" s="69"/>
      <c r="W5" s="92" t="s">
        <v>203</v>
      </c>
      <c r="X5" s="92" t="s">
        <v>204</v>
      </c>
      <c r="AA5" s="211" t="e">
        <f>IF(OR(J5="Fail",ISBLANK(J5)),INDEX('Issue Code Table'!C:C,MATCH(N:N,'Issue Code Table'!A:A,0)),IF(M5="Critical",6,IF(M5="Significant",5,IF(M5="Moderate",3,2))))</f>
        <v>#N/A</v>
      </c>
    </row>
    <row r="6" spans="1:33" s="99" customFormat="1" ht="62.25" customHeight="1" x14ac:dyDescent="0.25">
      <c r="A6" s="209" t="s">
        <v>205</v>
      </c>
      <c r="B6" s="66" t="s">
        <v>206</v>
      </c>
      <c r="C6" s="66" t="s">
        <v>207</v>
      </c>
      <c r="D6" s="94" t="s">
        <v>165</v>
      </c>
      <c r="E6" s="95" t="s">
        <v>208</v>
      </c>
      <c r="F6" s="66" t="s">
        <v>209</v>
      </c>
      <c r="G6" s="66" t="s">
        <v>210</v>
      </c>
      <c r="H6" s="66" t="s">
        <v>211</v>
      </c>
      <c r="I6" s="96"/>
      <c r="J6" s="66"/>
      <c r="K6" s="94" t="s">
        <v>212</v>
      </c>
      <c r="L6" s="66"/>
      <c r="M6" s="97" t="s">
        <v>186</v>
      </c>
      <c r="N6" s="81" t="s">
        <v>213</v>
      </c>
      <c r="O6" s="81" t="s">
        <v>214</v>
      </c>
      <c r="P6" s="85"/>
      <c r="Q6" s="96"/>
      <c r="R6" s="96"/>
      <c r="S6" s="94"/>
      <c r="T6" s="92" t="s">
        <v>215</v>
      </c>
      <c r="U6" s="69"/>
      <c r="V6" s="69"/>
      <c r="W6" s="92" t="s">
        <v>215</v>
      </c>
      <c r="X6" s="92" t="s">
        <v>216</v>
      </c>
      <c r="AA6" s="211">
        <f>IF(OR(J6="Fail",ISBLANK(J6)),INDEX('Issue Code Table'!C:C,MATCH(N:N,'Issue Code Table'!A:A,0)),IF(M6="Critical",6,IF(M6="Significant",5,IF(M6="Moderate",3,2))))</f>
        <v>6</v>
      </c>
    </row>
    <row r="7" spans="1:33" ht="83.15" customHeight="1" x14ac:dyDescent="0.25">
      <c r="A7" s="209" t="s">
        <v>217</v>
      </c>
      <c r="B7" s="38" t="s">
        <v>218</v>
      </c>
      <c r="C7" s="36" t="s">
        <v>219</v>
      </c>
      <c r="D7" s="36" t="s">
        <v>220</v>
      </c>
      <c r="E7" s="36" t="s">
        <v>221</v>
      </c>
      <c r="F7" s="81" t="s">
        <v>222</v>
      </c>
      <c r="G7" s="36" t="s">
        <v>223</v>
      </c>
      <c r="H7" s="36" t="s">
        <v>224</v>
      </c>
      <c r="I7" s="35"/>
      <c r="J7" s="36"/>
      <c r="K7" s="34" t="s">
        <v>225</v>
      </c>
      <c r="L7" s="35"/>
      <c r="M7" s="34" t="s">
        <v>226</v>
      </c>
      <c r="N7" s="33" t="s">
        <v>227</v>
      </c>
      <c r="O7" s="64" t="s">
        <v>228</v>
      </c>
      <c r="P7" s="212"/>
      <c r="Q7" s="34" t="s">
        <v>229</v>
      </c>
      <c r="R7" s="34" t="s">
        <v>230</v>
      </c>
      <c r="S7" s="81" t="s">
        <v>231</v>
      </c>
      <c r="T7" s="82" t="s">
        <v>232</v>
      </c>
      <c r="U7" s="81" t="s">
        <v>233</v>
      </c>
      <c r="V7" s="81" t="s">
        <v>234</v>
      </c>
      <c r="W7" s="34" t="s">
        <v>235</v>
      </c>
      <c r="X7" s="34"/>
      <c r="Y7" s="19"/>
      <c r="AA7" s="211">
        <f>IF(OR(J7="Fail",ISBLANK(J7)),INDEX('Issue Code Table'!C:C,MATCH(N:N,'Issue Code Table'!A:A,0)),IF(M7="Critical",6,IF(M7="Significant",5,IF(M7="Moderate",3,2))))</f>
        <v>4</v>
      </c>
    </row>
    <row r="8" spans="1:33" ht="83.15" customHeight="1" x14ac:dyDescent="0.25">
      <c r="A8" s="209" t="s">
        <v>236</v>
      </c>
      <c r="B8" s="38" t="s">
        <v>237</v>
      </c>
      <c r="C8" s="36" t="s">
        <v>238</v>
      </c>
      <c r="D8" s="36" t="s">
        <v>220</v>
      </c>
      <c r="E8" s="36" t="s">
        <v>239</v>
      </c>
      <c r="F8" s="81" t="s">
        <v>240</v>
      </c>
      <c r="G8" s="36" t="s">
        <v>241</v>
      </c>
      <c r="H8" s="36" t="s">
        <v>242</v>
      </c>
      <c r="I8" s="35"/>
      <c r="J8" s="36"/>
      <c r="K8" s="36" t="s">
        <v>243</v>
      </c>
      <c r="L8" s="35"/>
      <c r="M8" s="34" t="s">
        <v>186</v>
      </c>
      <c r="N8" s="33" t="s">
        <v>244</v>
      </c>
      <c r="O8" s="64" t="s">
        <v>245</v>
      </c>
      <c r="P8" s="212"/>
      <c r="Q8" s="34" t="s">
        <v>229</v>
      </c>
      <c r="R8" s="34" t="s">
        <v>246</v>
      </c>
      <c r="S8" s="81" t="s">
        <v>247</v>
      </c>
      <c r="T8" s="82" t="s">
        <v>248</v>
      </c>
      <c r="U8" s="81" t="s">
        <v>249</v>
      </c>
      <c r="V8" s="81" t="s">
        <v>250</v>
      </c>
      <c r="W8" s="34" t="s">
        <v>251</v>
      </c>
      <c r="X8" s="34" t="s">
        <v>252</v>
      </c>
      <c r="Y8" s="19"/>
      <c r="AA8" s="211">
        <f>IF(OR(J8="Fail",ISBLANK(J8)),INDEX('Issue Code Table'!C:C,MATCH(N:N,'Issue Code Table'!A:A,0)),IF(M8="Critical",6,IF(M8="Significant",5,IF(M8="Moderate",3,2))))</f>
        <v>6</v>
      </c>
    </row>
    <row r="9" spans="1:33" ht="83.15" customHeight="1" x14ac:dyDescent="0.25">
      <c r="A9" s="209" t="s">
        <v>253</v>
      </c>
      <c r="B9" s="38" t="s">
        <v>218</v>
      </c>
      <c r="C9" s="36" t="s">
        <v>219</v>
      </c>
      <c r="D9" s="36" t="s">
        <v>220</v>
      </c>
      <c r="E9" s="36" t="s">
        <v>254</v>
      </c>
      <c r="F9" s="81" t="s">
        <v>255</v>
      </c>
      <c r="G9" s="36" t="s">
        <v>256</v>
      </c>
      <c r="H9" s="36" t="s">
        <v>257</v>
      </c>
      <c r="I9" s="35"/>
      <c r="J9" s="36"/>
      <c r="K9" s="36" t="s">
        <v>258</v>
      </c>
      <c r="L9" s="35"/>
      <c r="M9" s="34" t="s">
        <v>186</v>
      </c>
      <c r="N9" s="33" t="s">
        <v>259</v>
      </c>
      <c r="O9" s="64" t="s">
        <v>260</v>
      </c>
      <c r="P9" s="212"/>
      <c r="Q9" s="34" t="s">
        <v>229</v>
      </c>
      <c r="R9" s="34" t="s">
        <v>261</v>
      </c>
      <c r="S9" s="81" t="s">
        <v>262</v>
      </c>
      <c r="T9" s="82" t="s">
        <v>263</v>
      </c>
      <c r="U9" s="81" t="s">
        <v>264</v>
      </c>
      <c r="V9" s="81" t="s">
        <v>265</v>
      </c>
      <c r="W9" s="34" t="s">
        <v>266</v>
      </c>
      <c r="X9" s="34" t="s">
        <v>252</v>
      </c>
      <c r="Y9" s="19"/>
      <c r="AA9" s="211">
        <f>IF(OR(J9="Fail",ISBLANK(J9)),INDEX('Issue Code Table'!C:C,MATCH(N:N,'Issue Code Table'!A:A,0)),IF(M9="Critical",6,IF(M9="Significant",5,IF(M9="Moderate",3,2))))</f>
        <v>5</v>
      </c>
    </row>
    <row r="10" spans="1:33" s="61" customFormat="1" ht="87" customHeight="1" x14ac:dyDescent="0.25">
      <c r="A10" s="209" t="s">
        <v>267</v>
      </c>
      <c r="B10" s="38" t="s">
        <v>237</v>
      </c>
      <c r="C10" s="36" t="s">
        <v>238</v>
      </c>
      <c r="D10" s="36" t="s">
        <v>220</v>
      </c>
      <c r="E10" s="36" t="s">
        <v>268</v>
      </c>
      <c r="F10" s="81" t="s">
        <v>269</v>
      </c>
      <c r="G10" s="36" t="s">
        <v>241</v>
      </c>
      <c r="H10" s="36" t="s">
        <v>270</v>
      </c>
      <c r="I10" s="67"/>
      <c r="J10" s="36"/>
      <c r="K10" s="68" t="s">
        <v>271</v>
      </c>
      <c r="L10" s="67"/>
      <c r="M10" s="78" t="s">
        <v>186</v>
      </c>
      <c r="N10" s="78" t="s">
        <v>272</v>
      </c>
      <c r="O10" s="78" t="s">
        <v>273</v>
      </c>
      <c r="P10" s="212"/>
      <c r="Q10" s="69" t="s">
        <v>229</v>
      </c>
      <c r="R10" s="69" t="s">
        <v>274</v>
      </c>
      <c r="S10" s="81" t="s">
        <v>275</v>
      </c>
      <c r="T10" s="82" t="s">
        <v>276</v>
      </c>
      <c r="U10" s="81" t="s">
        <v>277</v>
      </c>
      <c r="V10" s="81" t="s">
        <v>278</v>
      </c>
      <c r="W10" s="34" t="s">
        <v>279</v>
      </c>
      <c r="X10" s="34" t="s">
        <v>252</v>
      </c>
      <c r="AA10" s="211">
        <f>IF(OR(J10="Fail",ISBLANK(J10)),INDEX('Issue Code Table'!C:C,MATCH(N:N,'Issue Code Table'!A:A,0)),IF(M10="Critical",6,IF(M10="Significant",5,IF(M10="Moderate",3,2))))</f>
        <v>6</v>
      </c>
    </row>
    <row r="11" spans="1:33" s="61" customFormat="1" ht="83.15" customHeight="1" x14ac:dyDescent="0.25">
      <c r="A11" s="209" t="s">
        <v>280</v>
      </c>
      <c r="B11" s="38" t="s">
        <v>218</v>
      </c>
      <c r="C11" s="36" t="s">
        <v>219</v>
      </c>
      <c r="D11" s="36" t="s">
        <v>220</v>
      </c>
      <c r="E11" s="36" t="s">
        <v>281</v>
      </c>
      <c r="F11" s="81" t="s">
        <v>282</v>
      </c>
      <c r="G11" s="36" t="s">
        <v>241</v>
      </c>
      <c r="H11" s="36" t="s">
        <v>283</v>
      </c>
      <c r="I11" s="67"/>
      <c r="J11" s="36"/>
      <c r="K11" s="68" t="s">
        <v>284</v>
      </c>
      <c r="L11" s="69" t="s">
        <v>285</v>
      </c>
      <c r="M11" s="69" t="s">
        <v>186</v>
      </c>
      <c r="N11" s="70" t="s">
        <v>286</v>
      </c>
      <c r="O11" s="79" t="s">
        <v>287</v>
      </c>
      <c r="P11" s="212"/>
      <c r="Q11" s="69" t="s">
        <v>229</v>
      </c>
      <c r="R11" s="69" t="s">
        <v>288</v>
      </c>
      <c r="S11" s="81" t="s">
        <v>289</v>
      </c>
      <c r="T11" s="82" t="s">
        <v>290</v>
      </c>
      <c r="U11" s="81" t="s">
        <v>264</v>
      </c>
      <c r="V11" s="81" t="s">
        <v>291</v>
      </c>
      <c r="W11" s="34" t="s">
        <v>292</v>
      </c>
      <c r="X11" s="34" t="s">
        <v>252</v>
      </c>
      <c r="AA11" s="211">
        <f>IF(OR(J11="Fail",ISBLANK(J11)),INDEX('Issue Code Table'!C:C,MATCH(N:N,'Issue Code Table'!A:A,0)),IF(M11="Critical",6,IF(M11="Significant",5,IF(M11="Moderate",3,2))))</f>
        <v>5</v>
      </c>
    </row>
    <row r="12" spans="1:33" ht="83.15" customHeight="1" x14ac:dyDescent="0.25">
      <c r="A12" s="209" t="s">
        <v>293</v>
      </c>
      <c r="B12" s="38" t="s">
        <v>294</v>
      </c>
      <c r="C12" s="36" t="s">
        <v>295</v>
      </c>
      <c r="D12" s="36" t="s">
        <v>220</v>
      </c>
      <c r="E12" s="36" t="s">
        <v>296</v>
      </c>
      <c r="F12" s="81" t="s">
        <v>297</v>
      </c>
      <c r="G12" s="36" t="s">
        <v>298</v>
      </c>
      <c r="H12" s="36" t="s">
        <v>299</v>
      </c>
      <c r="I12" s="35"/>
      <c r="J12" s="36"/>
      <c r="K12" s="34" t="s">
        <v>300</v>
      </c>
      <c r="L12" s="35"/>
      <c r="M12" s="34" t="s">
        <v>186</v>
      </c>
      <c r="N12" s="93" t="s">
        <v>213</v>
      </c>
      <c r="O12" s="93" t="s">
        <v>214</v>
      </c>
      <c r="P12" s="212"/>
      <c r="Q12" s="34" t="s">
        <v>229</v>
      </c>
      <c r="R12" s="34" t="s">
        <v>301</v>
      </c>
      <c r="S12" s="81" t="s">
        <v>302</v>
      </c>
      <c r="T12" s="82" t="s">
        <v>303</v>
      </c>
      <c r="U12" s="81" t="s">
        <v>304</v>
      </c>
      <c r="V12" s="81" t="s">
        <v>305</v>
      </c>
      <c r="W12" s="34" t="s">
        <v>306</v>
      </c>
      <c r="X12" s="34" t="s">
        <v>252</v>
      </c>
      <c r="Y12" s="19"/>
      <c r="AA12" s="211">
        <f>IF(OR(J12="Fail",ISBLANK(J12)),INDEX('Issue Code Table'!C:C,MATCH(N:N,'Issue Code Table'!A:A,0)),IF(M12="Critical",6,IF(M12="Significant",5,IF(M12="Moderate",3,2))))</f>
        <v>6</v>
      </c>
    </row>
    <row r="13" spans="1:33" ht="99.75" customHeight="1" x14ac:dyDescent="0.25">
      <c r="A13" s="209" t="s">
        <v>307</v>
      </c>
      <c r="B13" s="38" t="s">
        <v>218</v>
      </c>
      <c r="C13" s="36" t="s">
        <v>219</v>
      </c>
      <c r="D13" s="36" t="s">
        <v>220</v>
      </c>
      <c r="E13" s="36" t="s">
        <v>308</v>
      </c>
      <c r="F13" s="81" t="s">
        <v>309</v>
      </c>
      <c r="G13" s="36" t="s">
        <v>310</v>
      </c>
      <c r="H13" s="36" t="s">
        <v>311</v>
      </c>
      <c r="I13" s="35"/>
      <c r="J13" s="36"/>
      <c r="K13" s="39" t="s">
        <v>312</v>
      </c>
      <c r="L13" s="35"/>
      <c r="M13" s="34" t="s">
        <v>186</v>
      </c>
      <c r="N13" s="33" t="s">
        <v>313</v>
      </c>
      <c r="O13" s="64" t="s">
        <v>314</v>
      </c>
      <c r="P13" s="212"/>
      <c r="Q13" s="34" t="s">
        <v>229</v>
      </c>
      <c r="R13" s="34" t="s">
        <v>315</v>
      </c>
      <c r="S13" s="81" t="s">
        <v>316</v>
      </c>
      <c r="T13" s="82" t="s">
        <v>317</v>
      </c>
      <c r="U13" s="81" t="s">
        <v>318</v>
      </c>
      <c r="V13" s="81" t="s">
        <v>319</v>
      </c>
      <c r="W13" s="34" t="s">
        <v>320</v>
      </c>
      <c r="X13" s="34" t="s">
        <v>252</v>
      </c>
      <c r="Y13" s="19"/>
      <c r="AA13" s="211">
        <f>IF(OR(J13="Fail",ISBLANK(J13)),INDEX('Issue Code Table'!C:C,MATCH(N:N,'Issue Code Table'!A:A,0)),IF(M13="Critical",6,IF(M13="Significant",5,IF(M13="Moderate",3,2))))</f>
        <v>5</v>
      </c>
    </row>
    <row r="14" spans="1:33" ht="83.15" customHeight="1" x14ac:dyDescent="0.25">
      <c r="A14" s="209" t="s">
        <v>321</v>
      </c>
      <c r="B14" s="38" t="s">
        <v>322</v>
      </c>
      <c r="C14" s="36" t="s">
        <v>323</v>
      </c>
      <c r="D14" s="36" t="s">
        <v>220</v>
      </c>
      <c r="E14" s="36" t="s">
        <v>324</v>
      </c>
      <c r="F14" s="81" t="s">
        <v>325</v>
      </c>
      <c r="G14" s="36" t="s">
        <v>326</v>
      </c>
      <c r="H14" s="36" t="s">
        <v>327</v>
      </c>
      <c r="I14" s="35"/>
      <c r="J14" s="36"/>
      <c r="K14" s="34" t="s">
        <v>328</v>
      </c>
      <c r="L14" s="35"/>
      <c r="M14" s="34" t="s">
        <v>186</v>
      </c>
      <c r="N14" s="33" t="s">
        <v>329</v>
      </c>
      <c r="O14" s="64" t="s">
        <v>330</v>
      </c>
      <c r="P14" s="212"/>
      <c r="Q14" s="34" t="s">
        <v>229</v>
      </c>
      <c r="R14" s="34" t="s">
        <v>331</v>
      </c>
      <c r="S14" s="81" t="s">
        <v>332</v>
      </c>
      <c r="T14" s="82" t="s">
        <v>333</v>
      </c>
      <c r="U14" s="81" t="s">
        <v>334</v>
      </c>
      <c r="V14" s="81" t="s">
        <v>335</v>
      </c>
      <c r="W14" s="34" t="s">
        <v>336</v>
      </c>
      <c r="X14" s="34" t="s">
        <v>252</v>
      </c>
      <c r="Y14" s="19"/>
      <c r="AA14" s="211">
        <f>IF(OR(J14="Fail",ISBLANK(J14)),INDEX('Issue Code Table'!C:C,MATCH(N:N,'Issue Code Table'!A:A,0)),IF(M14="Critical",6,IF(M14="Significant",5,IF(M14="Moderate",3,2))))</f>
        <v>5</v>
      </c>
    </row>
    <row r="15" spans="1:33" s="61" customFormat="1" ht="83.15" customHeight="1" x14ac:dyDescent="0.25">
      <c r="A15" s="209" t="s">
        <v>337</v>
      </c>
      <c r="B15" s="38" t="s">
        <v>218</v>
      </c>
      <c r="C15" s="36" t="s">
        <v>219</v>
      </c>
      <c r="D15" s="36" t="s">
        <v>220</v>
      </c>
      <c r="E15" s="36" t="s">
        <v>338</v>
      </c>
      <c r="F15" s="81" t="s">
        <v>339</v>
      </c>
      <c r="G15" s="36" t="s">
        <v>340</v>
      </c>
      <c r="H15" s="36" t="s">
        <v>341</v>
      </c>
      <c r="I15" s="67"/>
      <c r="J15" s="36"/>
      <c r="K15" s="68" t="s">
        <v>342</v>
      </c>
      <c r="L15" s="67"/>
      <c r="M15" s="69" t="s">
        <v>186</v>
      </c>
      <c r="N15" s="70" t="s">
        <v>329</v>
      </c>
      <c r="O15" s="79" t="s">
        <v>330</v>
      </c>
      <c r="P15" s="212"/>
      <c r="Q15" s="69" t="s">
        <v>229</v>
      </c>
      <c r="R15" s="69" t="s">
        <v>343</v>
      </c>
      <c r="S15" s="81" t="s">
        <v>344</v>
      </c>
      <c r="T15" s="82" t="s">
        <v>345</v>
      </c>
      <c r="U15" s="81" t="s">
        <v>346</v>
      </c>
      <c r="V15" s="81" t="s">
        <v>347</v>
      </c>
      <c r="W15" s="34" t="s">
        <v>348</v>
      </c>
      <c r="X15" s="34" t="s">
        <v>252</v>
      </c>
      <c r="AA15" s="211">
        <f>IF(OR(J15="Fail",ISBLANK(J15)),INDEX('Issue Code Table'!C:C,MATCH(N:N,'Issue Code Table'!A:A,0)),IF(M15="Critical",6,IF(M15="Significant",5,IF(M15="Moderate",3,2))))</f>
        <v>5</v>
      </c>
    </row>
    <row r="16" spans="1:33" ht="83.15" customHeight="1" x14ac:dyDescent="0.25">
      <c r="A16" s="209" t="s">
        <v>349</v>
      </c>
      <c r="B16" s="38" t="s">
        <v>218</v>
      </c>
      <c r="C16" s="36" t="s">
        <v>219</v>
      </c>
      <c r="D16" s="36" t="s">
        <v>220</v>
      </c>
      <c r="E16" s="36" t="s">
        <v>350</v>
      </c>
      <c r="F16" s="81" t="s">
        <v>351</v>
      </c>
      <c r="G16" s="36" t="s">
        <v>352</v>
      </c>
      <c r="H16" s="36" t="s">
        <v>353</v>
      </c>
      <c r="I16" s="35"/>
      <c r="J16" s="36"/>
      <c r="K16" s="36" t="s">
        <v>354</v>
      </c>
      <c r="L16" s="35"/>
      <c r="M16" s="34" t="s">
        <v>186</v>
      </c>
      <c r="N16" s="33" t="s">
        <v>329</v>
      </c>
      <c r="O16" s="64" t="s">
        <v>330</v>
      </c>
      <c r="P16" s="212"/>
      <c r="Q16" s="34" t="s">
        <v>229</v>
      </c>
      <c r="R16" s="34" t="s">
        <v>355</v>
      </c>
      <c r="S16" s="81" t="s">
        <v>356</v>
      </c>
      <c r="T16" s="82" t="s">
        <v>357</v>
      </c>
      <c r="U16" s="81" t="s">
        <v>358</v>
      </c>
      <c r="V16" s="81" t="s">
        <v>359</v>
      </c>
      <c r="W16" s="34" t="s">
        <v>360</v>
      </c>
      <c r="X16" s="34" t="s">
        <v>252</v>
      </c>
      <c r="Y16" s="19"/>
      <c r="AA16" s="211">
        <f>IF(OR(J16="Fail",ISBLANK(J16)),INDEX('Issue Code Table'!C:C,MATCH(N:N,'Issue Code Table'!A:A,0)),IF(M16="Critical",6,IF(M16="Significant",5,IF(M16="Moderate",3,2))))</f>
        <v>5</v>
      </c>
    </row>
    <row r="17" spans="1:27" ht="83.15" customHeight="1" x14ac:dyDescent="0.25">
      <c r="A17" s="209" t="s">
        <v>361</v>
      </c>
      <c r="B17" s="38" t="s">
        <v>218</v>
      </c>
      <c r="C17" s="36" t="s">
        <v>219</v>
      </c>
      <c r="D17" s="36" t="s">
        <v>220</v>
      </c>
      <c r="E17" s="36" t="s">
        <v>362</v>
      </c>
      <c r="F17" s="81" t="s">
        <v>363</v>
      </c>
      <c r="G17" s="36" t="s">
        <v>364</v>
      </c>
      <c r="H17" s="36" t="s">
        <v>365</v>
      </c>
      <c r="I17" s="35"/>
      <c r="J17" s="36"/>
      <c r="K17" s="34" t="s">
        <v>366</v>
      </c>
      <c r="L17" s="35"/>
      <c r="M17" s="34" t="s">
        <v>186</v>
      </c>
      <c r="N17" s="33" t="s">
        <v>329</v>
      </c>
      <c r="O17" s="64" t="s">
        <v>330</v>
      </c>
      <c r="P17" s="212"/>
      <c r="Q17" s="34" t="s">
        <v>229</v>
      </c>
      <c r="R17" s="34" t="s">
        <v>367</v>
      </c>
      <c r="S17" s="81" t="s">
        <v>368</v>
      </c>
      <c r="T17" s="82" t="s">
        <v>369</v>
      </c>
      <c r="U17" s="81" t="s">
        <v>370</v>
      </c>
      <c r="V17" s="81" t="s">
        <v>371</v>
      </c>
      <c r="W17" s="34" t="s">
        <v>372</v>
      </c>
      <c r="X17" s="34" t="s">
        <v>252</v>
      </c>
      <c r="Y17" s="19"/>
      <c r="AA17" s="211">
        <f>IF(OR(J17="Fail",ISBLANK(J17)),INDEX('Issue Code Table'!C:C,MATCH(N:N,'Issue Code Table'!A:A,0)),IF(M17="Critical",6,IF(M17="Significant",5,IF(M17="Moderate",3,2))))</f>
        <v>5</v>
      </c>
    </row>
    <row r="18" spans="1:27" ht="83.15" customHeight="1" x14ac:dyDescent="0.25">
      <c r="A18" s="209" t="s">
        <v>373</v>
      </c>
      <c r="B18" s="38" t="s">
        <v>218</v>
      </c>
      <c r="C18" s="36" t="s">
        <v>219</v>
      </c>
      <c r="D18" s="36" t="s">
        <v>220</v>
      </c>
      <c r="E18" s="36" t="s">
        <v>374</v>
      </c>
      <c r="F18" s="81" t="s">
        <v>375</v>
      </c>
      <c r="G18" s="36" t="s">
        <v>376</v>
      </c>
      <c r="H18" s="36" t="s">
        <v>377</v>
      </c>
      <c r="I18" s="35"/>
      <c r="J18" s="36"/>
      <c r="K18" s="36" t="s">
        <v>378</v>
      </c>
      <c r="L18" s="35"/>
      <c r="M18" s="34" t="s">
        <v>226</v>
      </c>
      <c r="N18" s="33" t="s">
        <v>379</v>
      </c>
      <c r="O18" s="64" t="s">
        <v>380</v>
      </c>
      <c r="P18" s="212"/>
      <c r="Q18" s="34" t="s">
        <v>229</v>
      </c>
      <c r="R18" s="34" t="s">
        <v>381</v>
      </c>
      <c r="S18" s="81" t="s">
        <v>382</v>
      </c>
      <c r="T18" s="82" t="s">
        <v>383</v>
      </c>
      <c r="U18" s="81" t="s">
        <v>384</v>
      </c>
      <c r="V18" s="81" t="s">
        <v>385</v>
      </c>
      <c r="W18" s="34" t="s">
        <v>386</v>
      </c>
      <c r="X18" s="34"/>
      <c r="Y18" s="19"/>
      <c r="AA18" s="211">
        <f>IF(OR(J18="Fail",ISBLANK(J18)),INDEX('Issue Code Table'!C:C,MATCH(N:N,'Issue Code Table'!A:A,0)),IF(M18="Critical",6,IF(M18="Significant",5,IF(M18="Moderate",3,2))))</f>
        <v>4</v>
      </c>
    </row>
    <row r="19" spans="1:27" ht="83.15" customHeight="1" x14ac:dyDescent="0.25">
      <c r="A19" s="209" t="s">
        <v>387</v>
      </c>
      <c r="B19" s="38" t="s">
        <v>388</v>
      </c>
      <c r="C19" s="36" t="s">
        <v>389</v>
      </c>
      <c r="D19" s="36" t="s">
        <v>220</v>
      </c>
      <c r="E19" s="36" t="s">
        <v>390</v>
      </c>
      <c r="F19" s="81" t="s">
        <v>391</v>
      </c>
      <c r="G19" s="36" t="s">
        <v>392</v>
      </c>
      <c r="H19" s="36" t="s">
        <v>393</v>
      </c>
      <c r="I19" s="35"/>
      <c r="J19" s="36"/>
      <c r="K19" s="36" t="s">
        <v>394</v>
      </c>
      <c r="L19" s="35"/>
      <c r="M19" s="34" t="s">
        <v>226</v>
      </c>
      <c r="N19" s="33" t="s">
        <v>329</v>
      </c>
      <c r="O19" s="64" t="s">
        <v>330</v>
      </c>
      <c r="P19" s="212"/>
      <c r="Q19" s="34" t="s">
        <v>229</v>
      </c>
      <c r="R19" s="34" t="s">
        <v>395</v>
      </c>
      <c r="S19" s="81" t="s">
        <v>396</v>
      </c>
      <c r="T19" s="82" t="s">
        <v>397</v>
      </c>
      <c r="U19" s="81" t="s">
        <v>398</v>
      </c>
      <c r="V19" s="81" t="s">
        <v>399</v>
      </c>
      <c r="W19" s="34" t="s">
        <v>400</v>
      </c>
      <c r="X19" s="34"/>
      <c r="Y19" s="19"/>
      <c r="AA19" s="211">
        <f>IF(OR(J19="Fail",ISBLANK(J19)),INDEX('Issue Code Table'!C:C,MATCH(N:N,'Issue Code Table'!A:A,0)),IF(M19="Critical",6,IF(M19="Significant",5,IF(M19="Moderate",3,2))))</f>
        <v>5</v>
      </c>
    </row>
    <row r="20" spans="1:27" ht="83.15" customHeight="1" x14ac:dyDescent="0.25">
      <c r="A20" s="209" t="s">
        <v>401</v>
      </c>
      <c r="B20" s="38" t="s">
        <v>218</v>
      </c>
      <c r="C20" s="36" t="s">
        <v>219</v>
      </c>
      <c r="D20" s="36" t="s">
        <v>220</v>
      </c>
      <c r="E20" s="36" t="s">
        <v>402</v>
      </c>
      <c r="F20" s="81" t="s">
        <v>403</v>
      </c>
      <c r="G20" s="36" t="s">
        <v>404</v>
      </c>
      <c r="H20" s="36" t="s">
        <v>405</v>
      </c>
      <c r="I20" s="35"/>
      <c r="J20" s="36"/>
      <c r="K20" s="34" t="s">
        <v>406</v>
      </c>
      <c r="L20" s="35"/>
      <c r="M20" s="34" t="s">
        <v>226</v>
      </c>
      <c r="N20" s="33" t="s">
        <v>407</v>
      </c>
      <c r="O20" s="64" t="s">
        <v>408</v>
      </c>
      <c r="P20" s="212"/>
      <c r="Q20" s="34" t="s">
        <v>229</v>
      </c>
      <c r="R20" s="34" t="s">
        <v>409</v>
      </c>
      <c r="S20" s="81" t="s">
        <v>410</v>
      </c>
      <c r="T20" s="82" t="s">
        <v>411</v>
      </c>
      <c r="U20" s="81" t="s">
        <v>264</v>
      </c>
      <c r="V20" s="81" t="s">
        <v>412</v>
      </c>
      <c r="W20" s="34" t="s">
        <v>413</v>
      </c>
      <c r="X20" s="34"/>
      <c r="Y20" s="19"/>
      <c r="AA20" s="211">
        <f>IF(OR(J20="Fail",ISBLANK(J20)),INDEX('Issue Code Table'!C:C,MATCH(N:N,'Issue Code Table'!A:A,0)),IF(M20="Critical",6,IF(M20="Significant",5,IF(M20="Moderate",3,2))))</f>
        <v>4</v>
      </c>
    </row>
    <row r="21" spans="1:27" ht="83.15" customHeight="1" x14ac:dyDescent="0.25">
      <c r="A21" s="209" t="s">
        <v>414</v>
      </c>
      <c r="B21" s="38" t="s">
        <v>218</v>
      </c>
      <c r="C21" s="36" t="s">
        <v>219</v>
      </c>
      <c r="D21" s="36" t="s">
        <v>220</v>
      </c>
      <c r="E21" s="36" t="s">
        <v>415</v>
      </c>
      <c r="F21" s="81" t="s">
        <v>416</v>
      </c>
      <c r="G21" s="36" t="s">
        <v>417</v>
      </c>
      <c r="H21" s="36" t="s">
        <v>418</v>
      </c>
      <c r="I21" s="35"/>
      <c r="J21" s="36"/>
      <c r="K21" s="36" t="s">
        <v>419</v>
      </c>
      <c r="L21" s="35"/>
      <c r="M21" s="34" t="s">
        <v>186</v>
      </c>
      <c r="N21" s="33" t="s">
        <v>420</v>
      </c>
      <c r="O21" s="64" t="s">
        <v>421</v>
      </c>
      <c r="P21" s="212"/>
      <c r="Q21" s="34" t="s">
        <v>229</v>
      </c>
      <c r="R21" s="34" t="s">
        <v>422</v>
      </c>
      <c r="S21" s="81" t="s">
        <v>423</v>
      </c>
      <c r="T21" s="82" t="s">
        <v>424</v>
      </c>
      <c r="U21" s="81" t="s">
        <v>425</v>
      </c>
      <c r="V21" s="81" t="s">
        <v>426</v>
      </c>
      <c r="W21" s="34" t="s">
        <v>427</v>
      </c>
      <c r="X21" s="34" t="s">
        <v>252</v>
      </c>
      <c r="Y21" s="19"/>
      <c r="AA21" s="211">
        <f>IF(OR(J21="Fail",ISBLANK(J21)),INDEX('Issue Code Table'!C:C,MATCH(N:N,'Issue Code Table'!A:A,0)),IF(M21="Critical",6,IF(M21="Significant",5,IF(M21="Moderate",3,2))))</f>
        <v>3</v>
      </c>
    </row>
    <row r="22" spans="1:27" ht="83.15" customHeight="1" x14ac:dyDescent="0.25">
      <c r="A22" s="209" t="s">
        <v>428</v>
      </c>
      <c r="B22" s="38" t="s">
        <v>218</v>
      </c>
      <c r="C22" s="36" t="s">
        <v>219</v>
      </c>
      <c r="D22" s="36" t="s">
        <v>220</v>
      </c>
      <c r="E22" s="36" t="s">
        <v>429</v>
      </c>
      <c r="F22" s="81" t="s">
        <v>430</v>
      </c>
      <c r="G22" s="36" t="s">
        <v>431</v>
      </c>
      <c r="H22" s="36" t="s">
        <v>432</v>
      </c>
      <c r="I22" s="35"/>
      <c r="J22" s="36"/>
      <c r="K22" s="39" t="s">
        <v>433</v>
      </c>
      <c r="L22" s="34" t="s">
        <v>434</v>
      </c>
      <c r="M22" s="34" t="s">
        <v>186</v>
      </c>
      <c r="N22" s="33" t="s">
        <v>329</v>
      </c>
      <c r="O22" s="64" t="s">
        <v>330</v>
      </c>
      <c r="P22" s="212"/>
      <c r="Q22" s="34" t="s">
        <v>229</v>
      </c>
      <c r="R22" s="34" t="s">
        <v>435</v>
      </c>
      <c r="S22" s="81" t="s">
        <v>436</v>
      </c>
      <c r="T22" s="82" t="s">
        <v>437</v>
      </c>
      <c r="U22" s="81" t="s">
        <v>438</v>
      </c>
      <c r="V22" s="81" t="s">
        <v>439</v>
      </c>
      <c r="W22" s="34" t="s">
        <v>440</v>
      </c>
      <c r="X22" s="34" t="s">
        <v>252</v>
      </c>
      <c r="Y22" s="19"/>
      <c r="AA22" s="211">
        <f>IF(OR(J22="Fail",ISBLANK(J22)),INDEX('Issue Code Table'!C:C,MATCH(N:N,'Issue Code Table'!A:A,0)),IF(M22="Critical",6,IF(M22="Significant",5,IF(M22="Moderate",3,2))))</f>
        <v>5</v>
      </c>
    </row>
    <row r="23" spans="1:27" ht="83.15" customHeight="1" x14ac:dyDescent="0.25">
      <c r="A23" s="209" t="s">
        <v>441</v>
      </c>
      <c r="B23" s="38" t="s">
        <v>442</v>
      </c>
      <c r="C23" s="36" t="s">
        <v>443</v>
      </c>
      <c r="D23" s="36" t="s">
        <v>220</v>
      </c>
      <c r="E23" s="36" t="s">
        <v>444</v>
      </c>
      <c r="F23" s="81" t="s">
        <v>445</v>
      </c>
      <c r="G23" s="36" t="s">
        <v>446</v>
      </c>
      <c r="H23" s="36" t="s">
        <v>447</v>
      </c>
      <c r="I23" s="35"/>
      <c r="J23" s="36"/>
      <c r="K23" s="36" t="s">
        <v>448</v>
      </c>
      <c r="L23" s="35"/>
      <c r="M23" s="34" t="s">
        <v>186</v>
      </c>
      <c r="N23" s="33" t="s">
        <v>329</v>
      </c>
      <c r="O23" s="64" t="s">
        <v>330</v>
      </c>
      <c r="P23" s="212"/>
      <c r="Q23" s="34" t="s">
        <v>229</v>
      </c>
      <c r="R23" s="34" t="s">
        <v>449</v>
      </c>
      <c r="S23" s="81" t="s">
        <v>450</v>
      </c>
      <c r="T23" s="82" t="s">
        <v>451</v>
      </c>
      <c r="U23" s="81" t="s">
        <v>264</v>
      </c>
      <c r="V23" s="81" t="s">
        <v>452</v>
      </c>
      <c r="W23" s="34" t="s">
        <v>453</v>
      </c>
      <c r="X23" s="34" t="s">
        <v>252</v>
      </c>
      <c r="Y23" s="19"/>
      <c r="AA23" s="211">
        <f>IF(OR(J23="Fail",ISBLANK(J23)),INDEX('Issue Code Table'!C:C,MATCH(N:N,'Issue Code Table'!A:A,0)),IF(M23="Critical",6,IF(M23="Significant",5,IF(M23="Moderate",3,2))))</f>
        <v>5</v>
      </c>
    </row>
    <row r="24" spans="1:27" ht="83.15" customHeight="1" x14ac:dyDescent="0.25">
      <c r="A24" s="209" t="s">
        <v>454</v>
      </c>
      <c r="B24" s="38" t="s">
        <v>455</v>
      </c>
      <c r="C24" s="36" t="s">
        <v>456</v>
      </c>
      <c r="D24" s="36" t="s">
        <v>220</v>
      </c>
      <c r="E24" s="36" t="s">
        <v>457</v>
      </c>
      <c r="F24" s="81" t="s">
        <v>458</v>
      </c>
      <c r="G24" s="36" t="s">
        <v>459</v>
      </c>
      <c r="H24" s="36" t="s">
        <v>460</v>
      </c>
      <c r="I24" s="35"/>
      <c r="J24" s="36"/>
      <c r="K24" s="34" t="s">
        <v>461</v>
      </c>
      <c r="L24" s="35"/>
      <c r="M24" s="34" t="s">
        <v>186</v>
      </c>
      <c r="N24" s="33" t="s">
        <v>462</v>
      </c>
      <c r="O24" s="64" t="s">
        <v>463</v>
      </c>
      <c r="P24" s="212"/>
      <c r="Q24" s="34" t="s">
        <v>229</v>
      </c>
      <c r="R24" s="34" t="s">
        <v>464</v>
      </c>
      <c r="S24" s="81" t="s">
        <v>465</v>
      </c>
      <c r="T24" s="82" t="s">
        <v>466</v>
      </c>
      <c r="U24" s="81" t="s">
        <v>467</v>
      </c>
      <c r="V24" s="81" t="s">
        <v>468</v>
      </c>
      <c r="W24" s="34" t="s">
        <v>469</v>
      </c>
      <c r="X24" s="34" t="s">
        <v>252</v>
      </c>
      <c r="Y24" s="19"/>
      <c r="AA24" s="211">
        <f>IF(OR(J24="Fail",ISBLANK(J24)),INDEX('Issue Code Table'!C:C,MATCH(N:N,'Issue Code Table'!A:A,0)),IF(M24="Critical",6,IF(M24="Significant",5,IF(M24="Moderate",3,2))))</f>
        <v>5</v>
      </c>
    </row>
    <row r="25" spans="1:27" ht="83.15" customHeight="1" x14ac:dyDescent="0.25">
      <c r="A25" s="209" t="s">
        <v>470</v>
      </c>
      <c r="B25" s="38" t="s">
        <v>218</v>
      </c>
      <c r="C25" s="36" t="s">
        <v>219</v>
      </c>
      <c r="D25" s="36" t="s">
        <v>220</v>
      </c>
      <c r="E25" s="36" t="s">
        <v>471</v>
      </c>
      <c r="F25" s="81" t="s">
        <v>472</v>
      </c>
      <c r="G25" s="36" t="s">
        <v>473</v>
      </c>
      <c r="H25" s="36" t="s">
        <v>474</v>
      </c>
      <c r="I25" s="35"/>
      <c r="J25" s="36"/>
      <c r="K25" s="34" t="s">
        <v>475</v>
      </c>
      <c r="L25" s="35"/>
      <c r="M25" s="34" t="s">
        <v>186</v>
      </c>
      <c r="N25" s="33" t="s">
        <v>329</v>
      </c>
      <c r="O25" s="64" t="s">
        <v>330</v>
      </c>
      <c r="P25" s="212"/>
      <c r="Q25" s="34" t="s">
        <v>229</v>
      </c>
      <c r="R25" s="34" t="s">
        <v>476</v>
      </c>
      <c r="S25" s="81" t="s">
        <v>477</v>
      </c>
      <c r="T25" s="82" t="s">
        <v>478</v>
      </c>
      <c r="U25" s="81" t="s">
        <v>479</v>
      </c>
      <c r="V25" s="81" t="s">
        <v>480</v>
      </c>
      <c r="W25" s="34" t="s">
        <v>481</v>
      </c>
      <c r="X25" s="34" t="s">
        <v>252</v>
      </c>
      <c r="Y25" s="19"/>
      <c r="AA25" s="211">
        <f>IF(OR(J25="Fail",ISBLANK(J25)),INDEX('Issue Code Table'!C:C,MATCH(N:N,'Issue Code Table'!A:A,0)),IF(M25="Critical",6,IF(M25="Significant",5,IF(M25="Moderate",3,2))))</f>
        <v>5</v>
      </c>
    </row>
    <row r="26" spans="1:27" ht="83.15" customHeight="1" x14ac:dyDescent="0.25">
      <c r="A26" s="209" t="s">
        <v>482</v>
      </c>
      <c r="B26" s="81" t="s">
        <v>483</v>
      </c>
      <c r="C26" s="100" t="s">
        <v>484</v>
      </c>
      <c r="D26" s="36" t="s">
        <v>220</v>
      </c>
      <c r="E26" s="36" t="s">
        <v>485</v>
      </c>
      <c r="F26" s="81" t="s">
        <v>486</v>
      </c>
      <c r="G26" s="36" t="s">
        <v>487</v>
      </c>
      <c r="H26" s="36" t="s">
        <v>488</v>
      </c>
      <c r="I26" s="35"/>
      <c r="J26" s="36"/>
      <c r="K26" s="36" t="s">
        <v>489</v>
      </c>
      <c r="L26" s="38" t="s">
        <v>490</v>
      </c>
      <c r="M26" s="34" t="s">
        <v>226</v>
      </c>
      <c r="N26" s="33" t="s">
        <v>491</v>
      </c>
      <c r="O26" s="64" t="s">
        <v>492</v>
      </c>
      <c r="P26" s="212"/>
      <c r="Q26" s="34" t="s">
        <v>229</v>
      </c>
      <c r="R26" s="34" t="s">
        <v>493</v>
      </c>
      <c r="S26" s="81" t="s">
        <v>494</v>
      </c>
      <c r="T26" s="82" t="s">
        <v>495</v>
      </c>
      <c r="U26" s="81" t="s">
        <v>496</v>
      </c>
      <c r="V26" s="81" t="s">
        <v>497</v>
      </c>
      <c r="W26" s="34" t="s">
        <v>498</v>
      </c>
      <c r="X26" s="34"/>
      <c r="Y26" s="19"/>
      <c r="AA26" s="211">
        <f>IF(OR(J26="Fail",ISBLANK(J26)),INDEX('Issue Code Table'!C:C,MATCH(N:N,'Issue Code Table'!A:A,0)),IF(M26="Critical",6,IF(M26="Significant",5,IF(M26="Moderate",3,2))))</f>
        <v>4</v>
      </c>
    </row>
    <row r="27" spans="1:27" ht="83.15" customHeight="1" x14ac:dyDescent="0.25">
      <c r="A27" s="209" t="s">
        <v>499</v>
      </c>
      <c r="B27" s="38" t="s">
        <v>294</v>
      </c>
      <c r="C27" s="36" t="s">
        <v>295</v>
      </c>
      <c r="D27" s="36" t="s">
        <v>220</v>
      </c>
      <c r="E27" s="36" t="s">
        <v>500</v>
      </c>
      <c r="F27" s="81" t="s">
        <v>501</v>
      </c>
      <c r="G27" s="36" t="s">
        <v>502</v>
      </c>
      <c r="H27" s="36" t="s">
        <v>503</v>
      </c>
      <c r="I27" s="35"/>
      <c r="J27" s="36"/>
      <c r="K27" s="36" t="s">
        <v>504</v>
      </c>
      <c r="L27" s="35"/>
      <c r="M27" s="34" t="s">
        <v>186</v>
      </c>
      <c r="N27" s="33" t="s">
        <v>505</v>
      </c>
      <c r="O27" s="64" t="s">
        <v>506</v>
      </c>
      <c r="P27" s="212"/>
      <c r="Q27" s="34" t="s">
        <v>229</v>
      </c>
      <c r="R27" s="34" t="s">
        <v>507</v>
      </c>
      <c r="S27" s="81" t="s">
        <v>508</v>
      </c>
      <c r="T27" s="82" t="s">
        <v>509</v>
      </c>
      <c r="U27" s="81" t="s">
        <v>510</v>
      </c>
      <c r="V27" s="81" t="s">
        <v>511</v>
      </c>
      <c r="W27" s="34" t="s">
        <v>512</v>
      </c>
      <c r="X27" s="34" t="s">
        <v>252</v>
      </c>
      <c r="Y27" s="19"/>
      <c r="AA27" s="211">
        <f>IF(OR(J27="Fail",ISBLANK(J27)),INDEX('Issue Code Table'!C:C,MATCH(N:N,'Issue Code Table'!A:A,0)),IF(M27="Critical",6,IF(M27="Significant",5,IF(M27="Moderate",3,2))))</f>
        <v>6</v>
      </c>
    </row>
    <row r="28" spans="1:27" s="61" customFormat="1" ht="83.15" customHeight="1" x14ac:dyDescent="0.25">
      <c r="A28" s="209" t="s">
        <v>513</v>
      </c>
      <c r="B28" s="38" t="s">
        <v>218</v>
      </c>
      <c r="C28" s="36" t="s">
        <v>219</v>
      </c>
      <c r="D28" s="36" t="s">
        <v>220</v>
      </c>
      <c r="E28" s="36" t="s">
        <v>514</v>
      </c>
      <c r="F28" s="81" t="s">
        <v>515</v>
      </c>
      <c r="G28" s="36" t="s">
        <v>516</v>
      </c>
      <c r="H28" s="36" t="s">
        <v>517</v>
      </c>
      <c r="I28" s="67"/>
      <c r="J28" s="36"/>
      <c r="K28" s="68" t="s">
        <v>518</v>
      </c>
      <c r="L28" s="67"/>
      <c r="M28" s="69" t="s">
        <v>186</v>
      </c>
      <c r="N28" s="71" t="s">
        <v>329</v>
      </c>
      <c r="O28" s="71" t="s">
        <v>519</v>
      </c>
      <c r="P28" s="212"/>
      <c r="Q28" s="69" t="s">
        <v>229</v>
      </c>
      <c r="R28" s="69" t="s">
        <v>520</v>
      </c>
      <c r="S28" s="81" t="s">
        <v>521</v>
      </c>
      <c r="T28" s="82" t="s">
        <v>522</v>
      </c>
      <c r="U28" s="81" t="s">
        <v>523</v>
      </c>
      <c r="V28" s="81" t="s">
        <v>524</v>
      </c>
      <c r="W28" s="34" t="s">
        <v>525</v>
      </c>
      <c r="X28" s="34" t="s">
        <v>252</v>
      </c>
      <c r="AA28" s="211">
        <f>IF(OR(J28="Fail",ISBLANK(J28)),INDEX('Issue Code Table'!C:C,MATCH(N:N,'Issue Code Table'!A:A,0)),IF(M28="Critical",6,IF(M28="Significant",5,IF(M28="Moderate",3,2))))</f>
        <v>5</v>
      </c>
    </row>
    <row r="29" spans="1:27" ht="83.15" customHeight="1" x14ac:dyDescent="0.25">
      <c r="A29" s="209" t="s">
        <v>526</v>
      </c>
      <c r="B29" s="38" t="s">
        <v>237</v>
      </c>
      <c r="C29" s="36" t="s">
        <v>238</v>
      </c>
      <c r="D29" s="36" t="s">
        <v>220</v>
      </c>
      <c r="E29" s="36" t="s">
        <v>527</v>
      </c>
      <c r="F29" s="81" t="s">
        <v>528</v>
      </c>
      <c r="G29" s="36" t="s">
        <v>529</v>
      </c>
      <c r="H29" s="36" t="s">
        <v>530</v>
      </c>
      <c r="I29" s="35"/>
      <c r="J29" s="36"/>
      <c r="K29" s="36" t="s">
        <v>531</v>
      </c>
      <c r="L29" s="35"/>
      <c r="M29" s="34" t="s">
        <v>186</v>
      </c>
      <c r="N29" s="37" t="s">
        <v>329</v>
      </c>
      <c r="O29" s="37" t="s">
        <v>519</v>
      </c>
      <c r="P29" s="212"/>
      <c r="Q29" s="34" t="s">
        <v>229</v>
      </c>
      <c r="R29" s="34" t="s">
        <v>532</v>
      </c>
      <c r="S29" s="81" t="s">
        <v>533</v>
      </c>
      <c r="T29" s="82" t="s">
        <v>534</v>
      </c>
      <c r="U29" s="81" t="s">
        <v>535</v>
      </c>
      <c r="V29" s="81" t="s">
        <v>536</v>
      </c>
      <c r="W29" s="34" t="s">
        <v>537</v>
      </c>
      <c r="X29" s="34" t="s">
        <v>252</v>
      </c>
      <c r="Y29" s="19"/>
      <c r="AA29" s="211">
        <f>IF(OR(J29="Fail",ISBLANK(J29)),INDEX('Issue Code Table'!C:C,MATCH(N:N,'Issue Code Table'!A:A,0)),IF(M29="Critical",6,IF(M29="Significant",5,IF(M29="Moderate",3,2))))</f>
        <v>5</v>
      </c>
    </row>
    <row r="30" spans="1:27" ht="83.15" customHeight="1" x14ac:dyDescent="0.25">
      <c r="A30" s="209" t="s">
        <v>538</v>
      </c>
      <c r="B30" s="38" t="s">
        <v>218</v>
      </c>
      <c r="C30" s="36" t="s">
        <v>219</v>
      </c>
      <c r="D30" s="36" t="s">
        <v>220</v>
      </c>
      <c r="E30" s="36" t="s">
        <v>539</v>
      </c>
      <c r="F30" s="81" t="s">
        <v>540</v>
      </c>
      <c r="G30" s="36" t="s">
        <v>541</v>
      </c>
      <c r="H30" s="36" t="s">
        <v>542</v>
      </c>
      <c r="I30" s="35"/>
      <c r="J30" s="36"/>
      <c r="K30" s="36" t="s">
        <v>543</v>
      </c>
      <c r="L30" s="35"/>
      <c r="M30" s="34" t="s">
        <v>186</v>
      </c>
      <c r="N30" s="33" t="s">
        <v>329</v>
      </c>
      <c r="O30" s="64" t="s">
        <v>330</v>
      </c>
      <c r="P30" s="212"/>
      <c r="Q30" s="34" t="s">
        <v>229</v>
      </c>
      <c r="R30" s="34" t="s">
        <v>544</v>
      </c>
      <c r="S30" s="81" t="s">
        <v>545</v>
      </c>
      <c r="T30" s="82" t="s">
        <v>546</v>
      </c>
      <c r="U30" s="81" t="s">
        <v>547</v>
      </c>
      <c r="V30" s="81" t="s">
        <v>548</v>
      </c>
      <c r="W30" s="34" t="s">
        <v>549</v>
      </c>
      <c r="X30" s="34" t="s">
        <v>252</v>
      </c>
      <c r="Y30" s="19"/>
      <c r="AA30" s="211">
        <f>IF(OR(J30="Fail",ISBLANK(J30)),INDEX('Issue Code Table'!C:C,MATCH(N:N,'Issue Code Table'!A:A,0)),IF(M30="Critical",6,IF(M30="Significant",5,IF(M30="Moderate",3,2))))</f>
        <v>5</v>
      </c>
    </row>
    <row r="31" spans="1:27" ht="83.15" customHeight="1" x14ac:dyDescent="0.25">
      <c r="A31" s="209" t="s">
        <v>550</v>
      </c>
      <c r="B31" s="38" t="s">
        <v>179</v>
      </c>
      <c r="C31" s="36" t="s">
        <v>180</v>
      </c>
      <c r="D31" s="36" t="s">
        <v>220</v>
      </c>
      <c r="E31" s="36" t="s">
        <v>551</v>
      </c>
      <c r="F31" s="81" t="s">
        <v>552</v>
      </c>
      <c r="G31" s="36" t="s">
        <v>553</v>
      </c>
      <c r="H31" s="36" t="s">
        <v>554</v>
      </c>
      <c r="I31" s="35"/>
      <c r="J31" s="36"/>
      <c r="K31" s="36" t="s">
        <v>555</v>
      </c>
      <c r="L31" s="35"/>
      <c r="M31" s="213" t="s">
        <v>186</v>
      </c>
      <c r="N31" s="93" t="s">
        <v>213</v>
      </c>
      <c r="O31" s="93" t="s">
        <v>214</v>
      </c>
      <c r="P31" s="212"/>
      <c r="Q31" s="34" t="s">
        <v>229</v>
      </c>
      <c r="R31" s="34" t="s">
        <v>556</v>
      </c>
      <c r="S31" s="81" t="s">
        <v>557</v>
      </c>
      <c r="T31" s="82" t="s">
        <v>558</v>
      </c>
      <c r="U31" s="81" t="s">
        <v>559</v>
      </c>
      <c r="V31" s="81" t="s">
        <v>560</v>
      </c>
      <c r="W31" s="34" t="s">
        <v>561</v>
      </c>
      <c r="X31" s="34" t="s">
        <v>252</v>
      </c>
      <c r="Y31" s="19"/>
      <c r="AA31" s="211">
        <f>IF(OR(J31="Fail",ISBLANK(J31)),INDEX('Issue Code Table'!C:C,MATCH(N:N,'Issue Code Table'!A:A,0)),IF(M31="Critical",6,IF(M31="Significant",5,IF(M31="Moderate",3,2))))</f>
        <v>6</v>
      </c>
    </row>
    <row r="32" spans="1:27" ht="83.15" customHeight="1" x14ac:dyDescent="0.25">
      <c r="A32" s="209" t="s">
        <v>562</v>
      </c>
      <c r="B32" s="38" t="s">
        <v>218</v>
      </c>
      <c r="C32" s="36" t="s">
        <v>219</v>
      </c>
      <c r="D32" s="36" t="s">
        <v>220</v>
      </c>
      <c r="E32" s="36" t="s">
        <v>563</v>
      </c>
      <c r="F32" s="81" t="s">
        <v>564</v>
      </c>
      <c r="G32" s="36" t="s">
        <v>565</v>
      </c>
      <c r="H32" s="36" t="s">
        <v>566</v>
      </c>
      <c r="I32" s="35"/>
      <c r="J32" s="36"/>
      <c r="K32" s="36" t="s">
        <v>567</v>
      </c>
      <c r="L32" s="35"/>
      <c r="M32" s="34" t="s">
        <v>186</v>
      </c>
      <c r="N32" s="37" t="s">
        <v>329</v>
      </c>
      <c r="O32" s="37" t="s">
        <v>519</v>
      </c>
      <c r="P32" s="212"/>
      <c r="Q32" s="34" t="s">
        <v>229</v>
      </c>
      <c r="R32" s="34" t="s">
        <v>568</v>
      </c>
      <c r="S32" s="81" t="s">
        <v>569</v>
      </c>
      <c r="T32" s="82" t="s">
        <v>570</v>
      </c>
      <c r="U32" s="81" t="s">
        <v>571</v>
      </c>
      <c r="V32" s="81" t="s">
        <v>572</v>
      </c>
      <c r="W32" s="34" t="s">
        <v>573</v>
      </c>
      <c r="X32" s="34" t="s">
        <v>252</v>
      </c>
      <c r="Y32" s="19"/>
      <c r="AA32" s="211">
        <f>IF(OR(J32="Fail",ISBLANK(J32)),INDEX('Issue Code Table'!C:C,MATCH(N:N,'Issue Code Table'!A:A,0)),IF(M32="Critical",6,IF(M32="Significant",5,IF(M32="Moderate",3,2))))</f>
        <v>5</v>
      </c>
    </row>
    <row r="33" spans="1:27" s="61" customFormat="1" ht="83.15" customHeight="1" x14ac:dyDescent="0.25">
      <c r="A33" s="209" t="s">
        <v>574</v>
      </c>
      <c r="B33" s="38" t="s">
        <v>218</v>
      </c>
      <c r="C33" s="36" t="s">
        <v>219</v>
      </c>
      <c r="D33" s="36" t="s">
        <v>220</v>
      </c>
      <c r="E33" s="36" t="s">
        <v>575</v>
      </c>
      <c r="F33" s="81" t="s">
        <v>576</v>
      </c>
      <c r="G33" s="36" t="s">
        <v>577</v>
      </c>
      <c r="H33" s="36" t="s">
        <v>578</v>
      </c>
      <c r="I33" s="67"/>
      <c r="J33" s="36"/>
      <c r="K33" s="68" t="s">
        <v>579</v>
      </c>
      <c r="L33" s="67"/>
      <c r="M33" s="69" t="s">
        <v>186</v>
      </c>
      <c r="N33" s="71" t="s">
        <v>329</v>
      </c>
      <c r="O33" s="71" t="s">
        <v>519</v>
      </c>
      <c r="P33" s="212"/>
      <c r="Q33" s="69" t="s">
        <v>229</v>
      </c>
      <c r="R33" s="69" t="s">
        <v>580</v>
      </c>
      <c r="S33" s="81" t="s">
        <v>521</v>
      </c>
      <c r="T33" s="82" t="s">
        <v>581</v>
      </c>
      <c r="U33" s="81" t="s">
        <v>523</v>
      </c>
      <c r="V33" s="81" t="s">
        <v>582</v>
      </c>
      <c r="W33" s="34" t="s">
        <v>583</v>
      </c>
      <c r="X33" s="34" t="s">
        <v>252</v>
      </c>
      <c r="AA33" s="211">
        <f>IF(OR(J33="Fail",ISBLANK(J33)),INDEX('Issue Code Table'!C:C,MATCH(N:N,'Issue Code Table'!A:A,0)),IF(M33="Critical",6,IF(M33="Significant",5,IF(M33="Moderate",3,2))))</f>
        <v>5</v>
      </c>
    </row>
    <row r="34" spans="1:27" ht="83.15" customHeight="1" x14ac:dyDescent="0.25">
      <c r="A34" s="209" t="s">
        <v>584</v>
      </c>
      <c r="B34" s="38" t="s">
        <v>294</v>
      </c>
      <c r="C34" s="36" t="s">
        <v>295</v>
      </c>
      <c r="D34" s="36" t="s">
        <v>220</v>
      </c>
      <c r="E34" s="36" t="s">
        <v>585</v>
      </c>
      <c r="F34" s="81" t="s">
        <v>586</v>
      </c>
      <c r="G34" s="36" t="s">
        <v>587</v>
      </c>
      <c r="H34" s="36" t="s">
        <v>588</v>
      </c>
      <c r="I34" s="35"/>
      <c r="J34" s="36"/>
      <c r="K34" s="34" t="s">
        <v>589</v>
      </c>
      <c r="L34" s="35"/>
      <c r="M34" s="34" t="s">
        <v>186</v>
      </c>
      <c r="N34" s="37" t="s">
        <v>505</v>
      </c>
      <c r="O34" s="65" t="s">
        <v>590</v>
      </c>
      <c r="P34" s="212"/>
      <c r="Q34" s="34" t="s">
        <v>229</v>
      </c>
      <c r="R34" s="34" t="s">
        <v>591</v>
      </c>
      <c r="S34" s="81" t="s">
        <v>592</v>
      </c>
      <c r="T34" s="82" t="s">
        <v>593</v>
      </c>
      <c r="U34" s="81" t="s">
        <v>594</v>
      </c>
      <c r="V34" s="81" t="s">
        <v>595</v>
      </c>
      <c r="W34" s="34" t="s">
        <v>596</v>
      </c>
      <c r="X34" s="34" t="s">
        <v>252</v>
      </c>
      <c r="Y34" s="19"/>
      <c r="AA34" s="211">
        <f>IF(OR(J34="Fail",ISBLANK(J34)),INDEX('Issue Code Table'!C:C,MATCH(N:N,'Issue Code Table'!A:A,0)),IF(M34="Critical",6,IF(M34="Significant",5,IF(M34="Moderate",3,2))))</f>
        <v>6</v>
      </c>
    </row>
    <row r="35" spans="1:27" ht="108.75" customHeight="1" x14ac:dyDescent="0.25">
      <c r="A35" s="209" t="s">
        <v>597</v>
      </c>
      <c r="B35" s="38" t="s">
        <v>237</v>
      </c>
      <c r="C35" s="36" t="s">
        <v>238</v>
      </c>
      <c r="D35" s="36" t="s">
        <v>220</v>
      </c>
      <c r="E35" s="36" t="s">
        <v>598</v>
      </c>
      <c r="F35" s="81" t="s">
        <v>599</v>
      </c>
      <c r="G35" s="36" t="s">
        <v>600</v>
      </c>
      <c r="H35" s="36" t="s">
        <v>601</v>
      </c>
      <c r="I35" s="35"/>
      <c r="J35" s="36"/>
      <c r="K35" s="36" t="s">
        <v>602</v>
      </c>
      <c r="L35" s="35"/>
      <c r="M35" s="34" t="s">
        <v>186</v>
      </c>
      <c r="N35" s="65" t="s">
        <v>329</v>
      </c>
      <c r="O35" s="65" t="s">
        <v>519</v>
      </c>
      <c r="P35" s="212"/>
      <c r="Q35" s="34" t="s">
        <v>229</v>
      </c>
      <c r="R35" s="34" t="s">
        <v>603</v>
      </c>
      <c r="S35" s="81" t="s">
        <v>604</v>
      </c>
      <c r="T35" s="82" t="s">
        <v>605</v>
      </c>
      <c r="U35" s="81" t="s">
        <v>606</v>
      </c>
      <c r="V35" s="81" t="s">
        <v>607</v>
      </c>
      <c r="W35" s="34" t="s">
        <v>608</v>
      </c>
      <c r="X35" s="34" t="s">
        <v>252</v>
      </c>
      <c r="Y35" s="19"/>
      <c r="AA35" s="211">
        <f>IF(OR(J35="Fail",ISBLANK(J35)),INDEX('Issue Code Table'!C:C,MATCH(N:N,'Issue Code Table'!A:A,0)),IF(M35="Critical",6,IF(M35="Significant",5,IF(M35="Moderate",3,2))))</f>
        <v>5</v>
      </c>
    </row>
    <row r="36" spans="1:27" ht="83.15" customHeight="1" x14ac:dyDescent="0.25">
      <c r="A36" s="209" t="s">
        <v>609</v>
      </c>
      <c r="B36" s="38" t="s">
        <v>218</v>
      </c>
      <c r="C36" s="36" t="s">
        <v>219</v>
      </c>
      <c r="D36" s="36" t="s">
        <v>220</v>
      </c>
      <c r="E36" s="36" t="s">
        <v>610</v>
      </c>
      <c r="F36" s="81" t="s">
        <v>611</v>
      </c>
      <c r="G36" s="36" t="s">
        <v>612</v>
      </c>
      <c r="H36" s="36" t="s">
        <v>613</v>
      </c>
      <c r="I36" s="35"/>
      <c r="J36" s="36"/>
      <c r="K36" s="34" t="s">
        <v>614</v>
      </c>
      <c r="L36" s="35"/>
      <c r="M36" s="34" t="s">
        <v>186</v>
      </c>
      <c r="N36" s="37" t="s">
        <v>259</v>
      </c>
      <c r="O36" s="64" t="s">
        <v>615</v>
      </c>
      <c r="P36" s="212"/>
      <c r="Q36" s="34" t="s">
        <v>229</v>
      </c>
      <c r="R36" s="34" t="s">
        <v>616</v>
      </c>
      <c r="S36" s="81" t="s">
        <v>617</v>
      </c>
      <c r="T36" s="82" t="s">
        <v>618</v>
      </c>
      <c r="U36" s="81" t="s">
        <v>619</v>
      </c>
      <c r="V36" s="81" t="s">
        <v>620</v>
      </c>
      <c r="W36" s="34" t="s">
        <v>621</v>
      </c>
      <c r="X36" s="34" t="s">
        <v>252</v>
      </c>
      <c r="Y36" s="19"/>
      <c r="AA36" s="211">
        <f>IF(OR(J36="Fail",ISBLANK(J36)),INDEX('Issue Code Table'!C:C,MATCH(N:N,'Issue Code Table'!A:A,0)),IF(M36="Critical",6,IF(M36="Significant",5,IF(M36="Moderate",3,2))))</f>
        <v>5</v>
      </c>
    </row>
    <row r="37" spans="1:27" ht="83.15" customHeight="1" x14ac:dyDescent="0.25">
      <c r="A37" s="209" t="s">
        <v>622</v>
      </c>
      <c r="B37" s="38" t="s">
        <v>218</v>
      </c>
      <c r="C37" s="36" t="s">
        <v>219</v>
      </c>
      <c r="D37" s="36" t="s">
        <v>220</v>
      </c>
      <c r="E37" s="36" t="s">
        <v>623</v>
      </c>
      <c r="F37" s="81" t="s">
        <v>624</v>
      </c>
      <c r="G37" s="36" t="s">
        <v>625</v>
      </c>
      <c r="H37" s="36" t="s">
        <v>626</v>
      </c>
      <c r="I37" s="35"/>
      <c r="J37" s="36"/>
      <c r="K37" s="34" t="s">
        <v>627</v>
      </c>
      <c r="L37" s="35"/>
      <c r="M37" s="34" t="s">
        <v>186</v>
      </c>
      <c r="N37" s="65" t="s">
        <v>329</v>
      </c>
      <c r="O37" s="65" t="s">
        <v>519</v>
      </c>
      <c r="P37" s="212"/>
      <c r="Q37" s="34" t="s">
        <v>229</v>
      </c>
      <c r="R37" s="34" t="s">
        <v>628</v>
      </c>
      <c r="S37" s="81" t="s">
        <v>629</v>
      </c>
      <c r="T37" s="82" t="s">
        <v>630</v>
      </c>
      <c r="U37" s="81" t="s">
        <v>631</v>
      </c>
      <c r="V37" s="81" t="s">
        <v>632</v>
      </c>
      <c r="W37" s="34" t="s">
        <v>633</v>
      </c>
      <c r="X37" s="34" t="s">
        <v>252</v>
      </c>
      <c r="Y37" s="19"/>
      <c r="AA37" s="211">
        <f>IF(OR(J37="Fail",ISBLANK(J37)),INDEX('Issue Code Table'!C:C,MATCH(N:N,'Issue Code Table'!A:A,0)),IF(M37="Critical",6,IF(M37="Significant",5,IF(M37="Moderate",3,2))))</f>
        <v>5</v>
      </c>
    </row>
    <row r="38" spans="1:27" ht="83.15" customHeight="1" x14ac:dyDescent="0.25">
      <c r="A38" s="209" t="s">
        <v>634</v>
      </c>
      <c r="B38" s="38" t="s">
        <v>218</v>
      </c>
      <c r="C38" s="36" t="s">
        <v>219</v>
      </c>
      <c r="D38" s="36" t="s">
        <v>220</v>
      </c>
      <c r="E38" s="36" t="s">
        <v>635</v>
      </c>
      <c r="F38" s="81" t="s">
        <v>636</v>
      </c>
      <c r="G38" s="36" t="s">
        <v>637</v>
      </c>
      <c r="H38" s="36" t="s">
        <v>638</v>
      </c>
      <c r="I38" s="35"/>
      <c r="J38" s="36"/>
      <c r="K38" s="34" t="s">
        <v>639</v>
      </c>
      <c r="L38" s="35"/>
      <c r="M38" s="34" t="s">
        <v>186</v>
      </c>
      <c r="N38" s="65" t="s">
        <v>640</v>
      </c>
      <c r="O38" s="65" t="s">
        <v>641</v>
      </c>
      <c r="P38" s="212"/>
      <c r="Q38" s="34" t="s">
        <v>229</v>
      </c>
      <c r="R38" s="34" t="s">
        <v>642</v>
      </c>
      <c r="S38" s="81" t="s">
        <v>643</v>
      </c>
      <c r="T38" s="82" t="s">
        <v>644</v>
      </c>
      <c r="U38" s="81" t="s">
        <v>645</v>
      </c>
      <c r="V38" s="81" t="s">
        <v>646</v>
      </c>
      <c r="W38" s="34" t="s">
        <v>647</v>
      </c>
      <c r="X38" s="34" t="s">
        <v>252</v>
      </c>
      <c r="Y38" s="19"/>
      <c r="AA38" s="211">
        <f>IF(OR(J38="Fail",ISBLANK(J38)),INDEX('Issue Code Table'!C:C,MATCH(N:N,'Issue Code Table'!A:A,0)),IF(M38="Critical",6,IF(M38="Significant",5,IF(M38="Moderate",3,2))))</f>
        <v>5</v>
      </c>
    </row>
    <row r="39" spans="1:27" ht="83.15" customHeight="1" x14ac:dyDescent="0.25">
      <c r="A39" s="209" t="s">
        <v>648</v>
      </c>
      <c r="B39" s="38" t="s">
        <v>218</v>
      </c>
      <c r="C39" s="36" t="s">
        <v>219</v>
      </c>
      <c r="D39" s="36" t="s">
        <v>220</v>
      </c>
      <c r="E39" s="36" t="s">
        <v>649</v>
      </c>
      <c r="F39" s="81" t="s">
        <v>650</v>
      </c>
      <c r="G39" s="36" t="s">
        <v>651</v>
      </c>
      <c r="H39" s="36" t="s">
        <v>652</v>
      </c>
      <c r="I39" s="35"/>
      <c r="J39" s="36"/>
      <c r="K39" s="36" t="s">
        <v>653</v>
      </c>
      <c r="L39" s="35"/>
      <c r="M39" s="34" t="s">
        <v>226</v>
      </c>
      <c r="N39" s="37" t="s">
        <v>654</v>
      </c>
      <c r="O39" s="64" t="s">
        <v>655</v>
      </c>
      <c r="P39" s="212"/>
      <c r="Q39" s="34" t="s">
        <v>229</v>
      </c>
      <c r="R39" s="34" t="s">
        <v>656</v>
      </c>
      <c r="S39" s="81" t="s">
        <v>657</v>
      </c>
      <c r="T39" s="82" t="s">
        <v>658</v>
      </c>
      <c r="U39" s="81" t="s">
        <v>659</v>
      </c>
      <c r="V39" s="81" t="s">
        <v>660</v>
      </c>
      <c r="W39" s="34" t="s">
        <v>661</v>
      </c>
      <c r="X39" s="34"/>
      <c r="Y39" s="19"/>
      <c r="AA39" s="211">
        <f>IF(OR(J39="Fail",ISBLANK(J39)),INDEX('Issue Code Table'!C:C,MATCH(N:N,'Issue Code Table'!A:A,0)),IF(M39="Critical",6,IF(M39="Significant",5,IF(M39="Moderate",3,2))))</f>
        <v>5</v>
      </c>
    </row>
    <row r="40" spans="1:27" ht="83.15" customHeight="1" x14ac:dyDescent="0.25">
      <c r="A40" s="209" t="s">
        <v>662</v>
      </c>
      <c r="B40" s="38" t="s">
        <v>294</v>
      </c>
      <c r="C40" s="36" t="s">
        <v>295</v>
      </c>
      <c r="D40" s="36" t="s">
        <v>220</v>
      </c>
      <c r="E40" s="36" t="s">
        <v>663</v>
      </c>
      <c r="F40" s="81" t="s">
        <v>664</v>
      </c>
      <c r="G40" s="36" t="s">
        <v>665</v>
      </c>
      <c r="H40" s="36" t="s">
        <v>666</v>
      </c>
      <c r="I40" s="35"/>
      <c r="J40" s="36"/>
      <c r="K40" s="34" t="s">
        <v>667</v>
      </c>
      <c r="L40" s="35"/>
      <c r="M40" s="34" t="s">
        <v>186</v>
      </c>
      <c r="N40" s="93" t="s">
        <v>213</v>
      </c>
      <c r="O40" s="93" t="s">
        <v>214</v>
      </c>
      <c r="P40" s="212"/>
      <c r="Q40" s="34" t="s">
        <v>229</v>
      </c>
      <c r="R40" s="34" t="s">
        <v>668</v>
      </c>
      <c r="S40" s="81" t="s">
        <v>669</v>
      </c>
      <c r="T40" s="82" t="s">
        <v>670</v>
      </c>
      <c r="U40" s="81" t="s">
        <v>304</v>
      </c>
      <c r="V40" s="81" t="s">
        <v>671</v>
      </c>
      <c r="W40" s="34" t="s">
        <v>672</v>
      </c>
      <c r="X40" s="34" t="s">
        <v>252</v>
      </c>
      <c r="Y40" s="19"/>
      <c r="AA40" s="211">
        <f>IF(OR(J40="Fail",ISBLANK(J40)),INDEX('Issue Code Table'!C:C,MATCH(N:N,'Issue Code Table'!A:A,0)),IF(M40="Critical",6,IF(M40="Significant",5,IF(M40="Moderate",3,2))))</f>
        <v>6</v>
      </c>
    </row>
    <row r="41" spans="1:27" ht="83.15" customHeight="1" x14ac:dyDescent="0.25">
      <c r="A41" s="209" t="s">
        <v>673</v>
      </c>
      <c r="B41" s="38" t="s">
        <v>218</v>
      </c>
      <c r="C41" s="36" t="s">
        <v>219</v>
      </c>
      <c r="D41" s="36" t="s">
        <v>220</v>
      </c>
      <c r="E41" s="36" t="s">
        <v>674</v>
      </c>
      <c r="F41" s="81" t="s">
        <v>675</v>
      </c>
      <c r="G41" s="36" t="s">
        <v>676</v>
      </c>
      <c r="H41" s="36" t="s">
        <v>677</v>
      </c>
      <c r="I41" s="35"/>
      <c r="J41" s="36"/>
      <c r="K41" s="36" t="s">
        <v>678</v>
      </c>
      <c r="L41" s="35"/>
      <c r="M41" s="34" t="s">
        <v>186</v>
      </c>
      <c r="N41" s="65" t="s">
        <v>329</v>
      </c>
      <c r="O41" s="65" t="s">
        <v>519</v>
      </c>
      <c r="P41" s="212"/>
      <c r="Q41" s="34" t="s">
        <v>229</v>
      </c>
      <c r="R41" s="34" t="s">
        <v>679</v>
      </c>
      <c r="S41" s="81" t="s">
        <v>680</v>
      </c>
      <c r="T41" s="82" t="s">
        <v>681</v>
      </c>
      <c r="U41" s="81" t="s">
        <v>606</v>
      </c>
      <c r="V41" s="81" t="s">
        <v>682</v>
      </c>
      <c r="W41" s="34" t="s">
        <v>683</v>
      </c>
      <c r="X41" s="34" t="s">
        <v>252</v>
      </c>
      <c r="Y41" s="19"/>
      <c r="AA41" s="211">
        <f>IF(OR(J41="Fail",ISBLANK(J41)),INDEX('Issue Code Table'!C:C,MATCH(N:N,'Issue Code Table'!A:A,0)),IF(M41="Critical",6,IF(M41="Significant",5,IF(M41="Moderate",3,2))))</f>
        <v>5</v>
      </c>
    </row>
    <row r="42" spans="1:27" ht="83.15" customHeight="1" x14ac:dyDescent="0.25">
      <c r="A42" s="209" t="s">
        <v>684</v>
      </c>
      <c r="B42" s="38" t="s">
        <v>218</v>
      </c>
      <c r="C42" s="36" t="s">
        <v>219</v>
      </c>
      <c r="D42" s="36" t="s">
        <v>220</v>
      </c>
      <c r="E42" s="36" t="s">
        <v>685</v>
      </c>
      <c r="F42" s="81" t="s">
        <v>686</v>
      </c>
      <c r="G42" s="36" t="s">
        <v>687</v>
      </c>
      <c r="H42" s="36" t="s">
        <v>688</v>
      </c>
      <c r="I42" s="35"/>
      <c r="J42" s="36"/>
      <c r="K42" s="39" t="s">
        <v>689</v>
      </c>
      <c r="L42" s="35"/>
      <c r="M42" s="34" t="s">
        <v>186</v>
      </c>
      <c r="N42" s="65" t="s">
        <v>329</v>
      </c>
      <c r="O42" s="65" t="s">
        <v>519</v>
      </c>
      <c r="P42" s="212"/>
      <c r="Q42" s="34" t="s">
        <v>229</v>
      </c>
      <c r="R42" s="34" t="s">
        <v>690</v>
      </c>
      <c r="S42" s="81" t="s">
        <v>691</v>
      </c>
      <c r="T42" s="82" t="s">
        <v>692</v>
      </c>
      <c r="U42" s="81" t="s">
        <v>693</v>
      </c>
      <c r="V42" s="81" t="s">
        <v>694</v>
      </c>
      <c r="W42" s="34" t="s">
        <v>695</v>
      </c>
      <c r="X42" s="34" t="s">
        <v>252</v>
      </c>
      <c r="Y42" s="19"/>
      <c r="AA42" s="211">
        <f>IF(OR(J42="Fail",ISBLANK(J42)),INDEX('Issue Code Table'!C:C,MATCH(N:N,'Issue Code Table'!A:A,0)),IF(M42="Critical",6,IF(M42="Significant",5,IF(M42="Moderate",3,2))))</f>
        <v>5</v>
      </c>
    </row>
    <row r="43" spans="1:27" ht="83.15" customHeight="1" x14ac:dyDescent="0.25">
      <c r="A43" s="209" t="s">
        <v>696</v>
      </c>
      <c r="B43" s="38" t="s">
        <v>218</v>
      </c>
      <c r="C43" s="36" t="s">
        <v>219</v>
      </c>
      <c r="D43" s="36" t="s">
        <v>220</v>
      </c>
      <c r="E43" s="36" t="s">
        <v>697</v>
      </c>
      <c r="F43" s="81" t="s">
        <v>698</v>
      </c>
      <c r="G43" s="36" t="s">
        <v>699</v>
      </c>
      <c r="H43" s="36" t="s">
        <v>700</v>
      </c>
      <c r="I43" s="35"/>
      <c r="J43" s="36"/>
      <c r="K43" s="34" t="s">
        <v>701</v>
      </c>
      <c r="L43" s="35"/>
      <c r="M43" s="34" t="s">
        <v>186</v>
      </c>
      <c r="N43" s="93" t="s">
        <v>213</v>
      </c>
      <c r="O43" s="93" t="s">
        <v>214</v>
      </c>
      <c r="P43" s="212"/>
      <c r="Q43" s="34" t="s">
        <v>229</v>
      </c>
      <c r="R43" s="34" t="s">
        <v>702</v>
      </c>
      <c r="S43" s="81" t="s">
        <v>669</v>
      </c>
      <c r="T43" s="82" t="s">
        <v>703</v>
      </c>
      <c r="U43" s="81" t="s">
        <v>304</v>
      </c>
      <c r="V43" s="81" t="s">
        <v>704</v>
      </c>
      <c r="W43" s="34" t="s">
        <v>705</v>
      </c>
      <c r="X43" s="34" t="s">
        <v>252</v>
      </c>
      <c r="Y43" s="19"/>
      <c r="AA43" s="211">
        <f>IF(OR(J43="Fail",ISBLANK(J43)),INDEX('Issue Code Table'!C:C,MATCH(N:N,'Issue Code Table'!A:A,0)),IF(M43="Critical",6,IF(M43="Significant",5,IF(M43="Moderate",3,2))))</f>
        <v>6</v>
      </c>
    </row>
    <row r="44" spans="1:27" ht="83.15" customHeight="1" x14ac:dyDescent="0.25">
      <c r="A44" s="209" t="s">
        <v>706</v>
      </c>
      <c r="B44" s="38" t="s">
        <v>455</v>
      </c>
      <c r="C44" s="36" t="s">
        <v>456</v>
      </c>
      <c r="D44" s="36" t="s">
        <v>220</v>
      </c>
      <c r="E44" s="36" t="s">
        <v>707</v>
      </c>
      <c r="F44" s="81" t="s">
        <v>708</v>
      </c>
      <c r="G44" s="36" t="s">
        <v>709</v>
      </c>
      <c r="H44" s="36" t="s">
        <v>710</v>
      </c>
      <c r="I44" s="35"/>
      <c r="J44" s="36"/>
      <c r="K44" s="36" t="s">
        <v>711</v>
      </c>
      <c r="L44" s="35"/>
      <c r="M44" s="34" t="s">
        <v>186</v>
      </c>
      <c r="N44" s="93" t="s">
        <v>213</v>
      </c>
      <c r="O44" s="93" t="s">
        <v>214</v>
      </c>
      <c r="P44" s="212"/>
      <c r="Q44" s="34" t="s">
        <v>229</v>
      </c>
      <c r="R44" s="34" t="s">
        <v>712</v>
      </c>
      <c r="S44" s="81" t="s">
        <v>713</v>
      </c>
      <c r="T44" s="82" t="s">
        <v>714</v>
      </c>
      <c r="U44" s="81" t="s">
        <v>715</v>
      </c>
      <c r="V44" s="81" t="s">
        <v>716</v>
      </c>
      <c r="W44" s="34" t="s">
        <v>717</v>
      </c>
      <c r="X44" s="34" t="s">
        <v>252</v>
      </c>
      <c r="Y44" s="19"/>
      <c r="AA44" s="211">
        <f>IF(OR(J44="Fail",ISBLANK(J44)),INDEX('Issue Code Table'!C:C,MATCH(N:N,'Issue Code Table'!A:A,0)),IF(M44="Critical",6,IF(M44="Significant",5,IF(M44="Moderate",3,2))))</f>
        <v>6</v>
      </c>
    </row>
    <row r="45" spans="1:27" ht="83.15" customHeight="1" x14ac:dyDescent="0.25">
      <c r="A45" s="209" t="s">
        <v>718</v>
      </c>
      <c r="B45" s="38" t="s">
        <v>218</v>
      </c>
      <c r="C45" s="36" t="s">
        <v>219</v>
      </c>
      <c r="D45" s="36" t="s">
        <v>220</v>
      </c>
      <c r="E45" s="36" t="s">
        <v>719</v>
      </c>
      <c r="F45" s="81" t="s">
        <v>720</v>
      </c>
      <c r="G45" s="36" t="s">
        <v>721</v>
      </c>
      <c r="H45" s="36" t="s">
        <v>722</v>
      </c>
      <c r="I45" s="35"/>
      <c r="J45" s="36"/>
      <c r="K45" s="36" t="s">
        <v>723</v>
      </c>
      <c r="L45" s="35"/>
      <c r="M45" s="66" t="s">
        <v>226</v>
      </c>
      <c r="N45" s="65" t="s">
        <v>227</v>
      </c>
      <c r="O45" s="65" t="s">
        <v>724</v>
      </c>
      <c r="P45" s="212"/>
      <c r="Q45" s="34" t="s">
        <v>229</v>
      </c>
      <c r="R45" s="34" t="s">
        <v>725</v>
      </c>
      <c r="S45" s="81" t="s">
        <v>726</v>
      </c>
      <c r="T45" s="82" t="s">
        <v>727</v>
      </c>
      <c r="U45" s="81" t="s">
        <v>728</v>
      </c>
      <c r="V45" s="81" t="s">
        <v>729</v>
      </c>
      <c r="W45" s="34" t="s">
        <v>730</v>
      </c>
      <c r="X45" s="34"/>
      <c r="Y45" s="19"/>
      <c r="AA45" s="211">
        <f>IF(OR(J45="Fail",ISBLANK(J45)),INDEX('Issue Code Table'!C:C,MATCH(N:N,'Issue Code Table'!A:A,0)),IF(M45="Critical",6,IF(M45="Significant",5,IF(M45="Moderate",3,2))))</f>
        <v>4</v>
      </c>
    </row>
    <row r="46" spans="1:27" ht="83.15" customHeight="1" x14ac:dyDescent="0.25">
      <c r="A46" s="209" t="s">
        <v>731</v>
      </c>
      <c r="B46" s="38" t="s">
        <v>179</v>
      </c>
      <c r="C46" s="36" t="s">
        <v>180</v>
      </c>
      <c r="D46" s="36" t="s">
        <v>220</v>
      </c>
      <c r="E46" s="36" t="s">
        <v>732</v>
      </c>
      <c r="F46" s="81" t="s">
        <v>733</v>
      </c>
      <c r="G46" s="36" t="s">
        <v>734</v>
      </c>
      <c r="H46" s="36" t="s">
        <v>735</v>
      </c>
      <c r="I46" s="35"/>
      <c r="J46" s="36"/>
      <c r="K46" s="36" t="s">
        <v>736</v>
      </c>
      <c r="L46" s="35"/>
      <c r="M46" s="66" t="s">
        <v>186</v>
      </c>
      <c r="N46" s="93" t="s">
        <v>213</v>
      </c>
      <c r="O46" s="93" t="s">
        <v>214</v>
      </c>
      <c r="P46" s="212"/>
      <c r="Q46" s="34" t="s">
        <v>229</v>
      </c>
      <c r="R46" s="34" t="s">
        <v>737</v>
      </c>
      <c r="S46" s="81" t="s">
        <v>738</v>
      </c>
      <c r="T46" s="82" t="s">
        <v>739</v>
      </c>
      <c r="U46" s="81" t="s">
        <v>740</v>
      </c>
      <c r="V46" s="81" t="s">
        <v>741</v>
      </c>
      <c r="W46" s="34" t="s">
        <v>742</v>
      </c>
      <c r="X46" s="34" t="s">
        <v>252</v>
      </c>
      <c r="Y46" s="19"/>
      <c r="AA46" s="211">
        <f>IF(OR(J46="Fail",ISBLANK(J46)),INDEX('Issue Code Table'!C:C,MATCH(N:N,'Issue Code Table'!A:A,0)),IF(M46="Critical",6,IF(M46="Significant",5,IF(M46="Moderate",3,2))))</f>
        <v>6</v>
      </c>
    </row>
    <row r="47" spans="1:27" ht="83.15" customHeight="1" x14ac:dyDescent="0.25">
      <c r="A47" s="209" t="s">
        <v>743</v>
      </c>
      <c r="B47" s="38" t="s">
        <v>179</v>
      </c>
      <c r="C47" s="36" t="s">
        <v>180</v>
      </c>
      <c r="D47" s="36" t="s">
        <v>220</v>
      </c>
      <c r="E47" s="36" t="s">
        <v>744</v>
      </c>
      <c r="F47" s="81" t="s">
        <v>745</v>
      </c>
      <c r="G47" s="36" t="s">
        <v>746</v>
      </c>
      <c r="H47" s="36" t="s">
        <v>747</v>
      </c>
      <c r="I47" s="35"/>
      <c r="J47" s="36"/>
      <c r="K47" s="36" t="s">
        <v>748</v>
      </c>
      <c r="L47" s="35"/>
      <c r="M47" s="66" t="s">
        <v>186</v>
      </c>
      <c r="N47" s="37" t="s">
        <v>749</v>
      </c>
      <c r="O47" s="65" t="s">
        <v>750</v>
      </c>
      <c r="P47" s="212"/>
      <c r="Q47" s="34" t="s">
        <v>229</v>
      </c>
      <c r="R47" s="34" t="s">
        <v>751</v>
      </c>
      <c r="S47" s="81" t="s">
        <v>752</v>
      </c>
      <c r="T47" s="82" t="s">
        <v>753</v>
      </c>
      <c r="U47" s="81" t="s">
        <v>264</v>
      </c>
      <c r="V47" s="81" t="s">
        <v>754</v>
      </c>
      <c r="W47" s="34" t="s">
        <v>755</v>
      </c>
      <c r="X47" s="34" t="s">
        <v>252</v>
      </c>
      <c r="Y47" s="19"/>
      <c r="AA47" s="211">
        <f>IF(OR(J47="Fail",ISBLANK(J47)),INDEX('Issue Code Table'!C:C,MATCH(N:N,'Issue Code Table'!A:A,0)),IF(M47="Critical",6,IF(M47="Significant",5,IF(M47="Moderate",3,2))))</f>
        <v>7</v>
      </c>
    </row>
    <row r="48" spans="1:27" ht="83.15" customHeight="1" x14ac:dyDescent="0.25">
      <c r="A48" s="209" t="s">
        <v>756</v>
      </c>
      <c r="B48" s="38" t="s">
        <v>218</v>
      </c>
      <c r="C48" s="36" t="s">
        <v>219</v>
      </c>
      <c r="D48" s="36" t="s">
        <v>220</v>
      </c>
      <c r="E48" s="36" t="s">
        <v>757</v>
      </c>
      <c r="F48" s="81" t="s">
        <v>758</v>
      </c>
      <c r="G48" s="36" t="s">
        <v>241</v>
      </c>
      <c r="H48" s="36" t="s">
        <v>759</v>
      </c>
      <c r="I48" s="35"/>
      <c r="J48" s="36"/>
      <c r="K48" s="36" t="s">
        <v>760</v>
      </c>
      <c r="L48" s="35"/>
      <c r="M48" s="65" t="s">
        <v>186</v>
      </c>
      <c r="N48" s="65" t="s">
        <v>329</v>
      </c>
      <c r="O48" s="65" t="s">
        <v>519</v>
      </c>
      <c r="P48" s="212"/>
      <c r="Q48" s="34" t="s">
        <v>229</v>
      </c>
      <c r="R48" s="34" t="s">
        <v>761</v>
      </c>
      <c r="S48" s="81" t="s">
        <v>762</v>
      </c>
      <c r="T48" s="82" t="s">
        <v>763</v>
      </c>
      <c r="U48" s="81" t="s">
        <v>764</v>
      </c>
      <c r="V48" s="81" t="s">
        <v>765</v>
      </c>
      <c r="W48" s="34" t="s">
        <v>766</v>
      </c>
      <c r="X48" s="34" t="s">
        <v>252</v>
      </c>
      <c r="Y48" s="19"/>
      <c r="AA48" s="211">
        <f>IF(OR(J48="Fail",ISBLANK(J48)),INDEX('Issue Code Table'!C:C,MATCH(N:N,'Issue Code Table'!A:A,0)),IF(M48="Critical",6,IF(M48="Significant",5,IF(M48="Moderate",3,2))))</f>
        <v>5</v>
      </c>
    </row>
    <row r="49" spans="1:27" ht="83.15" customHeight="1" x14ac:dyDescent="0.25">
      <c r="A49" s="209" t="s">
        <v>767</v>
      </c>
      <c r="B49" s="38" t="s">
        <v>294</v>
      </c>
      <c r="C49" s="36" t="s">
        <v>295</v>
      </c>
      <c r="D49" s="36" t="s">
        <v>220</v>
      </c>
      <c r="E49" s="36" t="s">
        <v>768</v>
      </c>
      <c r="F49" s="81" t="s">
        <v>769</v>
      </c>
      <c r="G49" s="36" t="s">
        <v>770</v>
      </c>
      <c r="H49" s="36" t="s">
        <v>771</v>
      </c>
      <c r="I49" s="35"/>
      <c r="J49" s="36"/>
      <c r="K49" s="34" t="s">
        <v>772</v>
      </c>
      <c r="L49" s="35"/>
      <c r="M49" s="66" t="s">
        <v>186</v>
      </c>
      <c r="N49" s="37" t="s">
        <v>505</v>
      </c>
      <c r="O49" s="65" t="s">
        <v>590</v>
      </c>
      <c r="P49" s="212"/>
      <c r="Q49" s="34" t="s">
        <v>229</v>
      </c>
      <c r="R49" s="34" t="s">
        <v>773</v>
      </c>
      <c r="S49" s="81" t="s">
        <v>774</v>
      </c>
      <c r="T49" s="82" t="s">
        <v>775</v>
      </c>
      <c r="U49" s="81" t="s">
        <v>776</v>
      </c>
      <c r="V49" s="81" t="s">
        <v>777</v>
      </c>
      <c r="W49" s="34" t="s">
        <v>778</v>
      </c>
      <c r="X49" s="34" t="s">
        <v>252</v>
      </c>
      <c r="Y49" s="19"/>
      <c r="AA49" s="211">
        <f>IF(OR(J49="Fail",ISBLANK(J49)),INDEX('Issue Code Table'!C:C,MATCH(N:N,'Issue Code Table'!A:A,0)),IF(M49="Critical",6,IF(M49="Significant",5,IF(M49="Moderate",3,2))))</f>
        <v>6</v>
      </c>
    </row>
    <row r="50" spans="1:27" ht="83.15" customHeight="1" x14ac:dyDescent="0.25">
      <c r="A50" s="209" t="s">
        <v>779</v>
      </c>
      <c r="B50" s="38" t="s">
        <v>218</v>
      </c>
      <c r="C50" s="36" t="s">
        <v>219</v>
      </c>
      <c r="D50" s="36" t="s">
        <v>220</v>
      </c>
      <c r="E50" s="36" t="s">
        <v>780</v>
      </c>
      <c r="F50" s="81" t="s">
        <v>781</v>
      </c>
      <c r="G50" s="36" t="s">
        <v>782</v>
      </c>
      <c r="H50" s="36" t="s">
        <v>783</v>
      </c>
      <c r="I50" s="35"/>
      <c r="J50" s="36"/>
      <c r="K50" s="34" t="s">
        <v>784</v>
      </c>
      <c r="L50" s="35"/>
      <c r="M50" s="65" t="s">
        <v>186</v>
      </c>
      <c r="N50" s="65" t="s">
        <v>329</v>
      </c>
      <c r="O50" s="65" t="s">
        <v>519</v>
      </c>
      <c r="P50" s="212"/>
      <c r="Q50" s="34" t="s">
        <v>229</v>
      </c>
      <c r="R50" s="34" t="s">
        <v>785</v>
      </c>
      <c r="S50" s="81" t="s">
        <v>786</v>
      </c>
      <c r="T50" s="82" t="s">
        <v>787</v>
      </c>
      <c r="U50" s="81" t="s">
        <v>264</v>
      </c>
      <c r="V50" s="81" t="s">
        <v>788</v>
      </c>
      <c r="W50" s="34" t="s">
        <v>789</v>
      </c>
      <c r="X50" s="34" t="s">
        <v>252</v>
      </c>
      <c r="Y50" s="19"/>
      <c r="AA50" s="211">
        <f>IF(OR(J50="Fail",ISBLANK(J50)),INDEX('Issue Code Table'!C:C,MATCH(N:N,'Issue Code Table'!A:A,0)),IF(M50="Critical",6,IF(M50="Significant",5,IF(M50="Moderate",3,2))))</f>
        <v>5</v>
      </c>
    </row>
    <row r="51" spans="1:27" ht="83.15" customHeight="1" x14ac:dyDescent="0.25">
      <c r="A51" s="209" t="s">
        <v>790</v>
      </c>
      <c r="B51" s="38" t="s">
        <v>218</v>
      </c>
      <c r="C51" s="36" t="s">
        <v>219</v>
      </c>
      <c r="D51" s="36" t="s">
        <v>220</v>
      </c>
      <c r="E51" s="36" t="s">
        <v>791</v>
      </c>
      <c r="F51" s="81" t="s">
        <v>792</v>
      </c>
      <c r="G51" s="36" t="s">
        <v>793</v>
      </c>
      <c r="H51" s="36" t="s">
        <v>794</v>
      </c>
      <c r="I51" s="35"/>
      <c r="J51" s="36"/>
      <c r="K51" s="34" t="s">
        <v>795</v>
      </c>
      <c r="L51" s="35"/>
      <c r="M51" s="66" t="s">
        <v>186</v>
      </c>
      <c r="N51" s="65" t="s">
        <v>329</v>
      </c>
      <c r="O51" s="65" t="s">
        <v>519</v>
      </c>
      <c r="P51" s="212"/>
      <c r="Q51" s="34" t="s">
        <v>229</v>
      </c>
      <c r="R51" s="34" t="s">
        <v>796</v>
      </c>
      <c r="S51" s="81" t="s">
        <v>797</v>
      </c>
      <c r="T51" s="82" t="s">
        <v>798</v>
      </c>
      <c r="U51" s="81" t="s">
        <v>799</v>
      </c>
      <c r="V51" s="81" t="s">
        <v>800</v>
      </c>
      <c r="W51" s="34" t="s">
        <v>801</v>
      </c>
      <c r="X51" s="34" t="s">
        <v>252</v>
      </c>
      <c r="Y51" s="19"/>
      <c r="AA51" s="211">
        <f>IF(OR(J51="Fail",ISBLANK(J51)),INDEX('Issue Code Table'!C:C,MATCH(N:N,'Issue Code Table'!A:A,0)),IF(M51="Critical",6,IF(M51="Significant",5,IF(M51="Moderate",3,2))))</f>
        <v>5</v>
      </c>
    </row>
    <row r="52" spans="1:27" ht="83.15" customHeight="1" x14ac:dyDescent="0.25">
      <c r="A52" s="209" t="s">
        <v>802</v>
      </c>
      <c r="B52" s="38" t="s">
        <v>218</v>
      </c>
      <c r="C52" s="36" t="s">
        <v>219</v>
      </c>
      <c r="D52" s="36" t="s">
        <v>220</v>
      </c>
      <c r="E52" s="36" t="s">
        <v>803</v>
      </c>
      <c r="F52" s="81" t="s">
        <v>804</v>
      </c>
      <c r="G52" s="36" t="s">
        <v>805</v>
      </c>
      <c r="H52" s="36" t="s">
        <v>806</v>
      </c>
      <c r="I52" s="35"/>
      <c r="J52" s="36"/>
      <c r="K52" s="36" t="s">
        <v>807</v>
      </c>
      <c r="L52" s="35"/>
      <c r="M52" s="66" t="s">
        <v>808</v>
      </c>
      <c r="N52" s="37" t="s">
        <v>809</v>
      </c>
      <c r="O52" s="65" t="s">
        <v>810</v>
      </c>
      <c r="P52" s="212"/>
      <c r="Q52" s="34" t="s">
        <v>229</v>
      </c>
      <c r="R52" s="34" t="s">
        <v>811</v>
      </c>
      <c r="S52" s="81" t="s">
        <v>812</v>
      </c>
      <c r="T52" s="82" t="s">
        <v>813</v>
      </c>
      <c r="U52" s="81" t="s">
        <v>814</v>
      </c>
      <c r="V52" s="81" t="s">
        <v>815</v>
      </c>
      <c r="W52" s="34" t="s">
        <v>816</v>
      </c>
      <c r="X52" s="34"/>
      <c r="Y52" s="19"/>
      <c r="AA52" s="211">
        <f>IF(OR(J52="Fail",ISBLANK(J52)),INDEX('Issue Code Table'!C:C,MATCH(N:N,'Issue Code Table'!A:A,0)),IF(M52="Critical",6,IF(M52="Significant",5,IF(M52="Moderate",3,2))))</f>
        <v>1</v>
      </c>
    </row>
    <row r="53" spans="1:27" ht="83.15" customHeight="1" x14ac:dyDescent="0.25">
      <c r="A53" s="209" t="s">
        <v>817</v>
      </c>
      <c r="B53" s="38" t="s">
        <v>218</v>
      </c>
      <c r="C53" s="36" t="s">
        <v>219</v>
      </c>
      <c r="D53" s="36" t="s">
        <v>220</v>
      </c>
      <c r="E53" s="36" t="s">
        <v>818</v>
      </c>
      <c r="F53" s="81" t="s">
        <v>819</v>
      </c>
      <c r="G53" s="36" t="s">
        <v>820</v>
      </c>
      <c r="H53" s="36" t="s">
        <v>821</v>
      </c>
      <c r="I53" s="35"/>
      <c r="J53" s="36"/>
      <c r="K53" s="34" t="s">
        <v>822</v>
      </c>
      <c r="L53" s="35"/>
      <c r="M53" s="66" t="s">
        <v>186</v>
      </c>
      <c r="N53" s="65" t="s">
        <v>329</v>
      </c>
      <c r="O53" s="65" t="s">
        <v>519</v>
      </c>
      <c r="P53" s="212"/>
      <c r="Q53" s="34" t="s">
        <v>229</v>
      </c>
      <c r="R53" s="34" t="s">
        <v>823</v>
      </c>
      <c r="S53" s="81" t="s">
        <v>824</v>
      </c>
      <c r="T53" s="82" t="s">
        <v>825</v>
      </c>
      <c r="U53" s="81" t="s">
        <v>264</v>
      </c>
      <c r="V53" s="81" t="s">
        <v>826</v>
      </c>
      <c r="W53" s="34" t="s">
        <v>827</v>
      </c>
      <c r="X53" s="34" t="s">
        <v>252</v>
      </c>
      <c r="Y53" s="19"/>
      <c r="AA53" s="211">
        <f>IF(OR(J53="Fail",ISBLANK(J53)),INDEX('Issue Code Table'!C:C,MATCH(N:N,'Issue Code Table'!A:A,0)),IF(M53="Critical",6,IF(M53="Significant",5,IF(M53="Moderate",3,2))))</f>
        <v>5</v>
      </c>
    </row>
    <row r="54" spans="1:27" ht="83.15" customHeight="1" x14ac:dyDescent="0.25">
      <c r="A54" s="209" t="s">
        <v>828</v>
      </c>
      <c r="B54" s="38" t="s">
        <v>218</v>
      </c>
      <c r="C54" s="36" t="s">
        <v>219</v>
      </c>
      <c r="D54" s="36" t="s">
        <v>220</v>
      </c>
      <c r="E54" s="36" t="s">
        <v>829</v>
      </c>
      <c r="F54" s="81" t="s">
        <v>830</v>
      </c>
      <c r="G54" s="36" t="s">
        <v>831</v>
      </c>
      <c r="H54" s="36" t="s">
        <v>832</v>
      </c>
      <c r="I54" s="35"/>
      <c r="J54" s="36"/>
      <c r="K54" s="34" t="s">
        <v>833</v>
      </c>
      <c r="L54" s="35"/>
      <c r="M54" s="65" t="s">
        <v>186</v>
      </c>
      <c r="N54" s="65" t="s">
        <v>259</v>
      </c>
      <c r="O54" s="65" t="s">
        <v>615</v>
      </c>
      <c r="P54" s="212"/>
      <c r="Q54" s="34" t="s">
        <v>229</v>
      </c>
      <c r="R54" s="34" t="s">
        <v>834</v>
      </c>
      <c r="S54" s="81" t="s">
        <v>835</v>
      </c>
      <c r="T54" s="82" t="s">
        <v>836</v>
      </c>
      <c r="U54" s="81" t="s">
        <v>837</v>
      </c>
      <c r="V54" s="81" t="s">
        <v>838</v>
      </c>
      <c r="W54" s="34" t="s">
        <v>839</v>
      </c>
      <c r="X54" s="34" t="s">
        <v>252</v>
      </c>
      <c r="Y54" s="19"/>
      <c r="AA54" s="211">
        <f>IF(OR(J54="Fail",ISBLANK(J54)),INDEX('Issue Code Table'!C:C,MATCH(N:N,'Issue Code Table'!A:A,0)),IF(M54="Critical",6,IF(M54="Significant",5,IF(M54="Moderate",3,2))))</f>
        <v>5</v>
      </c>
    </row>
    <row r="55" spans="1:27" ht="83.15" customHeight="1" x14ac:dyDescent="0.25">
      <c r="A55" s="209" t="s">
        <v>840</v>
      </c>
      <c r="B55" s="38" t="s">
        <v>237</v>
      </c>
      <c r="C55" s="36" t="s">
        <v>238</v>
      </c>
      <c r="D55" s="36" t="s">
        <v>220</v>
      </c>
      <c r="E55" s="36" t="s">
        <v>841</v>
      </c>
      <c r="F55" s="81" t="s">
        <v>842</v>
      </c>
      <c r="G55" s="36" t="s">
        <v>843</v>
      </c>
      <c r="H55" s="36" t="s">
        <v>844</v>
      </c>
      <c r="I55" s="35"/>
      <c r="J55" s="36"/>
      <c r="K55" s="34" t="s">
        <v>845</v>
      </c>
      <c r="L55" s="35"/>
      <c r="M55" s="66" t="s">
        <v>226</v>
      </c>
      <c r="N55" s="65" t="s">
        <v>329</v>
      </c>
      <c r="O55" s="65" t="s">
        <v>519</v>
      </c>
      <c r="P55" s="212"/>
      <c r="Q55" s="34" t="s">
        <v>229</v>
      </c>
      <c r="R55" s="34" t="s">
        <v>846</v>
      </c>
      <c r="S55" s="81" t="s">
        <v>847</v>
      </c>
      <c r="T55" s="82" t="s">
        <v>848</v>
      </c>
      <c r="U55" s="81" t="s">
        <v>849</v>
      </c>
      <c r="V55" s="81" t="s">
        <v>850</v>
      </c>
      <c r="W55" s="34" t="s">
        <v>851</v>
      </c>
      <c r="X55" s="34"/>
      <c r="Y55" s="19"/>
      <c r="AA55" s="211">
        <f>IF(OR(J55="Fail",ISBLANK(J55)),INDEX('Issue Code Table'!C:C,MATCH(N:N,'Issue Code Table'!A:A,0)),IF(M55="Critical",6,IF(M55="Significant",5,IF(M55="Moderate",3,2))))</f>
        <v>5</v>
      </c>
    </row>
    <row r="56" spans="1:27" ht="83.15" customHeight="1" x14ac:dyDescent="0.25">
      <c r="A56" s="209" t="s">
        <v>852</v>
      </c>
      <c r="B56" s="38" t="s">
        <v>179</v>
      </c>
      <c r="C56" s="36" t="s">
        <v>180</v>
      </c>
      <c r="D56" s="36" t="s">
        <v>220</v>
      </c>
      <c r="E56" s="36" t="s">
        <v>853</v>
      </c>
      <c r="F56" s="81" t="s">
        <v>854</v>
      </c>
      <c r="G56" s="36" t="s">
        <v>855</v>
      </c>
      <c r="H56" s="36" t="s">
        <v>856</v>
      </c>
      <c r="I56" s="35"/>
      <c r="J56" s="36"/>
      <c r="K56" s="36" t="s">
        <v>857</v>
      </c>
      <c r="L56" s="35"/>
      <c r="M56" s="65" t="s">
        <v>808</v>
      </c>
      <c r="N56" s="65" t="s">
        <v>858</v>
      </c>
      <c r="O56" s="65" t="s">
        <v>859</v>
      </c>
      <c r="P56" s="212"/>
      <c r="Q56" s="34" t="s">
        <v>229</v>
      </c>
      <c r="R56" s="34" t="s">
        <v>860</v>
      </c>
      <c r="S56" s="81" t="s">
        <v>861</v>
      </c>
      <c r="T56" s="82" t="s">
        <v>862</v>
      </c>
      <c r="U56" s="81" t="s">
        <v>863</v>
      </c>
      <c r="V56" s="81" t="s">
        <v>864</v>
      </c>
      <c r="W56" s="34" t="s">
        <v>865</v>
      </c>
      <c r="X56" s="34"/>
      <c r="Y56" s="19"/>
      <c r="AA56" s="211">
        <f>IF(OR(J56="Fail",ISBLANK(J56)),INDEX('Issue Code Table'!C:C,MATCH(N:N,'Issue Code Table'!A:A,0)),IF(M56="Critical",6,IF(M56="Significant",5,IF(M56="Moderate",3,2))))</f>
        <v>4</v>
      </c>
    </row>
    <row r="57" spans="1:27" ht="83.15" customHeight="1" x14ac:dyDescent="0.25">
      <c r="A57" s="209" t="s">
        <v>866</v>
      </c>
      <c r="B57" s="38" t="s">
        <v>867</v>
      </c>
      <c r="C57" s="36" t="s">
        <v>868</v>
      </c>
      <c r="D57" s="36" t="s">
        <v>220</v>
      </c>
      <c r="E57" s="36" t="s">
        <v>869</v>
      </c>
      <c r="F57" s="81" t="s">
        <v>870</v>
      </c>
      <c r="G57" s="36" t="s">
        <v>871</v>
      </c>
      <c r="H57" s="36" t="s">
        <v>872</v>
      </c>
      <c r="I57" s="35"/>
      <c r="J57" s="36"/>
      <c r="K57" s="36" t="s">
        <v>873</v>
      </c>
      <c r="L57" s="35"/>
      <c r="M57" s="66" t="s">
        <v>226</v>
      </c>
      <c r="N57" s="37" t="s">
        <v>227</v>
      </c>
      <c r="O57" s="64" t="s">
        <v>724</v>
      </c>
      <c r="P57" s="212"/>
      <c r="Q57" s="34" t="s">
        <v>229</v>
      </c>
      <c r="R57" s="34" t="s">
        <v>874</v>
      </c>
      <c r="S57" s="81" t="s">
        <v>875</v>
      </c>
      <c r="T57" s="82" t="s">
        <v>876</v>
      </c>
      <c r="U57" s="81" t="s">
        <v>877</v>
      </c>
      <c r="V57" s="81" t="s">
        <v>878</v>
      </c>
      <c r="W57" s="36" t="s">
        <v>879</v>
      </c>
      <c r="X57" s="34"/>
      <c r="Y57" s="19"/>
      <c r="AA57" s="211">
        <f>IF(OR(J57="Fail",ISBLANK(J57)),INDEX('Issue Code Table'!C:C,MATCH(N:N,'Issue Code Table'!A:A,0)),IF(M57="Critical",6,IF(M57="Significant",5,IF(M57="Moderate",3,2))))</f>
        <v>4</v>
      </c>
    </row>
    <row r="58" spans="1:27" ht="83.15" customHeight="1" x14ac:dyDescent="0.25">
      <c r="A58" s="209" t="s">
        <v>880</v>
      </c>
      <c r="B58" s="38" t="s">
        <v>237</v>
      </c>
      <c r="C58" s="36" t="s">
        <v>238</v>
      </c>
      <c r="D58" s="36" t="s">
        <v>220</v>
      </c>
      <c r="E58" s="36" t="s">
        <v>881</v>
      </c>
      <c r="F58" s="81" t="s">
        <v>882</v>
      </c>
      <c r="G58" s="36" t="s">
        <v>883</v>
      </c>
      <c r="H58" s="36" t="s">
        <v>884</v>
      </c>
      <c r="I58" s="35"/>
      <c r="J58" s="36"/>
      <c r="K58" s="34" t="s">
        <v>885</v>
      </c>
      <c r="L58" s="35"/>
      <c r="M58" s="66" t="s">
        <v>186</v>
      </c>
      <c r="N58" s="93" t="s">
        <v>213</v>
      </c>
      <c r="O58" s="93" t="s">
        <v>214</v>
      </c>
      <c r="P58" s="212"/>
      <c r="Q58" s="34" t="s">
        <v>229</v>
      </c>
      <c r="R58" s="34" t="s">
        <v>886</v>
      </c>
      <c r="S58" s="81" t="s">
        <v>887</v>
      </c>
      <c r="T58" s="82" t="s">
        <v>888</v>
      </c>
      <c r="U58" s="81" t="s">
        <v>304</v>
      </c>
      <c r="V58" s="81" t="s">
        <v>889</v>
      </c>
      <c r="W58" s="36" t="s">
        <v>890</v>
      </c>
      <c r="X58" s="34" t="s">
        <v>252</v>
      </c>
      <c r="Y58" s="19"/>
      <c r="AA58" s="211">
        <f>IF(OR(J58="Fail",ISBLANK(J58)),INDEX('Issue Code Table'!C:C,MATCH(N:N,'Issue Code Table'!A:A,0)),IF(M58="Critical",6,IF(M58="Significant",5,IF(M58="Moderate",3,2))))</f>
        <v>6</v>
      </c>
    </row>
    <row r="59" spans="1:27" s="32" customFormat="1" ht="83.15" customHeight="1" x14ac:dyDescent="0.25">
      <c r="A59" s="209" t="s">
        <v>891</v>
      </c>
      <c r="B59" s="38" t="s">
        <v>892</v>
      </c>
      <c r="C59" s="36" t="s">
        <v>893</v>
      </c>
      <c r="D59" s="36" t="s">
        <v>165</v>
      </c>
      <c r="E59" s="36" t="s">
        <v>894</v>
      </c>
      <c r="F59" s="81" t="s">
        <v>895</v>
      </c>
      <c r="G59" s="36" t="s">
        <v>896</v>
      </c>
      <c r="H59" s="36" t="s">
        <v>897</v>
      </c>
      <c r="I59" s="35"/>
      <c r="J59" s="36"/>
      <c r="K59" s="39" t="s">
        <v>898</v>
      </c>
      <c r="L59" s="34" t="s">
        <v>899</v>
      </c>
      <c r="M59" s="34" t="s">
        <v>808</v>
      </c>
      <c r="N59" s="64" t="s">
        <v>900</v>
      </c>
      <c r="O59" s="64" t="s">
        <v>901</v>
      </c>
      <c r="P59" s="212"/>
      <c r="Q59" s="34" t="s">
        <v>229</v>
      </c>
      <c r="R59" s="34" t="s">
        <v>902</v>
      </c>
      <c r="S59" s="81" t="s">
        <v>903</v>
      </c>
      <c r="T59" s="82" t="s">
        <v>904</v>
      </c>
      <c r="U59" s="81" t="s">
        <v>905</v>
      </c>
      <c r="V59" s="81" t="s">
        <v>906</v>
      </c>
      <c r="W59" s="36" t="s">
        <v>907</v>
      </c>
      <c r="X59" s="34"/>
      <c r="Y59" s="214"/>
      <c r="Z59" s="214"/>
      <c r="AA59" s="211" t="e">
        <f>IF(OR(J59="Fail",ISBLANK(J59)),INDEX('Issue Code Table'!C:C,MATCH(N:N,'Issue Code Table'!A:A,0)),IF(M59="Critical",6,IF(M59="Significant",5,IF(M59="Moderate",3,2))))</f>
        <v>#N/A</v>
      </c>
    </row>
    <row r="60" spans="1:27" ht="83.15" customHeight="1" x14ac:dyDescent="0.25">
      <c r="A60" s="209" t="s">
        <v>908</v>
      </c>
      <c r="B60" s="38" t="s">
        <v>218</v>
      </c>
      <c r="C60" s="36" t="s">
        <v>219</v>
      </c>
      <c r="D60" s="36" t="s">
        <v>220</v>
      </c>
      <c r="E60" s="36" t="s">
        <v>909</v>
      </c>
      <c r="F60" s="81" t="s">
        <v>910</v>
      </c>
      <c r="G60" s="36" t="s">
        <v>911</v>
      </c>
      <c r="H60" s="36" t="s">
        <v>912</v>
      </c>
      <c r="I60" s="35"/>
      <c r="J60" s="36"/>
      <c r="K60" s="34" t="s">
        <v>913</v>
      </c>
      <c r="L60" s="35"/>
      <c r="M60" s="34" t="s">
        <v>186</v>
      </c>
      <c r="N60" s="33" t="s">
        <v>259</v>
      </c>
      <c r="O60" s="64" t="s">
        <v>260</v>
      </c>
      <c r="P60" s="212"/>
      <c r="Q60" s="34" t="s">
        <v>229</v>
      </c>
      <c r="R60" s="34" t="s">
        <v>914</v>
      </c>
      <c r="S60" s="81" t="s">
        <v>915</v>
      </c>
      <c r="T60" s="82" t="s">
        <v>916</v>
      </c>
      <c r="U60" s="81" t="s">
        <v>917</v>
      </c>
      <c r="V60" s="81" t="s">
        <v>918</v>
      </c>
      <c r="W60" s="36" t="s">
        <v>919</v>
      </c>
      <c r="X60" s="34" t="s">
        <v>252</v>
      </c>
      <c r="Y60" s="19"/>
      <c r="AA60" s="211">
        <f>IF(OR(J60="Fail",ISBLANK(J60)),INDEX('Issue Code Table'!C:C,MATCH(N:N,'Issue Code Table'!A:A,0)),IF(M60="Critical",6,IF(M60="Significant",5,IF(M60="Moderate",3,2))))</f>
        <v>5</v>
      </c>
    </row>
    <row r="61" spans="1:27" ht="83.15" customHeight="1" x14ac:dyDescent="0.25">
      <c r="A61" s="209" t="s">
        <v>920</v>
      </c>
      <c r="B61" s="38" t="s">
        <v>218</v>
      </c>
      <c r="C61" s="36" t="s">
        <v>219</v>
      </c>
      <c r="D61" s="36" t="s">
        <v>220</v>
      </c>
      <c r="E61" s="36" t="s">
        <v>921</v>
      </c>
      <c r="F61" s="81" t="s">
        <v>922</v>
      </c>
      <c r="G61" s="36" t="s">
        <v>923</v>
      </c>
      <c r="H61" s="36" t="s">
        <v>924</v>
      </c>
      <c r="I61" s="35"/>
      <c r="J61" s="36"/>
      <c r="K61" s="34" t="s">
        <v>925</v>
      </c>
      <c r="L61" s="35"/>
      <c r="M61" s="34" t="s">
        <v>226</v>
      </c>
      <c r="N61" s="33" t="s">
        <v>227</v>
      </c>
      <c r="O61" s="64" t="s">
        <v>228</v>
      </c>
      <c r="P61" s="212"/>
      <c r="Q61" s="34" t="s">
        <v>229</v>
      </c>
      <c r="R61" s="34" t="s">
        <v>926</v>
      </c>
      <c r="S61" s="81" t="s">
        <v>927</v>
      </c>
      <c r="T61" s="82" t="s">
        <v>928</v>
      </c>
      <c r="U61" s="81" t="s">
        <v>929</v>
      </c>
      <c r="V61" s="81" t="s">
        <v>930</v>
      </c>
      <c r="W61" s="34" t="s">
        <v>931</v>
      </c>
      <c r="X61" s="34"/>
      <c r="Y61" s="19"/>
      <c r="AA61" s="211">
        <f>IF(OR(J61="Fail",ISBLANK(J61)),INDEX('Issue Code Table'!C:C,MATCH(N:N,'Issue Code Table'!A:A,0)),IF(M61="Critical",6,IF(M61="Significant",5,IF(M61="Moderate",3,2))))</f>
        <v>4</v>
      </c>
    </row>
    <row r="62" spans="1:27" ht="83.15" customHeight="1" x14ac:dyDescent="0.25">
      <c r="A62" s="209" t="s">
        <v>932</v>
      </c>
      <c r="B62" s="38" t="s">
        <v>192</v>
      </c>
      <c r="C62" s="36" t="s">
        <v>933</v>
      </c>
      <c r="D62" s="36" t="s">
        <v>220</v>
      </c>
      <c r="E62" s="36" t="s">
        <v>934</v>
      </c>
      <c r="F62" s="81" t="s">
        <v>935</v>
      </c>
      <c r="G62" s="36" t="s">
        <v>936</v>
      </c>
      <c r="H62" s="36" t="s">
        <v>937</v>
      </c>
      <c r="I62" s="35"/>
      <c r="J62" s="36"/>
      <c r="K62" s="36" t="s">
        <v>938</v>
      </c>
      <c r="L62" s="35"/>
      <c r="M62" s="34" t="s">
        <v>186</v>
      </c>
      <c r="N62" s="33" t="s">
        <v>505</v>
      </c>
      <c r="O62" s="64" t="s">
        <v>506</v>
      </c>
      <c r="P62" s="212"/>
      <c r="Q62" s="34" t="s">
        <v>229</v>
      </c>
      <c r="R62" s="34" t="s">
        <v>939</v>
      </c>
      <c r="S62" s="81" t="s">
        <v>940</v>
      </c>
      <c r="T62" s="82" t="s">
        <v>941</v>
      </c>
      <c r="U62" s="81" t="s">
        <v>942</v>
      </c>
      <c r="V62" s="81" t="s">
        <v>943</v>
      </c>
      <c r="W62" s="34" t="s">
        <v>944</v>
      </c>
      <c r="X62" s="34" t="s">
        <v>252</v>
      </c>
      <c r="Y62" s="19"/>
      <c r="AA62" s="211">
        <f>IF(OR(J62="Fail",ISBLANK(J62)),INDEX('Issue Code Table'!C:C,MATCH(N:N,'Issue Code Table'!A:A,0)),IF(M62="Critical",6,IF(M62="Significant",5,IF(M62="Moderate",3,2))))</f>
        <v>6</v>
      </c>
    </row>
    <row r="63" spans="1:27" ht="83.15" customHeight="1" x14ac:dyDescent="0.25">
      <c r="A63" s="209" t="s">
        <v>945</v>
      </c>
      <c r="B63" s="38" t="s">
        <v>294</v>
      </c>
      <c r="C63" s="36" t="s">
        <v>295</v>
      </c>
      <c r="D63" s="36" t="s">
        <v>220</v>
      </c>
      <c r="E63" s="36" t="s">
        <v>946</v>
      </c>
      <c r="F63" s="81" t="s">
        <v>947</v>
      </c>
      <c r="G63" s="36" t="s">
        <v>948</v>
      </c>
      <c r="H63" s="36" t="s">
        <v>949</v>
      </c>
      <c r="I63" s="35"/>
      <c r="J63" s="36"/>
      <c r="K63" s="34" t="s">
        <v>950</v>
      </c>
      <c r="L63" s="35"/>
      <c r="M63" s="34" t="s">
        <v>186</v>
      </c>
      <c r="N63" s="33" t="s">
        <v>505</v>
      </c>
      <c r="O63" s="64" t="s">
        <v>506</v>
      </c>
      <c r="P63" s="212"/>
      <c r="Q63" s="34" t="s">
        <v>229</v>
      </c>
      <c r="R63" s="34" t="s">
        <v>951</v>
      </c>
      <c r="S63" s="81" t="s">
        <v>592</v>
      </c>
      <c r="T63" s="82" t="s">
        <v>952</v>
      </c>
      <c r="U63" s="81" t="s">
        <v>953</v>
      </c>
      <c r="V63" s="81" t="s">
        <v>954</v>
      </c>
      <c r="W63" s="34" t="s">
        <v>955</v>
      </c>
      <c r="X63" s="34" t="s">
        <v>252</v>
      </c>
      <c r="Y63" s="19"/>
      <c r="AA63" s="211">
        <f>IF(OR(J63="Fail",ISBLANK(J63)),INDEX('Issue Code Table'!C:C,MATCH(N:N,'Issue Code Table'!A:A,0)),IF(M63="Critical",6,IF(M63="Significant",5,IF(M63="Moderate",3,2))))</f>
        <v>6</v>
      </c>
    </row>
    <row r="64" spans="1:27" ht="83.15" customHeight="1" x14ac:dyDescent="0.25">
      <c r="A64" s="209" t="s">
        <v>956</v>
      </c>
      <c r="B64" s="38" t="s">
        <v>867</v>
      </c>
      <c r="C64" s="36" t="s">
        <v>868</v>
      </c>
      <c r="D64" s="36" t="s">
        <v>220</v>
      </c>
      <c r="E64" s="36" t="s">
        <v>957</v>
      </c>
      <c r="F64" s="81" t="s">
        <v>958</v>
      </c>
      <c r="G64" s="36" t="s">
        <v>959</v>
      </c>
      <c r="H64" s="36" t="s">
        <v>960</v>
      </c>
      <c r="I64" s="35"/>
      <c r="J64" s="36"/>
      <c r="K64" s="34" t="s">
        <v>961</v>
      </c>
      <c r="L64" s="35"/>
      <c r="M64" s="34" t="s">
        <v>226</v>
      </c>
      <c r="N64" s="33" t="s">
        <v>227</v>
      </c>
      <c r="O64" s="64" t="s">
        <v>228</v>
      </c>
      <c r="P64" s="212"/>
      <c r="Q64" s="34" t="s">
        <v>229</v>
      </c>
      <c r="R64" s="34" t="s">
        <v>962</v>
      </c>
      <c r="S64" s="81" t="s">
        <v>963</v>
      </c>
      <c r="T64" s="82" t="s">
        <v>964</v>
      </c>
      <c r="U64" s="81" t="s">
        <v>965</v>
      </c>
      <c r="V64" s="81" t="s">
        <v>966</v>
      </c>
      <c r="W64" s="34" t="s">
        <v>967</v>
      </c>
      <c r="X64" s="34"/>
      <c r="Y64" s="19"/>
      <c r="AA64" s="211">
        <f>IF(OR(J64="Fail",ISBLANK(J64)),INDEX('Issue Code Table'!C:C,MATCH(N:N,'Issue Code Table'!A:A,0)),IF(M64="Critical",6,IF(M64="Significant",5,IF(M64="Moderate",3,2))))</f>
        <v>4</v>
      </c>
    </row>
    <row r="65" spans="1:27" ht="83.15" customHeight="1" x14ac:dyDescent="0.25">
      <c r="A65" s="209" t="s">
        <v>968</v>
      </c>
      <c r="B65" s="38" t="s">
        <v>237</v>
      </c>
      <c r="C65" s="36" t="s">
        <v>238</v>
      </c>
      <c r="D65" s="36" t="s">
        <v>220</v>
      </c>
      <c r="E65" s="36" t="s">
        <v>969</v>
      </c>
      <c r="F65" s="81" t="s">
        <v>970</v>
      </c>
      <c r="G65" s="36" t="s">
        <v>971</v>
      </c>
      <c r="H65" s="36" t="s">
        <v>972</v>
      </c>
      <c r="I65" s="35"/>
      <c r="J65" s="36"/>
      <c r="K65" s="34" t="s">
        <v>973</v>
      </c>
      <c r="L65" s="35"/>
      <c r="M65" s="34" t="s">
        <v>186</v>
      </c>
      <c r="N65" s="93" t="s">
        <v>213</v>
      </c>
      <c r="O65" s="93" t="s">
        <v>214</v>
      </c>
      <c r="P65" s="212"/>
      <c r="Q65" s="34" t="s">
        <v>229</v>
      </c>
      <c r="R65" s="34" t="s">
        <v>974</v>
      </c>
      <c r="S65" s="81" t="s">
        <v>975</v>
      </c>
      <c r="T65" s="82" t="s">
        <v>976</v>
      </c>
      <c r="U65" s="81" t="s">
        <v>977</v>
      </c>
      <c r="V65" s="81" t="s">
        <v>978</v>
      </c>
      <c r="W65" s="34" t="s">
        <v>979</v>
      </c>
      <c r="X65" s="34" t="s">
        <v>252</v>
      </c>
      <c r="Y65" s="19"/>
      <c r="AA65" s="211">
        <f>IF(OR(J65="Fail",ISBLANK(J65)),INDEX('Issue Code Table'!C:C,MATCH(N:N,'Issue Code Table'!A:A,0)),IF(M65="Critical",6,IF(M65="Significant",5,IF(M65="Moderate",3,2))))</f>
        <v>6</v>
      </c>
    </row>
    <row r="66" spans="1:27" ht="83.15" customHeight="1" x14ac:dyDescent="0.25">
      <c r="A66" s="209" t="s">
        <v>980</v>
      </c>
      <c r="B66" s="38" t="s">
        <v>237</v>
      </c>
      <c r="C66" s="36" t="s">
        <v>238</v>
      </c>
      <c r="D66" s="36" t="s">
        <v>220</v>
      </c>
      <c r="E66" s="36" t="s">
        <v>981</v>
      </c>
      <c r="F66" s="81" t="s">
        <v>982</v>
      </c>
      <c r="G66" s="36" t="s">
        <v>983</v>
      </c>
      <c r="H66" s="36" t="s">
        <v>984</v>
      </c>
      <c r="I66" s="35"/>
      <c r="J66" s="36"/>
      <c r="K66" s="34" t="s">
        <v>985</v>
      </c>
      <c r="L66" s="35"/>
      <c r="M66" s="34" t="s">
        <v>186</v>
      </c>
      <c r="N66" s="33" t="s">
        <v>259</v>
      </c>
      <c r="O66" s="64" t="s">
        <v>260</v>
      </c>
      <c r="P66" s="212"/>
      <c r="Q66" s="34" t="s">
        <v>229</v>
      </c>
      <c r="R66" s="34" t="s">
        <v>986</v>
      </c>
      <c r="S66" s="81" t="s">
        <v>987</v>
      </c>
      <c r="T66" s="82" t="s">
        <v>988</v>
      </c>
      <c r="U66" s="81" t="s">
        <v>264</v>
      </c>
      <c r="V66" s="81" t="s">
        <v>989</v>
      </c>
      <c r="W66" s="34" t="s">
        <v>990</v>
      </c>
      <c r="X66" s="34" t="s">
        <v>252</v>
      </c>
      <c r="Y66" s="19"/>
      <c r="AA66" s="211">
        <f>IF(OR(J66="Fail",ISBLANK(J66)),INDEX('Issue Code Table'!C:C,MATCH(N:N,'Issue Code Table'!A:A,0)),IF(M66="Critical",6,IF(M66="Significant",5,IF(M66="Moderate",3,2))))</f>
        <v>5</v>
      </c>
    </row>
    <row r="67" spans="1:27" ht="83.15" customHeight="1" x14ac:dyDescent="0.25">
      <c r="A67" s="209" t="s">
        <v>991</v>
      </c>
      <c r="B67" s="38" t="s">
        <v>179</v>
      </c>
      <c r="C67" s="36" t="s">
        <v>180</v>
      </c>
      <c r="D67" s="36" t="s">
        <v>220</v>
      </c>
      <c r="E67" s="36" t="s">
        <v>992</v>
      </c>
      <c r="F67" s="81" t="s">
        <v>993</v>
      </c>
      <c r="G67" s="36" t="s">
        <v>994</v>
      </c>
      <c r="H67" s="36" t="s">
        <v>995</v>
      </c>
      <c r="I67" s="35"/>
      <c r="J67" s="36"/>
      <c r="K67" s="36" t="s">
        <v>996</v>
      </c>
      <c r="L67" s="34" t="s">
        <v>997</v>
      </c>
      <c r="M67" s="34" t="s">
        <v>186</v>
      </c>
      <c r="N67" s="93" t="s">
        <v>213</v>
      </c>
      <c r="O67" s="93" t="s">
        <v>214</v>
      </c>
      <c r="P67" s="212"/>
      <c r="Q67" s="34" t="s">
        <v>229</v>
      </c>
      <c r="R67" s="36" t="s">
        <v>998</v>
      </c>
      <c r="S67" s="81" t="s">
        <v>999</v>
      </c>
      <c r="T67" s="82" t="s">
        <v>1000</v>
      </c>
      <c r="U67" s="81" t="s">
        <v>1001</v>
      </c>
      <c r="V67" s="81" t="s">
        <v>1002</v>
      </c>
      <c r="W67" s="34" t="s">
        <v>1003</v>
      </c>
      <c r="X67" s="34" t="s">
        <v>252</v>
      </c>
      <c r="Y67" s="19"/>
      <c r="AA67" s="211">
        <f>IF(OR(J67="Fail",ISBLANK(J67)),INDEX('Issue Code Table'!C:C,MATCH(N:N,'Issue Code Table'!A:A,0)),IF(M67="Critical",6,IF(M67="Significant",5,IF(M67="Moderate",3,2))))</f>
        <v>6</v>
      </c>
    </row>
    <row r="68" spans="1:27" s="61" customFormat="1" ht="83.15" customHeight="1" x14ac:dyDescent="0.25">
      <c r="A68" s="209" t="s">
        <v>1004</v>
      </c>
      <c r="B68" s="38" t="s">
        <v>218</v>
      </c>
      <c r="C68" s="36" t="s">
        <v>219</v>
      </c>
      <c r="D68" s="36" t="s">
        <v>220</v>
      </c>
      <c r="E68" s="36" t="s">
        <v>1005</v>
      </c>
      <c r="F68" s="81" t="s">
        <v>1006</v>
      </c>
      <c r="G68" s="36" t="s">
        <v>1007</v>
      </c>
      <c r="H68" s="36" t="s">
        <v>1008</v>
      </c>
      <c r="I68" s="67"/>
      <c r="J68" s="36"/>
      <c r="K68" s="68" t="s">
        <v>1009</v>
      </c>
      <c r="L68" s="67"/>
      <c r="M68" s="215" t="s">
        <v>808</v>
      </c>
      <c r="N68" s="215" t="s">
        <v>1010</v>
      </c>
      <c r="O68" s="80" t="s">
        <v>1011</v>
      </c>
      <c r="P68" s="212"/>
      <c r="Q68" s="69" t="s">
        <v>229</v>
      </c>
      <c r="R68" s="69" t="s">
        <v>1012</v>
      </c>
      <c r="S68" s="81" t="s">
        <v>1013</v>
      </c>
      <c r="T68" s="82" t="s">
        <v>1014</v>
      </c>
      <c r="U68" s="81" t="s">
        <v>1015</v>
      </c>
      <c r="V68" s="81" t="s">
        <v>1016</v>
      </c>
      <c r="W68" s="34" t="s">
        <v>1017</v>
      </c>
      <c r="X68" s="34"/>
      <c r="AA68" s="211">
        <f>IF(OR(J68="Fail",ISBLANK(J68)),INDEX('Issue Code Table'!C:C,MATCH(N:N,'Issue Code Table'!A:A,0)),IF(M68="Critical",6,IF(M68="Significant",5,IF(M68="Moderate",3,2))))</f>
        <v>2</v>
      </c>
    </row>
    <row r="69" spans="1:27" ht="83.15" customHeight="1" x14ac:dyDescent="0.25">
      <c r="A69" s="209" t="s">
        <v>1018</v>
      </c>
      <c r="B69" s="38" t="s">
        <v>1019</v>
      </c>
      <c r="C69" s="36" t="s">
        <v>1020</v>
      </c>
      <c r="D69" s="36" t="s">
        <v>220</v>
      </c>
      <c r="E69" s="36" t="s">
        <v>1021</v>
      </c>
      <c r="F69" s="81" t="s">
        <v>1022</v>
      </c>
      <c r="G69" s="36" t="s">
        <v>1023</v>
      </c>
      <c r="H69" s="36" t="s">
        <v>1024</v>
      </c>
      <c r="I69" s="35"/>
      <c r="J69" s="36"/>
      <c r="K69" s="34" t="s">
        <v>1025</v>
      </c>
      <c r="L69" s="35"/>
      <c r="M69" s="34" t="s">
        <v>186</v>
      </c>
      <c r="N69" s="33" t="s">
        <v>1026</v>
      </c>
      <c r="O69" s="64" t="s">
        <v>1027</v>
      </c>
      <c r="P69" s="212"/>
      <c r="Q69" s="34" t="s">
        <v>229</v>
      </c>
      <c r="R69" s="34" t="s">
        <v>1028</v>
      </c>
      <c r="S69" s="81" t="s">
        <v>1029</v>
      </c>
      <c r="T69" s="82" t="s">
        <v>1030</v>
      </c>
      <c r="U69" s="81" t="s">
        <v>1031</v>
      </c>
      <c r="V69" s="81" t="s">
        <v>1032</v>
      </c>
      <c r="W69" s="34" t="s">
        <v>1033</v>
      </c>
      <c r="X69" s="34" t="s">
        <v>252</v>
      </c>
      <c r="Y69" s="19"/>
      <c r="AA69" s="211">
        <f>IF(OR(J69="Fail",ISBLANK(J69)),INDEX('Issue Code Table'!C:C,MATCH(N:N,'Issue Code Table'!A:A,0)),IF(M69="Critical",6,IF(M69="Significant",5,IF(M69="Moderate",3,2))))</f>
        <v>5</v>
      </c>
    </row>
    <row r="70" spans="1:27" ht="83.15" customHeight="1" x14ac:dyDescent="0.25">
      <c r="A70" s="209" t="s">
        <v>1034</v>
      </c>
      <c r="B70" s="38" t="s">
        <v>237</v>
      </c>
      <c r="C70" s="36" t="s">
        <v>238</v>
      </c>
      <c r="D70" s="36" t="s">
        <v>220</v>
      </c>
      <c r="E70" s="36" t="s">
        <v>1035</v>
      </c>
      <c r="F70" s="81" t="s">
        <v>1036</v>
      </c>
      <c r="G70" s="36" t="s">
        <v>1037</v>
      </c>
      <c r="H70" s="36" t="s">
        <v>1038</v>
      </c>
      <c r="I70" s="35"/>
      <c r="J70" s="36"/>
      <c r="K70" s="36" t="s">
        <v>1039</v>
      </c>
      <c r="L70" s="35"/>
      <c r="M70" s="34" t="s">
        <v>226</v>
      </c>
      <c r="N70" s="33" t="s">
        <v>379</v>
      </c>
      <c r="O70" s="64" t="s">
        <v>380</v>
      </c>
      <c r="P70" s="212"/>
      <c r="Q70" s="34" t="s">
        <v>229</v>
      </c>
      <c r="R70" s="34" t="s">
        <v>1040</v>
      </c>
      <c r="S70" s="81" t="s">
        <v>1041</v>
      </c>
      <c r="T70" s="82" t="s">
        <v>1042</v>
      </c>
      <c r="U70" s="81" t="s">
        <v>1043</v>
      </c>
      <c r="V70" s="81" t="s">
        <v>1044</v>
      </c>
      <c r="W70" s="34" t="s">
        <v>1045</v>
      </c>
      <c r="X70" s="34"/>
      <c r="Y70" s="19"/>
      <c r="AA70" s="211">
        <f>IF(OR(J70="Fail",ISBLANK(J70)),INDEX('Issue Code Table'!C:C,MATCH(N:N,'Issue Code Table'!A:A,0)),IF(M70="Critical",6,IF(M70="Significant",5,IF(M70="Moderate",3,2))))</f>
        <v>4</v>
      </c>
    </row>
    <row r="71" spans="1:27" ht="83.15" customHeight="1" x14ac:dyDescent="0.25">
      <c r="A71" s="209" t="s">
        <v>1046</v>
      </c>
      <c r="B71" s="38" t="s">
        <v>388</v>
      </c>
      <c r="C71" s="36" t="s">
        <v>389</v>
      </c>
      <c r="D71" s="36" t="s">
        <v>220</v>
      </c>
      <c r="E71" s="36" t="s">
        <v>1047</v>
      </c>
      <c r="F71" s="81" t="s">
        <v>1048</v>
      </c>
      <c r="G71" s="36" t="s">
        <v>1049</v>
      </c>
      <c r="H71" s="36" t="s">
        <v>1050</v>
      </c>
      <c r="I71" s="35"/>
      <c r="J71" s="36"/>
      <c r="K71" s="34" t="s">
        <v>1051</v>
      </c>
      <c r="L71" s="35"/>
      <c r="M71" s="34" t="s">
        <v>186</v>
      </c>
      <c r="N71" s="33" t="s">
        <v>313</v>
      </c>
      <c r="O71" s="64" t="s">
        <v>314</v>
      </c>
      <c r="P71" s="212"/>
      <c r="Q71" s="34" t="s">
        <v>229</v>
      </c>
      <c r="R71" s="34" t="s">
        <v>1052</v>
      </c>
      <c r="S71" s="81" t="s">
        <v>1053</v>
      </c>
      <c r="T71" s="82" t="s">
        <v>1054</v>
      </c>
      <c r="U71" s="81" t="s">
        <v>1055</v>
      </c>
      <c r="V71" s="81" t="s">
        <v>1056</v>
      </c>
      <c r="W71" s="34" t="s">
        <v>1057</v>
      </c>
      <c r="X71" s="34" t="s">
        <v>252</v>
      </c>
      <c r="Y71" s="19"/>
      <c r="AA71" s="211">
        <f>IF(OR(J71="Fail",ISBLANK(J71)),INDEX('Issue Code Table'!C:C,MATCH(N:N,'Issue Code Table'!A:A,0)),IF(M71="Critical",6,IF(M71="Significant",5,IF(M71="Moderate",3,2))))</f>
        <v>5</v>
      </c>
    </row>
    <row r="72" spans="1:27" ht="120.75" customHeight="1" x14ac:dyDescent="0.25">
      <c r="A72" s="209" t="s">
        <v>1058</v>
      </c>
      <c r="B72" s="38" t="s">
        <v>218</v>
      </c>
      <c r="C72" s="36" t="s">
        <v>219</v>
      </c>
      <c r="D72" s="36" t="s">
        <v>220</v>
      </c>
      <c r="E72" s="36" t="s">
        <v>1059</v>
      </c>
      <c r="F72" s="81" t="s">
        <v>1060</v>
      </c>
      <c r="G72" s="36" t="s">
        <v>1061</v>
      </c>
      <c r="H72" s="36" t="s">
        <v>1062</v>
      </c>
      <c r="I72" s="35"/>
      <c r="J72" s="36"/>
      <c r="K72" s="39" t="s">
        <v>1063</v>
      </c>
      <c r="L72" s="40"/>
      <c r="M72" s="34" t="s">
        <v>186</v>
      </c>
      <c r="N72" s="33" t="s">
        <v>329</v>
      </c>
      <c r="O72" s="64" t="s">
        <v>330</v>
      </c>
      <c r="P72" s="212"/>
      <c r="Q72" s="34" t="s">
        <v>229</v>
      </c>
      <c r="R72" s="34" t="s">
        <v>1064</v>
      </c>
      <c r="S72" s="81" t="s">
        <v>691</v>
      </c>
      <c r="T72" s="82" t="s">
        <v>1065</v>
      </c>
      <c r="U72" s="81" t="s">
        <v>693</v>
      </c>
      <c r="V72" s="81" t="s">
        <v>1066</v>
      </c>
      <c r="W72" s="34" t="s">
        <v>1067</v>
      </c>
      <c r="X72" s="34" t="s">
        <v>252</v>
      </c>
      <c r="Y72" s="19"/>
      <c r="AA72" s="211">
        <f>IF(OR(J72="Fail",ISBLANK(J72)),INDEX('Issue Code Table'!C:C,MATCH(N:N,'Issue Code Table'!A:A,0)),IF(M72="Critical",6,IF(M72="Significant",5,IF(M72="Moderate",3,2))))</f>
        <v>5</v>
      </c>
    </row>
    <row r="73" spans="1:27" ht="83.15" customHeight="1" x14ac:dyDescent="0.25">
      <c r="A73" s="209" t="s">
        <v>1068</v>
      </c>
      <c r="B73" s="38" t="s">
        <v>237</v>
      </c>
      <c r="C73" s="36" t="s">
        <v>238</v>
      </c>
      <c r="D73" s="36" t="s">
        <v>220</v>
      </c>
      <c r="E73" s="36" t="s">
        <v>1069</v>
      </c>
      <c r="F73" s="81" t="s">
        <v>1070</v>
      </c>
      <c r="G73" s="36" t="s">
        <v>241</v>
      </c>
      <c r="H73" s="36" t="s">
        <v>1071</v>
      </c>
      <c r="I73" s="35"/>
      <c r="J73" s="36"/>
      <c r="K73" s="36" t="s">
        <v>1072</v>
      </c>
      <c r="L73" s="35"/>
      <c r="M73" s="34" t="s">
        <v>226</v>
      </c>
      <c r="N73" s="33" t="s">
        <v>379</v>
      </c>
      <c r="O73" s="64" t="s">
        <v>380</v>
      </c>
      <c r="P73" s="212"/>
      <c r="Q73" s="34" t="s">
        <v>1073</v>
      </c>
      <c r="R73" s="34" t="s">
        <v>1074</v>
      </c>
      <c r="S73" s="81" t="s">
        <v>1075</v>
      </c>
      <c r="T73" s="82" t="s">
        <v>1076</v>
      </c>
      <c r="U73" s="81" t="s">
        <v>1077</v>
      </c>
      <c r="V73" s="81" t="s">
        <v>1078</v>
      </c>
      <c r="W73" s="34" t="s">
        <v>1079</v>
      </c>
      <c r="X73" s="34"/>
      <c r="Y73" s="19"/>
      <c r="AA73" s="211">
        <f>IF(OR(J73="Fail",ISBLANK(J73)),INDEX('Issue Code Table'!C:C,MATCH(N:N,'Issue Code Table'!A:A,0)),IF(M73="Critical",6,IF(M73="Significant",5,IF(M73="Moderate",3,2))))</f>
        <v>4</v>
      </c>
    </row>
    <row r="74" spans="1:27" ht="83.15" customHeight="1" x14ac:dyDescent="0.25">
      <c r="A74" s="209" t="s">
        <v>1080</v>
      </c>
      <c r="B74" s="38" t="s">
        <v>218</v>
      </c>
      <c r="C74" s="36" t="s">
        <v>219</v>
      </c>
      <c r="D74" s="36" t="s">
        <v>220</v>
      </c>
      <c r="E74" s="36" t="s">
        <v>1081</v>
      </c>
      <c r="F74" s="81" t="s">
        <v>1082</v>
      </c>
      <c r="G74" s="36" t="s">
        <v>241</v>
      </c>
      <c r="H74" s="36" t="s">
        <v>1083</v>
      </c>
      <c r="I74" s="35"/>
      <c r="J74" s="36"/>
      <c r="K74" s="36" t="s">
        <v>1084</v>
      </c>
      <c r="L74" s="35"/>
      <c r="M74" s="34" t="s">
        <v>186</v>
      </c>
      <c r="N74" s="33" t="s">
        <v>259</v>
      </c>
      <c r="O74" s="64" t="s">
        <v>260</v>
      </c>
      <c r="P74" s="212"/>
      <c r="Q74" s="34" t="s">
        <v>1073</v>
      </c>
      <c r="R74" s="34" t="s">
        <v>1085</v>
      </c>
      <c r="S74" s="81" t="s">
        <v>1086</v>
      </c>
      <c r="T74" s="82" t="s">
        <v>1087</v>
      </c>
      <c r="U74" s="81" t="s">
        <v>1088</v>
      </c>
      <c r="V74" s="81" t="s">
        <v>1089</v>
      </c>
      <c r="W74" s="34" t="s">
        <v>1090</v>
      </c>
      <c r="X74" s="34" t="s">
        <v>252</v>
      </c>
      <c r="Y74" s="19"/>
      <c r="AA74" s="211">
        <f>IF(OR(J74="Fail",ISBLANK(J74)),INDEX('Issue Code Table'!C:C,MATCH(N:N,'Issue Code Table'!A:A,0)),IF(M74="Critical",6,IF(M74="Significant",5,IF(M74="Moderate",3,2))))</f>
        <v>5</v>
      </c>
    </row>
    <row r="75" spans="1:27" ht="83.15" customHeight="1" x14ac:dyDescent="0.25">
      <c r="A75" s="209" t="s">
        <v>1091</v>
      </c>
      <c r="B75" s="38" t="s">
        <v>218</v>
      </c>
      <c r="C75" s="36" t="s">
        <v>219</v>
      </c>
      <c r="D75" s="36" t="s">
        <v>220</v>
      </c>
      <c r="E75" s="36" t="s">
        <v>1092</v>
      </c>
      <c r="F75" s="81" t="s">
        <v>1093</v>
      </c>
      <c r="G75" s="36" t="s">
        <v>241</v>
      </c>
      <c r="H75" s="36" t="s">
        <v>1094</v>
      </c>
      <c r="I75" s="35"/>
      <c r="J75" s="36"/>
      <c r="K75" s="36" t="s">
        <v>1095</v>
      </c>
      <c r="L75" s="35"/>
      <c r="M75" s="34" t="s">
        <v>226</v>
      </c>
      <c r="N75" s="33" t="s">
        <v>379</v>
      </c>
      <c r="O75" s="64" t="s">
        <v>380</v>
      </c>
      <c r="P75" s="212"/>
      <c r="Q75" s="34" t="s">
        <v>1073</v>
      </c>
      <c r="R75" s="34" t="s">
        <v>1096</v>
      </c>
      <c r="S75" s="81" t="s">
        <v>1097</v>
      </c>
      <c r="T75" s="82" t="s">
        <v>1098</v>
      </c>
      <c r="U75" s="81" t="s">
        <v>1099</v>
      </c>
      <c r="V75" s="81" t="s">
        <v>1100</v>
      </c>
      <c r="W75" s="34" t="s">
        <v>1101</v>
      </c>
      <c r="X75" s="34"/>
      <c r="Y75" s="19"/>
      <c r="AA75" s="211">
        <f>IF(OR(J75="Fail",ISBLANK(J75)),INDEX('Issue Code Table'!C:C,MATCH(N:N,'Issue Code Table'!A:A,0)),IF(M75="Critical",6,IF(M75="Significant",5,IF(M75="Moderate",3,2))))</f>
        <v>4</v>
      </c>
    </row>
    <row r="76" spans="1:27" s="61" customFormat="1" ht="83.15" customHeight="1" x14ac:dyDescent="0.25">
      <c r="A76" s="209" t="s">
        <v>1102</v>
      </c>
      <c r="B76" s="97" t="s">
        <v>237</v>
      </c>
      <c r="C76" s="36" t="s">
        <v>238</v>
      </c>
      <c r="D76" s="36" t="s">
        <v>220</v>
      </c>
      <c r="E76" s="36" t="s">
        <v>1103</v>
      </c>
      <c r="F76" s="81" t="s">
        <v>1104</v>
      </c>
      <c r="G76" s="36" t="s">
        <v>241</v>
      </c>
      <c r="H76" s="36" t="s">
        <v>1105</v>
      </c>
      <c r="I76" s="67"/>
      <c r="J76" s="36"/>
      <c r="K76" s="68" t="s">
        <v>1106</v>
      </c>
      <c r="L76" s="67"/>
      <c r="M76" s="78" t="s">
        <v>226</v>
      </c>
      <c r="N76" s="78" t="s">
        <v>379</v>
      </c>
      <c r="O76" s="78" t="s">
        <v>1107</v>
      </c>
      <c r="P76" s="212"/>
      <c r="Q76" s="69" t="s">
        <v>1073</v>
      </c>
      <c r="R76" s="69" t="s">
        <v>1108</v>
      </c>
      <c r="S76" s="81" t="s">
        <v>1109</v>
      </c>
      <c r="T76" s="82" t="s">
        <v>1110</v>
      </c>
      <c r="U76" s="81" t="s">
        <v>1111</v>
      </c>
      <c r="V76" s="81" t="s">
        <v>1112</v>
      </c>
      <c r="W76" s="34" t="s">
        <v>1113</v>
      </c>
      <c r="X76" s="34"/>
      <c r="AA76" s="211">
        <f>IF(OR(J76="Fail",ISBLANK(J76)),INDEX('Issue Code Table'!C:C,MATCH(N:N,'Issue Code Table'!A:A,0)),IF(M76="Critical",6,IF(M76="Significant",5,IF(M76="Moderate",3,2))))</f>
        <v>4</v>
      </c>
    </row>
    <row r="77" spans="1:27" ht="83.15" customHeight="1" x14ac:dyDescent="0.25">
      <c r="A77" s="209" t="s">
        <v>1114</v>
      </c>
      <c r="B77" s="38" t="s">
        <v>218</v>
      </c>
      <c r="C77" s="36" t="s">
        <v>219</v>
      </c>
      <c r="D77" s="36" t="s">
        <v>220</v>
      </c>
      <c r="E77" s="36" t="s">
        <v>1115</v>
      </c>
      <c r="F77" s="81" t="s">
        <v>1116</v>
      </c>
      <c r="G77" s="36" t="s">
        <v>241</v>
      </c>
      <c r="H77" s="36" t="s">
        <v>1117</v>
      </c>
      <c r="I77" s="35"/>
      <c r="J77" s="36"/>
      <c r="K77" s="36" t="s">
        <v>1118</v>
      </c>
      <c r="L77" s="35"/>
      <c r="M77" s="34" t="s">
        <v>186</v>
      </c>
      <c r="N77" s="33" t="s">
        <v>244</v>
      </c>
      <c r="O77" s="64" t="s">
        <v>245</v>
      </c>
      <c r="P77" s="212"/>
      <c r="Q77" s="34" t="s">
        <v>1073</v>
      </c>
      <c r="R77" s="34" t="s">
        <v>1119</v>
      </c>
      <c r="S77" s="81" t="s">
        <v>1120</v>
      </c>
      <c r="T77" s="82" t="s">
        <v>1121</v>
      </c>
      <c r="U77" s="81" t="s">
        <v>1122</v>
      </c>
      <c r="V77" s="81" t="s">
        <v>1123</v>
      </c>
      <c r="W77" s="34" t="s">
        <v>1124</v>
      </c>
      <c r="X77" s="34" t="s">
        <v>252</v>
      </c>
      <c r="Y77" s="19"/>
      <c r="AA77" s="211">
        <f>IF(OR(J77="Fail",ISBLANK(J77)),INDEX('Issue Code Table'!C:C,MATCH(N:N,'Issue Code Table'!A:A,0)),IF(M77="Critical",6,IF(M77="Significant",5,IF(M77="Moderate",3,2))))</f>
        <v>6</v>
      </c>
    </row>
    <row r="78" spans="1:27" s="61" customFormat="1" ht="83.15" customHeight="1" x14ac:dyDescent="0.25">
      <c r="A78" s="209" t="s">
        <v>1125</v>
      </c>
      <c r="B78" s="97" t="s">
        <v>237</v>
      </c>
      <c r="C78" s="36" t="s">
        <v>238</v>
      </c>
      <c r="D78" s="36" t="s">
        <v>220</v>
      </c>
      <c r="E78" s="36" t="s">
        <v>1126</v>
      </c>
      <c r="F78" s="81" t="s">
        <v>1127</v>
      </c>
      <c r="G78" s="36" t="s">
        <v>241</v>
      </c>
      <c r="H78" s="36" t="s">
        <v>1128</v>
      </c>
      <c r="I78" s="67"/>
      <c r="J78" s="36"/>
      <c r="K78" s="69" t="s">
        <v>1129</v>
      </c>
      <c r="L78" s="67"/>
      <c r="M78" s="78" t="s">
        <v>226</v>
      </c>
      <c r="N78" s="78" t="s">
        <v>379</v>
      </c>
      <c r="O78" s="78" t="s">
        <v>1107</v>
      </c>
      <c r="P78" s="212"/>
      <c r="Q78" s="69" t="s">
        <v>1073</v>
      </c>
      <c r="R78" s="69" t="s">
        <v>1130</v>
      </c>
      <c r="S78" s="81" t="s">
        <v>1131</v>
      </c>
      <c r="T78" s="82" t="s">
        <v>1132</v>
      </c>
      <c r="U78" s="81" t="s">
        <v>264</v>
      </c>
      <c r="V78" s="81" t="s">
        <v>1133</v>
      </c>
      <c r="W78" s="34" t="s">
        <v>1134</v>
      </c>
      <c r="X78" s="34"/>
      <c r="AA78" s="211">
        <f>IF(OR(J78="Fail",ISBLANK(J78)),INDEX('Issue Code Table'!C:C,MATCH(N:N,'Issue Code Table'!A:A,0)),IF(M78="Critical",6,IF(M78="Significant",5,IF(M78="Moderate",3,2))))</f>
        <v>4</v>
      </c>
    </row>
    <row r="79" spans="1:27" s="61" customFormat="1" ht="83.15" customHeight="1" x14ac:dyDescent="0.25">
      <c r="A79" s="209" t="s">
        <v>1135</v>
      </c>
      <c r="B79" s="97" t="s">
        <v>237</v>
      </c>
      <c r="C79" s="36" t="s">
        <v>238</v>
      </c>
      <c r="D79" s="36" t="s">
        <v>220</v>
      </c>
      <c r="E79" s="36" t="s">
        <v>1136</v>
      </c>
      <c r="F79" s="81" t="s">
        <v>1137</v>
      </c>
      <c r="G79" s="36" t="s">
        <v>241</v>
      </c>
      <c r="H79" s="36" t="s">
        <v>1138</v>
      </c>
      <c r="I79" s="67"/>
      <c r="J79" s="36"/>
      <c r="K79" s="68" t="s">
        <v>1139</v>
      </c>
      <c r="L79" s="67"/>
      <c r="M79" s="78" t="s">
        <v>226</v>
      </c>
      <c r="N79" s="78" t="s">
        <v>379</v>
      </c>
      <c r="O79" s="78" t="s">
        <v>1107</v>
      </c>
      <c r="P79" s="212"/>
      <c r="Q79" s="69" t="s">
        <v>1073</v>
      </c>
      <c r="R79" s="69" t="s">
        <v>1140</v>
      </c>
      <c r="S79" s="81" t="s">
        <v>1141</v>
      </c>
      <c r="T79" s="82" t="s">
        <v>1142</v>
      </c>
      <c r="U79" s="81" t="s">
        <v>1143</v>
      </c>
      <c r="V79" s="81" t="s">
        <v>1144</v>
      </c>
      <c r="W79" s="34" t="s">
        <v>1145</v>
      </c>
      <c r="X79" s="34"/>
      <c r="AA79" s="211">
        <f>IF(OR(J79="Fail",ISBLANK(J79)),INDEX('Issue Code Table'!C:C,MATCH(N:N,'Issue Code Table'!A:A,0)),IF(M79="Critical",6,IF(M79="Significant",5,IF(M79="Moderate",3,2))))</f>
        <v>4</v>
      </c>
    </row>
    <row r="80" spans="1:27" ht="83.15" customHeight="1" x14ac:dyDescent="0.25">
      <c r="A80" s="209" t="s">
        <v>1146</v>
      </c>
      <c r="B80" s="38" t="s">
        <v>237</v>
      </c>
      <c r="C80" s="36" t="s">
        <v>238</v>
      </c>
      <c r="D80" s="36" t="s">
        <v>220</v>
      </c>
      <c r="E80" s="36" t="s">
        <v>1147</v>
      </c>
      <c r="F80" s="81" t="s">
        <v>1148</v>
      </c>
      <c r="G80" s="36" t="s">
        <v>241</v>
      </c>
      <c r="H80" s="36" t="s">
        <v>1149</v>
      </c>
      <c r="I80" s="35"/>
      <c r="J80" s="36"/>
      <c r="K80" s="36" t="s">
        <v>1150</v>
      </c>
      <c r="L80" s="35"/>
      <c r="M80" s="34" t="s">
        <v>186</v>
      </c>
      <c r="N80" s="33" t="s">
        <v>259</v>
      </c>
      <c r="O80" s="64" t="s">
        <v>260</v>
      </c>
      <c r="P80" s="212"/>
      <c r="Q80" s="34" t="s">
        <v>1073</v>
      </c>
      <c r="R80" s="34" t="s">
        <v>1151</v>
      </c>
      <c r="S80" s="81" t="s">
        <v>1152</v>
      </c>
      <c r="T80" s="82" t="s">
        <v>1153</v>
      </c>
      <c r="U80" s="81" t="s">
        <v>1154</v>
      </c>
      <c r="V80" s="81" t="s">
        <v>1155</v>
      </c>
      <c r="W80" s="34" t="s">
        <v>1156</v>
      </c>
      <c r="X80" s="34" t="s">
        <v>252</v>
      </c>
      <c r="Y80" s="19"/>
      <c r="AA80" s="211">
        <f>IF(OR(J80="Fail",ISBLANK(J80)),INDEX('Issue Code Table'!C:C,MATCH(N:N,'Issue Code Table'!A:A,0)),IF(M80="Critical",6,IF(M80="Significant",5,IF(M80="Moderate",3,2))))</f>
        <v>5</v>
      </c>
    </row>
    <row r="81" spans="1:27" ht="83.15" customHeight="1" x14ac:dyDescent="0.25">
      <c r="A81" s="209" t="s">
        <v>1157</v>
      </c>
      <c r="B81" s="38" t="s">
        <v>179</v>
      </c>
      <c r="C81" s="36" t="s">
        <v>180</v>
      </c>
      <c r="D81" s="36" t="s">
        <v>220</v>
      </c>
      <c r="E81" s="36" t="s">
        <v>1158</v>
      </c>
      <c r="F81" s="81" t="s">
        <v>1159</v>
      </c>
      <c r="G81" s="36" t="s">
        <v>241</v>
      </c>
      <c r="H81" s="36" t="s">
        <v>1160</v>
      </c>
      <c r="I81" s="35"/>
      <c r="J81" s="36"/>
      <c r="K81" s="36" t="s">
        <v>1161</v>
      </c>
      <c r="L81" s="35"/>
      <c r="M81" s="34" t="s">
        <v>226</v>
      </c>
      <c r="N81" s="33" t="s">
        <v>379</v>
      </c>
      <c r="O81" s="64" t="s">
        <v>380</v>
      </c>
      <c r="P81" s="212"/>
      <c r="Q81" s="34" t="s">
        <v>1073</v>
      </c>
      <c r="R81" s="34" t="s">
        <v>1162</v>
      </c>
      <c r="S81" s="81" t="s">
        <v>1163</v>
      </c>
      <c r="T81" s="82" t="s">
        <v>1164</v>
      </c>
      <c r="U81" s="81" t="s">
        <v>264</v>
      </c>
      <c r="V81" s="81" t="s">
        <v>1165</v>
      </c>
      <c r="W81" s="34" t="s">
        <v>1166</v>
      </c>
      <c r="X81" s="34"/>
      <c r="Y81" s="19"/>
      <c r="AA81" s="211">
        <f>IF(OR(J81="Fail",ISBLANK(J81)),INDEX('Issue Code Table'!C:C,MATCH(N:N,'Issue Code Table'!A:A,0)),IF(M81="Critical",6,IF(M81="Significant",5,IF(M81="Moderate",3,2))))</f>
        <v>4</v>
      </c>
    </row>
    <row r="82" spans="1:27" s="61" customFormat="1" ht="83.15" customHeight="1" x14ac:dyDescent="0.25">
      <c r="A82" s="209" t="s">
        <v>1167</v>
      </c>
      <c r="B82" s="36" t="s">
        <v>237</v>
      </c>
      <c r="C82" s="36" t="s">
        <v>238</v>
      </c>
      <c r="D82" s="36" t="s">
        <v>220</v>
      </c>
      <c r="E82" s="36" t="s">
        <v>1168</v>
      </c>
      <c r="F82" s="81" t="s">
        <v>1169</v>
      </c>
      <c r="G82" s="36" t="s">
        <v>241</v>
      </c>
      <c r="H82" s="36" t="s">
        <v>1170</v>
      </c>
      <c r="I82" s="67"/>
      <c r="J82" s="36"/>
      <c r="K82" s="68" t="s">
        <v>1171</v>
      </c>
      <c r="L82" s="67"/>
      <c r="M82" s="78" t="s">
        <v>186</v>
      </c>
      <c r="N82" s="78" t="s">
        <v>244</v>
      </c>
      <c r="O82" s="78" t="s">
        <v>1172</v>
      </c>
      <c r="P82" s="212"/>
      <c r="Q82" s="69" t="s">
        <v>1073</v>
      </c>
      <c r="R82" s="69" t="s">
        <v>1173</v>
      </c>
      <c r="S82" s="81" t="s">
        <v>1174</v>
      </c>
      <c r="T82" s="82" t="s">
        <v>1175</v>
      </c>
      <c r="U82" s="81" t="s">
        <v>1176</v>
      </c>
      <c r="V82" s="81" t="s">
        <v>1177</v>
      </c>
      <c r="W82" s="34" t="s">
        <v>1178</v>
      </c>
      <c r="X82" s="34" t="s">
        <v>252</v>
      </c>
      <c r="AA82" s="211">
        <f>IF(OR(J82="Fail",ISBLANK(J82)),INDEX('Issue Code Table'!C:C,MATCH(N:N,'Issue Code Table'!A:A,0)),IF(M82="Critical",6,IF(M82="Significant",5,IF(M82="Moderate",3,2))))</f>
        <v>6</v>
      </c>
    </row>
    <row r="83" spans="1:27" ht="83.15" customHeight="1" x14ac:dyDescent="0.25">
      <c r="A83" s="209" t="s">
        <v>1179</v>
      </c>
      <c r="B83" s="38" t="s">
        <v>388</v>
      </c>
      <c r="C83" s="36" t="s">
        <v>389</v>
      </c>
      <c r="D83" s="36" t="s">
        <v>220</v>
      </c>
      <c r="E83" s="36" t="s">
        <v>1180</v>
      </c>
      <c r="F83" s="81" t="s">
        <v>1181</v>
      </c>
      <c r="G83" s="36" t="s">
        <v>241</v>
      </c>
      <c r="H83" s="36" t="s">
        <v>1182</v>
      </c>
      <c r="I83" s="35"/>
      <c r="J83" s="36"/>
      <c r="K83" s="36" t="s">
        <v>1183</v>
      </c>
      <c r="L83" s="35"/>
      <c r="M83" s="34" t="s">
        <v>226</v>
      </c>
      <c r="N83" s="33" t="s">
        <v>379</v>
      </c>
      <c r="O83" s="64" t="s">
        <v>380</v>
      </c>
      <c r="P83" s="212"/>
      <c r="Q83" s="34" t="s">
        <v>1073</v>
      </c>
      <c r="R83" s="34" t="s">
        <v>1184</v>
      </c>
      <c r="S83" s="81" t="s">
        <v>1185</v>
      </c>
      <c r="T83" s="82" t="s">
        <v>1186</v>
      </c>
      <c r="U83" s="81" t="s">
        <v>1187</v>
      </c>
      <c r="V83" s="81" t="s">
        <v>1188</v>
      </c>
      <c r="W83" s="34" t="s">
        <v>1189</v>
      </c>
      <c r="X83" s="34"/>
      <c r="Y83" s="19"/>
      <c r="AA83" s="211">
        <f>IF(OR(J83="Fail",ISBLANK(J83)),INDEX('Issue Code Table'!C:C,MATCH(N:N,'Issue Code Table'!A:A,0)),IF(M83="Critical",6,IF(M83="Significant",5,IF(M83="Moderate",3,2))))</f>
        <v>4</v>
      </c>
    </row>
    <row r="84" spans="1:27" ht="83.15" customHeight="1" x14ac:dyDescent="0.25">
      <c r="A84" s="209" t="s">
        <v>1190</v>
      </c>
      <c r="B84" s="38" t="s">
        <v>237</v>
      </c>
      <c r="C84" s="36" t="s">
        <v>238</v>
      </c>
      <c r="D84" s="36" t="s">
        <v>220</v>
      </c>
      <c r="E84" s="36" t="s">
        <v>1191</v>
      </c>
      <c r="F84" s="81" t="s">
        <v>1192</v>
      </c>
      <c r="G84" s="36" t="s">
        <v>241</v>
      </c>
      <c r="H84" s="36" t="s">
        <v>1193</v>
      </c>
      <c r="I84" s="35"/>
      <c r="J84" s="36"/>
      <c r="K84" s="36" t="s">
        <v>1194</v>
      </c>
      <c r="L84" s="35"/>
      <c r="M84" s="34" t="s">
        <v>226</v>
      </c>
      <c r="N84" s="33" t="s">
        <v>379</v>
      </c>
      <c r="O84" s="64" t="s">
        <v>380</v>
      </c>
      <c r="P84" s="212"/>
      <c r="Q84" s="34" t="s">
        <v>1073</v>
      </c>
      <c r="R84" s="34" t="s">
        <v>1195</v>
      </c>
      <c r="S84" s="81" t="s">
        <v>1196</v>
      </c>
      <c r="T84" s="82" t="s">
        <v>1197</v>
      </c>
      <c r="U84" s="81" t="s">
        <v>1198</v>
      </c>
      <c r="V84" s="81" t="s">
        <v>1199</v>
      </c>
      <c r="W84" s="34" t="s">
        <v>1200</v>
      </c>
      <c r="X84" s="34"/>
      <c r="Y84" s="19"/>
      <c r="AA84" s="211">
        <f>IF(OR(J84="Fail",ISBLANK(J84)),INDEX('Issue Code Table'!C:C,MATCH(N:N,'Issue Code Table'!A:A,0)),IF(M84="Critical",6,IF(M84="Significant",5,IF(M84="Moderate",3,2))))</f>
        <v>4</v>
      </c>
    </row>
    <row r="85" spans="1:27" s="61" customFormat="1" ht="83.15" customHeight="1" x14ac:dyDescent="0.25">
      <c r="A85" s="209" t="s">
        <v>1201</v>
      </c>
      <c r="B85" s="97" t="s">
        <v>237</v>
      </c>
      <c r="C85" s="36" t="s">
        <v>238</v>
      </c>
      <c r="D85" s="36" t="s">
        <v>220</v>
      </c>
      <c r="E85" s="36" t="s">
        <v>1202</v>
      </c>
      <c r="F85" s="81" t="s">
        <v>1203</v>
      </c>
      <c r="G85" s="36" t="s">
        <v>241</v>
      </c>
      <c r="H85" s="36" t="s">
        <v>1204</v>
      </c>
      <c r="I85" s="67"/>
      <c r="J85" s="36"/>
      <c r="K85" s="68" t="s">
        <v>1205</v>
      </c>
      <c r="L85" s="67"/>
      <c r="M85" s="78" t="s">
        <v>226</v>
      </c>
      <c r="N85" s="78" t="s">
        <v>379</v>
      </c>
      <c r="O85" s="78" t="s">
        <v>1107</v>
      </c>
      <c r="P85" s="212"/>
      <c r="Q85" s="69" t="s">
        <v>1073</v>
      </c>
      <c r="R85" s="69" t="s">
        <v>1206</v>
      </c>
      <c r="S85" s="81" t="s">
        <v>1207</v>
      </c>
      <c r="T85" s="82" t="s">
        <v>1208</v>
      </c>
      <c r="U85" s="81" t="s">
        <v>264</v>
      </c>
      <c r="V85" s="81" t="s">
        <v>1209</v>
      </c>
      <c r="W85" s="34" t="s">
        <v>1210</v>
      </c>
      <c r="X85" s="34"/>
      <c r="AA85" s="211">
        <f>IF(OR(J85="Fail",ISBLANK(J85)),INDEX('Issue Code Table'!C:C,MATCH(N:N,'Issue Code Table'!A:A,0)),IF(M85="Critical",6,IF(M85="Significant",5,IF(M85="Moderate",3,2))))</f>
        <v>4</v>
      </c>
    </row>
    <row r="86" spans="1:27" s="61" customFormat="1" ht="83.15" customHeight="1" x14ac:dyDescent="0.25">
      <c r="A86" s="209" t="s">
        <v>1211</v>
      </c>
      <c r="B86" s="38" t="s">
        <v>218</v>
      </c>
      <c r="C86" s="36" t="s">
        <v>219</v>
      </c>
      <c r="D86" s="36" t="s">
        <v>220</v>
      </c>
      <c r="E86" s="36" t="s">
        <v>1212</v>
      </c>
      <c r="F86" s="81" t="s">
        <v>1213</v>
      </c>
      <c r="G86" s="36" t="s">
        <v>241</v>
      </c>
      <c r="H86" s="36" t="s">
        <v>1214</v>
      </c>
      <c r="I86" s="67"/>
      <c r="J86" s="36"/>
      <c r="K86" s="68" t="s">
        <v>1215</v>
      </c>
      <c r="L86" s="67"/>
      <c r="M86" s="69" t="s">
        <v>226</v>
      </c>
      <c r="N86" s="70" t="s">
        <v>379</v>
      </c>
      <c r="O86" s="79" t="s">
        <v>380</v>
      </c>
      <c r="P86" s="212"/>
      <c r="Q86" s="69" t="s">
        <v>1073</v>
      </c>
      <c r="R86" s="69" t="s">
        <v>1216</v>
      </c>
      <c r="S86" s="81" t="s">
        <v>1217</v>
      </c>
      <c r="T86" s="82" t="s">
        <v>1218</v>
      </c>
      <c r="U86" s="81" t="s">
        <v>1219</v>
      </c>
      <c r="V86" s="81" t="s">
        <v>1220</v>
      </c>
      <c r="W86" s="34" t="s">
        <v>1221</v>
      </c>
      <c r="X86" s="34"/>
      <c r="AA86" s="211">
        <f>IF(OR(J86="Fail",ISBLANK(J86)),INDEX('Issue Code Table'!C:C,MATCH(N:N,'Issue Code Table'!A:A,0)),IF(M86="Critical",6,IF(M86="Significant",5,IF(M86="Moderate",3,2))))</f>
        <v>4</v>
      </c>
    </row>
    <row r="87" spans="1:27" s="61" customFormat="1" ht="83.15" customHeight="1" x14ac:dyDescent="0.25">
      <c r="A87" s="209" t="s">
        <v>1222</v>
      </c>
      <c r="B87" s="38" t="s">
        <v>237</v>
      </c>
      <c r="C87" s="36" t="s">
        <v>238</v>
      </c>
      <c r="D87" s="36" t="s">
        <v>220</v>
      </c>
      <c r="E87" s="36" t="s">
        <v>1223</v>
      </c>
      <c r="F87" s="81" t="s">
        <v>1224</v>
      </c>
      <c r="G87" s="36" t="s">
        <v>241</v>
      </c>
      <c r="H87" s="36" t="s">
        <v>1225</v>
      </c>
      <c r="I87" s="67"/>
      <c r="J87" s="36"/>
      <c r="K87" s="68" t="s">
        <v>1226</v>
      </c>
      <c r="L87" s="67"/>
      <c r="M87" s="69" t="s">
        <v>186</v>
      </c>
      <c r="N87" s="70" t="s">
        <v>259</v>
      </c>
      <c r="O87" s="79" t="s">
        <v>260</v>
      </c>
      <c r="P87" s="212"/>
      <c r="Q87" s="69" t="s">
        <v>1073</v>
      </c>
      <c r="R87" s="69" t="s">
        <v>1227</v>
      </c>
      <c r="S87" s="81" t="s">
        <v>1228</v>
      </c>
      <c r="T87" s="82" t="s">
        <v>1229</v>
      </c>
      <c r="U87" s="81" t="s">
        <v>264</v>
      </c>
      <c r="V87" s="81" t="s">
        <v>1230</v>
      </c>
      <c r="W87" s="34" t="s">
        <v>1231</v>
      </c>
      <c r="X87" s="34" t="s">
        <v>252</v>
      </c>
      <c r="AA87" s="211">
        <f>IF(OR(J87="Fail",ISBLANK(J87)),INDEX('Issue Code Table'!C:C,MATCH(N:N,'Issue Code Table'!A:A,0)),IF(M87="Critical",6,IF(M87="Significant",5,IF(M87="Moderate",3,2))))</f>
        <v>5</v>
      </c>
    </row>
    <row r="88" spans="1:27" s="61" customFormat="1" ht="83.15" customHeight="1" x14ac:dyDescent="0.25">
      <c r="A88" s="209" t="s">
        <v>1232</v>
      </c>
      <c r="B88" s="38" t="s">
        <v>218</v>
      </c>
      <c r="C88" s="36" t="s">
        <v>219</v>
      </c>
      <c r="D88" s="36" t="s">
        <v>220</v>
      </c>
      <c r="E88" s="36" t="s">
        <v>1233</v>
      </c>
      <c r="F88" s="81" t="s">
        <v>1234</v>
      </c>
      <c r="G88" s="36" t="s">
        <v>241</v>
      </c>
      <c r="H88" s="36" t="s">
        <v>1235</v>
      </c>
      <c r="I88" s="67"/>
      <c r="J88" s="36"/>
      <c r="K88" s="68" t="s">
        <v>1236</v>
      </c>
      <c r="L88" s="67"/>
      <c r="M88" s="78" t="s">
        <v>186</v>
      </c>
      <c r="N88" s="78" t="s">
        <v>259</v>
      </c>
      <c r="O88" s="78" t="s">
        <v>615</v>
      </c>
      <c r="P88" s="212"/>
      <c r="Q88" s="69" t="s">
        <v>1073</v>
      </c>
      <c r="R88" s="69" t="s">
        <v>1237</v>
      </c>
      <c r="S88" s="81" t="s">
        <v>1238</v>
      </c>
      <c r="T88" s="82" t="s">
        <v>1239</v>
      </c>
      <c r="U88" s="81" t="s">
        <v>1240</v>
      </c>
      <c r="V88" s="81" t="s">
        <v>1241</v>
      </c>
      <c r="W88" s="34" t="s">
        <v>1242</v>
      </c>
      <c r="X88" s="34" t="s">
        <v>252</v>
      </c>
      <c r="AA88" s="211">
        <f>IF(OR(J88="Fail",ISBLANK(J88)),INDEX('Issue Code Table'!C:C,MATCH(N:N,'Issue Code Table'!A:A,0)),IF(M88="Critical",6,IF(M88="Significant",5,IF(M88="Moderate",3,2))))</f>
        <v>5</v>
      </c>
    </row>
    <row r="89" spans="1:27" ht="83.15" customHeight="1" x14ac:dyDescent="0.25">
      <c r="A89" s="209" t="s">
        <v>1243</v>
      </c>
      <c r="B89" s="38" t="s">
        <v>192</v>
      </c>
      <c r="C89" s="36" t="s">
        <v>933</v>
      </c>
      <c r="D89" s="36" t="s">
        <v>220</v>
      </c>
      <c r="E89" s="36" t="s">
        <v>1244</v>
      </c>
      <c r="F89" s="81" t="s">
        <v>1245</v>
      </c>
      <c r="G89" s="36" t="s">
        <v>241</v>
      </c>
      <c r="H89" s="36" t="s">
        <v>1246</v>
      </c>
      <c r="I89" s="35"/>
      <c r="J89" s="36"/>
      <c r="K89" s="36" t="s">
        <v>1247</v>
      </c>
      <c r="L89" s="35"/>
      <c r="M89" s="34" t="s">
        <v>186</v>
      </c>
      <c r="N89" s="33" t="s">
        <v>244</v>
      </c>
      <c r="O89" s="64" t="s">
        <v>245</v>
      </c>
      <c r="P89" s="212"/>
      <c r="Q89" s="34" t="s">
        <v>1073</v>
      </c>
      <c r="R89" s="34" t="s">
        <v>1248</v>
      </c>
      <c r="S89" s="81" t="s">
        <v>1249</v>
      </c>
      <c r="T89" s="82" t="s">
        <v>1250</v>
      </c>
      <c r="U89" s="81" t="s">
        <v>1251</v>
      </c>
      <c r="V89" s="81" t="s">
        <v>1252</v>
      </c>
      <c r="W89" s="34" t="s">
        <v>1253</v>
      </c>
      <c r="X89" s="34" t="s">
        <v>252</v>
      </c>
      <c r="Y89" s="19"/>
      <c r="AA89" s="211">
        <f>IF(OR(J89="Fail",ISBLANK(J89)),INDEX('Issue Code Table'!C:C,MATCH(N:N,'Issue Code Table'!A:A,0)),IF(M89="Critical",6,IF(M89="Significant",5,IF(M89="Moderate",3,2))))</f>
        <v>6</v>
      </c>
    </row>
    <row r="90" spans="1:27" ht="83.15" customHeight="1" x14ac:dyDescent="0.25">
      <c r="A90" s="209" t="s">
        <v>1254</v>
      </c>
      <c r="B90" s="38" t="s">
        <v>237</v>
      </c>
      <c r="C90" s="36" t="s">
        <v>238</v>
      </c>
      <c r="D90" s="36" t="s">
        <v>220</v>
      </c>
      <c r="E90" s="36" t="s">
        <v>1255</v>
      </c>
      <c r="F90" s="81" t="s">
        <v>1256</v>
      </c>
      <c r="G90" s="36" t="s">
        <v>241</v>
      </c>
      <c r="H90" s="36" t="s">
        <v>1257</v>
      </c>
      <c r="I90" s="35"/>
      <c r="J90" s="36"/>
      <c r="K90" s="36" t="s">
        <v>1258</v>
      </c>
      <c r="L90" s="35"/>
      <c r="M90" s="34" t="s">
        <v>226</v>
      </c>
      <c r="N90" s="33" t="s">
        <v>379</v>
      </c>
      <c r="O90" s="64" t="s">
        <v>380</v>
      </c>
      <c r="P90" s="212"/>
      <c r="Q90" s="34" t="s">
        <v>1073</v>
      </c>
      <c r="R90" s="34" t="s">
        <v>1259</v>
      </c>
      <c r="S90" s="81" t="s">
        <v>1260</v>
      </c>
      <c r="T90" s="82" t="s">
        <v>1261</v>
      </c>
      <c r="U90" s="81" t="s">
        <v>1262</v>
      </c>
      <c r="V90" s="81" t="s">
        <v>1263</v>
      </c>
      <c r="W90" s="34" t="s">
        <v>1264</v>
      </c>
      <c r="X90" s="34"/>
      <c r="Y90" s="19"/>
      <c r="AA90" s="211">
        <f>IF(OR(J90="Fail",ISBLANK(J90)),INDEX('Issue Code Table'!C:C,MATCH(N:N,'Issue Code Table'!A:A,0)),IF(M90="Critical",6,IF(M90="Significant",5,IF(M90="Moderate",3,2))))</f>
        <v>4</v>
      </c>
    </row>
    <row r="91" spans="1:27" ht="83.15" customHeight="1" x14ac:dyDescent="0.25">
      <c r="A91" s="209" t="s">
        <v>1265</v>
      </c>
      <c r="B91" s="38" t="s">
        <v>218</v>
      </c>
      <c r="C91" s="36" t="s">
        <v>219</v>
      </c>
      <c r="D91" s="36" t="s">
        <v>220</v>
      </c>
      <c r="E91" s="36" t="s">
        <v>1266</v>
      </c>
      <c r="F91" s="81" t="s">
        <v>1267</v>
      </c>
      <c r="G91" s="36" t="s">
        <v>241</v>
      </c>
      <c r="H91" s="36" t="s">
        <v>1268</v>
      </c>
      <c r="I91" s="35"/>
      <c r="J91" s="36"/>
      <c r="K91" s="34" t="s">
        <v>1269</v>
      </c>
      <c r="L91" s="34"/>
      <c r="M91" s="34" t="s">
        <v>186</v>
      </c>
      <c r="N91" s="33" t="s">
        <v>259</v>
      </c>
      <c r="O91" s="64" t="s">
        <v>260</v>
      </c>
      <c r="P91" s="212"/>
      <c r="Q91" s="34" t="s">
        <v>1073</v>
      </c>
      <c r="R91" s="34" t="s">
        <v>1270</v>
      </c>
      <c r="S91" s="81" t="s">
        <v>1271</v>
      </c>
      <c r="T91" s="82" t="s">
        <v>1272</v>
      </c>
      <c r="U91" s="81" t="s">
        <v>1273</v>
      </c>
      <c r="V91" s="81" t="s">
        <v>1274</v>
      </c>
      <c r="W91" s="34" t="s">
        <v>1275</v>
      </c>
      <c r="X91" s="34" t="s">
        <v>252</v>
      </c>
      <c r="Y91" s="19"/>
      <c r="AA91" s="211">
        <f>IF(OR(J91="Fail",ISBLANK(J91)),INDEX('Issue Code Table'!C:C,MATCH(N:N,'Issue Code Table'!A:A,0)),IF(M91="Critical",6,IF(M91="Significant",5,IF(M91="Moderate",3,2))))</f>
        <v>5</v>
      </c>
    </row>
    <row r="92" spans="1:27" ht="83.15" customHeight="1" x14ac:dyDescent="0.25">
      <c r="A92" s="209" t="s">
        <v>1276</v>
      </c>
      <c r="B92" s="38" t="s">
        <v>218</v>
      </c>
      <c r="C92" s="36" t="s">
        <v>219</v>
      </c>
      <c r="D92" s="36" t="s">
        <v>220</v>
      </c>
      <c r="E92" s="36" t="s">
        <v>1277</v>
      </c>
      <c r="F92" s="81" t="s">
        <v>1278</v>
      </c>
      <c r="G92" s="36" t="s">
        <v>241</v>
      </c>
      <c r="H92" s="36" t="s">
        <v>1279</v>
      </c>
      <c r="I92" s="35"/>
      <c r="J92" s="36"/>
      <c r="K92" s="36" t="s">
        <v>1280</v>
      </c>
      <c r="L92" s="35"/>
      <c r="M92" s="34" t="s">
        <v>808</v>
      </c>
      <c r="N92" s="33" t="s">
        <v>379</v>
      </c>
      <c r="O92" s="64" t="s">
        <v>380</v>
      </c>
      <c r="P92" s="212"/>
      <c r="Q92" s="34" t="s">
        <v>1073</v>
      </c>
      <c r="R92" s="34" t="s">
        <v>1281</v>
      </c>
      <c r="S92" s="81" t="s">
        <v>1282</v>
      </c>
      <c r="T92" s="82" t="s">
        <v>1283</v>
      </c>
      <c r="U92" s="81" t="s">
        <v>264</v>
      </c>
      <c r="V92" s="81" t="s">
        <v>1284</v>
      </c>
      <c r="W92" s="34" t="s">
        <v>1285</v>
      </c>
      <c r="X92" s="34"/>
      <c r="Y92" s="19"/>
      <c r="AA92" s="211">
        <f>IF(OR(J92="Fail",ISBLANK(J92)),INDEX('Issue Code Table'!C:C,MATCH(N:N,'Issue Code Table'!A:A,0)),IF(M92="Critical",6,IF(M92="Significant",5,IF(M92="Moderate",3,2))))</f>
        <v>4</v>
      </c>
    </row>
    <row r="93" spans="1:27" ht="83.15" customHeight="1" x14ac:dyDescent="0.25">
      <c r="A93" s="209" t="s">
        <v>1286</v>
      </c>
      <c r="B93" s="38" t="s">
        <v>192</v>
      </c>
      <c r="C93" s="36" t="s">
        <v>933</v>
      </c>
      <c r="D93" s="36" t="s">
        <v>220</v>
      </c>
      <c r="E93" s="36" t="s">
        <v>1287</v>
      </c>
      <c r="F93" s="81" t="s">
        <v>1288</v>
      </c>
      <c r="G93" s="36" t="s">
        <v>241</v>
      </c>
      <c r="H93" s="36" t="s">
        <v>1289</v>
      </c>
      <c r="I93" s="35"/>
      <c r="J93" s="36"/>
      <c r="K93" s="36" t="s">
        <v>1290</v>
      </c>
      <c r="L93" s="35"/>
      <c r="M93" s="34" t="s">
        <v>186</v>
      </c>
      <c r="N93" s="33" t="s">
        <v>244</v>
      </c>
      <c r="O93" s="64" t="s">
        <v>245</v>
      </c>
      <c r="P93" s="212"/>
      <c r="Q93" s="34" t="s">
        <v>1073</v>
      </c>
      <c r="R93" s="34" t="s">
        <v>1291</v>
      </c>
      <c r="S93" s="81" t="s">
        <v>1292</v>
      </c>
      <c r="T93" s="82" t="s">
        <v>1293</v>
      </c>
      <c r="U93" s="81" t="s">
        <v>1294</v>
      </c>
      <c r="V93" s="81" t="s">
        <v>1295</v>
      </c>
      <c r="W93" s="34" t="s">
        <v>1296</v>
      </c>
      <c r="X93" s="34" t="s">
        <v>252</v>
      </c>
      <c r="Y93" s="19"/>
      <c r="AA93" s="211">
        <f>IF(OR(J93="Fail",ISBLANK(J93)),INDEX('Issue Code Table'!C:C,MATCH(N:N,'Issue Code Table'!A:A,0)),IF(M93="Critical",6,IF(M93="Significant",5,IF(M93="Moderate",3,2))))</f>
        <v>6</v>
      </c>
    </row>
    <row r="94" spans="1:27" ht="83.15" customHeight="1" x14ac:dyDescent="0.25">
      <c r="A94" s="209" t="s">
        <v>1297</v>
      </c>
      <c r="B94" s="38" t="s">
        <v>179</v>
      </c>
      <c r="C94" s="36" t="s">
        <v>180</v>
      </c>
      <c r="D94" s="36" t="s">
        <v>220</v>
      </c>
      <c r="E94" s="36" t="s">
        <v>1298</v>
      </c>
      <c r="F94" s="81" t="s">
        <v>1299</v>
      </c>
      <c r="G94" s="36" t="s">
        <v>241</v>
      </c>
      <c r="H94" s="36" t="s">
        <v>1300</v>
      </c>
      <c r="I94" s="35"/>
      <c r="J94" s="36"/>
      <c r="K94" s="36" t="s">
        <v>1301</v>
      </c>
      <c r="L94" s="35"/>
      <c r="M94" s="34" t="s">
        <v>226</v>
      </c>
      <c r="N94" s="33" t="s">
        <v>379</v>
      </c>
      <c r="O94" s="64" t="s">
        <v>380</v>
      </c>
      <c r="P94" s="212"/>
      <c r="Q94" s="34" t="s">
        <v>1073</v>
      </c>
      <c r="R94" s="34" t="s">
        <v>1302</v>
      </c>
      <c r="S94" s="81" t="s">
        <v>1303</v>
      </c>
      <c r="T94" s="82" t="s">
        <v>1304</v>
      </c>
      <c r="U94" s="81" t="s">
        <v>264</v>
      </c>
      <c r="V94" s="81" t="s">
        <v>1305</v>
      </c>
      <c r="W94" s="34" t="s">
        <v>1306</v>
      </c>
      <c r="X94" s="34"/>
      <c r="Y94" s="19"/>
      <c r="AA94" s="211">
        <f>IF(OR(J94="Fail",ISBLANK(J94)),INDEX('Issue Code Table'!C:C,MATCH(N:N,'Issue Code Table'!A:A,0)),IF(M94="Critical",6,IF(M94="Significant",5,IF(M94="Moderate",3,2))))</f>
        <v>4</v>
      </c>
    </row>
    <row r="95" spans="1:27" ht="83.15" customHeight="1" x14ac:dyDescent="0.25">
      <c r="A95" s="209" t="s">
        <v>1307</v>
      </c>
      <c r="B95" s="38" t="s">
        <v>218</v>
      </c>
      <c r="C95" s="36" t="s">
        <v>219</v>
      </c>
      <c r="D95" s="36" t="s">
        <v>220</v>
      </c>
      <c r="E95" s="36" t="s">
        <v>1308</v>
      </c>
      <c r="F95" s="81" t="s">
        <v>1309</v>
      </c>
      <c r="G95" s="36" t="s">
        <v>241</v>
      </c>
      <c r="H95" s="36" t="s">
        <v>1310</v>
      </c>
      <c r="I95" s="35"/>
      <c r="J95" s="36"/>
      <c r="K95" s="36" t="s">
        <v>1311</v>
      </c>
      <c r="L95" s="35"/>
      <c r="M95" s="34" t="s">
        <v>186</v>
      </c>
      <c r="N95" s="33" t="s">
        <v>259</v>
      </c>
      <c r="O95" s="64" t="s">
        <v>260</v>
      </c>
      <c r="P95" s="212"/>
      <c r="Q95" s="34" t="s">
        <v>1073</v>
      </c>
      <c r="R95" s="34" t="s">
        <v>1312</v>
      </c>
      <c r="S95" s="81" t="s">
        <v>1313</v>
      </c>
      <c r="T95" s="82" t="s">
        <v>1314</v>
      </c>
      <c r="U95" s="81" t="s">
        <v>1315</v>
      </c>
      <c r="V95" s="81" t="s">
        <v>1316</v>
      </c>
      <c r="W95" s="34" t="s">
        <v>1317</v>
      </c>
      <c r="X95" s="34" t="s">
        <v>252</v>
      </c>
      <c r="Y95" s="19"/>
      <c r="AA95" s="211">
        <f>IF(OR(J95="Fail",ISBLANK(J95)),INDEX('Issue Code Table'!C:C,MATCH(N:N,'Issue Code Table'!A:A,0)),IF(M95="Critical",6,IF(M95="Significant",5,IF(M95="Moderate",3,2))))</f>
        <v>5</v>
      </c>
    </row>
    <row r="96" spans="1:27" s="61" customFormat="1" ht="83.15" customHeight="1" x14ac:dyDescent="0.25">
      <c r="A96" s="209" t="s">
        <v>1318</v>
      </c>
      <c r="B96" s="36" t="s">
        <v>237</v>
      </c>
      <c r="C96" s="36" t="s">
        <v>238</v>
      </c>
      <c r="D96" s="36" t="s">
        <v>220</v>
      </c>
      <c r="E96" s="36" t="s">
        <v>1319</v>
      </c>
      <c r="F96" s="81" t="s">
        <v>1320</v>
      </c>
      <c r="G96" s="36" t="s">
        <v>241</v>
      </c>
      <c r="H96" s="36" t="s">
        <v>1321</v>
      </c>
      <c r="I96" s="67"/>
      <c r="J96" s="36"/>
      <c r="K96" s="68" t="s">
        <v>1322</v>
      </c>
      <c r="L96" s="67"/>
      <c r="M96" s="78" t="s">
        <v>226</v>
      </c>
      <c r="N96" s="78" t="s">
        <v>379</v>
      </c>
      <c r="O96" s="78" t="s">
        <v>1107</v>
      </c>
      <c r="P96" s="212"/>
      <c r="Q96" s="69" t="s">
        <v>1073</v>
      </c>
      <c r="R96" s="69" t="s">
        <v>1323</v>
      </c>
      <c r="S96" s="81" t="s">
        <v>1324</v>
      </c>
      <c r="T96" s="82" t="s">
        <v>1325</v>
      </c>
      <c r="U96" s="81" t="s">
        <v>1326</v>
      </c>
      <c r="V96" s="81" t="s">
        <v>1327</v>
      </c>
      <c r="W96" s="34" t="s">
        <v>1328</v>
      </c>
      <c r="X96" s="34"/>
      <c r="AA96" s="211">
        <f>IF(OR(J96="Fail",ISBLANK(J96)),INDEX('Issue Code Table'!C:C,MATCH(N:N,'Issue Code Table'!A:A,0)),IF(M96="Critical",6,IF(M96="Significant",5,IF(M96="Moderate",3,2))))</f>
        <v>4</v>
      </c>
    </row>
    <row r="97" spans="1:27" s="61" customFormat="1" ht="83.15" customHeight="1" x14ac:dyDescent="0.25">
      <c r="A97" s="209" t="s">
        <v>1329</v>
      </c>
      <c r="B97" s="38" t="s">
        <v>218</v>
      </c>
      <c r="C97" s="36" t="s">
        <v>219</v>
      </c>
      <c r="D97" s="36" t="s">
        <v>220</v>
      </c>
      <c r="E97" s="36" t="s">
        <v>1330</v>
      </c>
      <c r="F97" s="81" t="s">
        <v>1331</v>
      </c>
      <c r="G97" s="36" t="s">
        <v>241</v>
      </c>
      <c r="H97" s="36" t="s">
        <v>1332</v>
      </c>
      <c r="I97" s="67"/>
      <c r="J97" s="36"/>
      <c r="K97" s="68" t="s">
        <v>1333</v>
      </c>
      <c r="L97" s="67"/>
      <c r="M97" s="78" t="s">
        <v>226</v>
      </c>
      <c r="N97" s="78" t="s">
        <v>379</v>
      </c>
      <c r="O97" s="78" t="s">
        <v>1107</v>
      </c>
      <c r="P97" s="212"/>
      <c r="Q97" s="69" t="s">
        <v>1073</v>
      </c>
      <c r="R97" s="69" t="s">
        <v>1334</v>
      </c>
      <c r="S97" s="81" t="s">
        <v>1335</v>
      </c>
      <c r="T97" s="82" t="s">
        <v>1336</v>
      </c>
      <c r="U97" s="81" t="s">
        <v>1337</v>
      </c>
      <c r="V97" s="81" t="s">
        <v>1338</v>
      </c>
      <c r="W97" s="34" t="s">
        <v>1339</v>
      </c>
      <c r="X97" s="34"/>
      <c r="AA97" s="211">
        <f>IF(OR(J97="Fail",ISBLANK(J97)),INDEX('Issue Code Table'!C:C,MATCH(N:N,'Issue Code Table'!A:A,0)),IF(M97="Critical",6,IF(M97="Significant",5,IF(M97="Moderate",3,2))))</f>
        <v>4</v>
      </c>
    </row>
    <row r="98" spans="1:27" s="61" customFormat="1" ht="83.15" customHeight="1" x14ac:dyDescent="0.25">
      <c r="A98" s="209" t="s">
        <v>1340</v>
      </c>
      <c r="B98" s="38" t="s">
        <v>218</v>
      </c>
      <c r="C98" s="36" t="s">
        <v>219</v>
      </c>
      <c r="D98" s="36" t="s">
        <v>220</v>
      </c>
      <c r="E98" s="36" t="s">
        <v>1341</v>
      </c>
      <c r="F98" s="81" t="s">
        <v>1342</v>
      </c>
      <c r="G98" s="36" t="s">
        <v>241</v>
      </c>
      <c r="H98" s="36" t="s">
        <v>1343</v>
      </c>
      <c r="I98" s="67"/>
      <c r="J98" s="36"/>
      <c r="K98" s="68" t="s">
        <v>1344</v>
      </c>
      <c r="L98" s="67"/>
      <c r="M98" s="78" t="s">
        <v>226</v>
      </c>
      <c r="N98" s="78" t="s">
        <v>379</v>
      </c>
      <c r="O98" s="78" t="s">
        <v>1107</v>
      </c>
      <c r="P98" s="212"/>
      <c r="Q98" s="69" t="s">
        <v>1073</v>
      </c>
      <c r="R98" s="69" t="s">
        <v>1345</v>
      </c>
      <c r="S98" s="81" t="s">
        <v>1346</v>
      </c>
      <c r="T98" s="82" t="s">
        <v>1347</v>
      </c>
      <c r="U98" s="81" t="s">
        <v>264</v>
      </c>
      <c r="V98" s="81" t="s">
        <v>1348</v>
      </c>
      <c r="W98" s="34" t="s">
        <v>1349</v>
      </c>
      <c r="X98" s="34"/>
      <c r="AA98" s="211">
        <f>IF(OR(J98="Fail",ISBLANK(J98)),INDEX('Issue Code Table'!C:C,MATCH(N:N,'Issue Code Table'!A:A,0)),IF(M98="Critical",6,IF(M98="Significant",5,IF(M98="Moderate",3,2))))</f>
        <v>4</v>
      </c>
    </row>
    <row r="99" spans="1:27" ht="83.15" customHeight="1" x14ac:dyDescent="0.25">
      <c r="A99" s="209" t="s">
        <v>1350</v>
      </c>
      <c r="B99" s="38" t="s">
        <v>237</v>
      </c>
      <c r="C99" s="36" t="s">
        <v>238</v>
      </c>
      <c r="D99" s="36" t="s">
        <v>220</v>
      </c>
      <c r="E99" s="36" t="s">
        <v>1351</v>
      </c>
      <c r="F99" s="81" t="s">
        <v>1352</v>
      </c>
      <c r="G99" s="36" t="s">
        <v>241</v>
      </c>
      <c r="H99" s="36" t="s">
        <v>1353</v>
      </c>
      <c r="I99" s="35"/>
      <c r="J99" s="36"/>
      <c r="K99" s="36" t="s">
        <v>1354</v>
      </c>
      <c r="L99" s="35"/>
      <c r="M99" s="34" t="s">
        <v>186</v>
      </c>
      <c r="N99" s="33" t="s">
        <v>259</v>
      </c>
      <c r="O99" s="64" t="s">
        <v>260</v>
      </c>
      <c r="P99" s="212"/>
      <c r="Q99" s="34" t="s">
        <v>1073</v>
      </c>
      <c r="R99" s="34" t="s">
        <v>1355</v>
      </c>
      <c r="S99" s="81" t="s">
        <v>1356</v>
      </c>
      <c r="T99" s="82" t="s">
        <v>1357</v>
      </c>
      <c r="U99" s="81" t="s">
        <v>1358</v>
      </c>
      <c r="V99" s="81" t="s">
        <v>1359</v>
      </c>
      <c r="W99" s="34" t="s">
        <v>1360</v>
      </c>
      <c r="X99" s="34" t="s">
        <v>252</v>
      </c>
      <c r="Y99" s="19"/>
      <c r="AA99" s="211">
        <f>IF(OR(J99="Fail",ISBLANK(J99)),INDEX('Issue Code Table'!C:C,MATCH(N:N,'Issue Code Table'!A:A,0)),IF(M99="Critical",6,IF(M99="Significant",5,IF(M99="Moderate",3,2))))</f>
        <v>5</v>
      </c>
    </row>
    <row r="100" spans="1:27" ht="83.15" customHeight="1" x14ac:dyDescent="0.25">
      <c r="A100" s="209" t="s">
        <v>1361</v>
      </c>
      <c r="B100" s="38" t="s">
        <v>455</v>
      </c>
      <c r="C100" s="36" t="s">
        <v>456</v>
      </c>
      <c r="D100" s="36" t="s">
        <v>220</v>
      </c>
      <c r="E100" s="36" t="s">
        <v>1362</v>
      </c>
      <c r="F100" s="81" t="s">
        <v>1363</v>
      </c>
      <c r="G100" s="36" t="s">
        <v>241</v>
      </c>
      <c r="H100" s="36" t="s">
        <v>1364</v>
      </c>
      <c r="I100" s="35"/>
      <c r="J100" s="36"/>
      <c r="K100" s="36" t="s">
        <v>1365</v>
      </c>
      <c r="L100" s="35"/>
      <c r="M100" s="36" t="s">
        <v>226</v>
      </c>
      <c r="N100" s="33" t="s">
        <v>462</v>
      </c>
      <c r="O100" s="64" t="s">
        <v>463</v>
      </c>
      <c r="P100" s="212"/>
      <c r="Q100" s="34" t="s">
        <v>1366</v>
      </c>
      <c r="R100" s="34" t="s">
        <v>1367</v>
      </c>
      <c r="S100" s="81" t="s">
        <v>1368</v>
      </c>
      <c r="T100" s="82" t="s">
        <v>1369</v>
      </c>
      <c r="U100" s="81" t="s">
        <v>1370</v>
      </c>
      <c r="V100" s="81" t="s">
        <v>1371</v>
      </c>
      <c r="W100" s="34" t="s">
        <v>1372</v>
      </c>
      <c r="X100" s="34"/>
      <c r="Y100" s="19"/>
      <c r="AA100" s="211">
        <f>IF(OR(J100="Fail",ISBLANK(J100)),INDEX('Issue Code Table'!C:C,MATCH(N:N,'Issue Code Table'!A:A,0)),IF(M100="Critical",6,IF(M100="Significant",5,IF(M100="Moderate",3,2))))</f>
        <v>5</v>
      </c>
    </row>
    <row r="101" spans="1:27" ht="83.15" customHeight="1" x14ac:dyDescent="0.25">
      <c r="A101" s="209" t="s">
        <v>1373</v>
      </c>
      <c r="B101" s="38" t="s">
        <v>455</v>
      </c>
      <c r="C101" s="36" t="s">
        <v>456</v>
      </c>
      <c r="D101" s="36" t="s">
        <v>220</v>
      </c>
      <c r="E101" s="36" t="s">
        <v>1374</v>
      </c>
      <c r="F101" s="81" t="s">
        <v>1375</v>
      </c>
      <c r="G101" s="36" t="s">
        <v>241</v>
      </c>
      <c r="H101" s="36" t="s">
        <v>1376</v>
      </c>
      <c r="I101" s="35"/>
      <c r="J101" s="36"/>
      <c r="K101" s="36" t="s">
        <v>1377</v>
      </c>
      <c r="L101" s="35"/>
      <c r="M101" s="36" t="s">
        <v>226</v>
      </c>
      <c r="N101" s="33" t="s">
        <v>462</v>
      </c>
      <c r="O101" s="64" t="s">
        <v>463</v>
      </c>
      <c r="P101" s="212"/>
      <c r="Q101" s="34" t="s">
        <v>1366</v>
      </c>
      <c r="R101" s="34" t="s">
        <v>1378</v>
      </c>
      <c r="S101" s="81" t="s">
        <v>1368</v>
      </c>
      <c r="T101" s="82" t="s">
        <v>1379</v>
      </c>
      <c r="U101" s="81" t="s">
        <v>1370</v>
      </c>
      <c r="V101" s="81" t="s">
        <v>1380</v>
      </c>
      <c r="W101" s="34" t="s">
        <v>1381</v>
      </c>
      <c r="X101" s="34"/>
      <c r="Y101" s="19"/>
      <c r="AA101" s="211">
        <f>IF(OR(J101="Fail",ISBLANK(J101)),INDEX('Issue Code Table'!C:C,MATCH(N:N,'Issue Code Table'!A:A,0)),IF(M101="Critical",6,IF(M101="Significant",5,IF(M101="Moderate",3,2))))</f>
        <v>5</v>
      </c>
    </row>
    <row r="102" spans="1:27" ht="83.15" customHeight="1" x14ac:dyDescent="0.25">
      <c r="A102" s="209" t="s">
        <v>1382</v>
      </c>
      <c r="B102" s="38" t="s">
        <v>455</v>
      </c>
      <c r="C102" s="36" t="s">
        <v>456</v>
      </c>
      <c r="D102" s="36" t="s">
        <v>220</v>
      </c>
      <c r="E102" s="36" t="s">
        <v>1383</v>
      </c>
      <c r="F102" s="81" t="s">
        <v>1384</v>
      </c>
      <c r="G102" s="36" t="s">
        <v>241</v>
      </c>
      <c r="H102" s="36" t="s">
        <v>1385</v>
      </c>
      <c r="I102" s="35"/>
      <c r="J102" s="36"/>
      <c r="K102" s="36" t="s">
        <v>1386</v>
      </c>
      <c r="L102" s="35"/>
      <c r="M102" s="36" t="s">
        <v>226</v>
      </c>
      <c r="N102" s="33" t="s">
        <v>462</v>
      </c>
      <c r="O102" s="64" t="s">
        <v>463</v>
      </c>
      <c r="P102" s="212"/>
      <c r="Q102" s="34" t="s">
        <v>1366</v>
      </c>
      <c r="R102" s="34" t="s">
        <v>1387</v>
      </c>
      <c r="S102" s="81" t="s">
        <v>1368</v>
      </c>
      <c r="T102" s="82" t="s">
        <v>1388</v>
      </c>
      <c r="U102" s="81" t="s">
        <v>1370</v>
      </c>
      <c r="V102" s="81" t="s">
        <v>1389</v>
      </c>
      <c r="W102" s="34" t="s">
        <v>1390</v>
      </c>
      <c r="X102" s="34"/>
      <c r="Y102" s="19"/>
      <c r="AA102" s="211">
        <f>IF(OR(J102="Fail",ISBLANK(J102)),INDEX('Issue Code Table'!C:C,MATCH(N:N,'Issue Code Table'!A:A,0)),IF(M102="Critical",6,IF(M102="Significant",5,IF(M102="Moderate",3,2))))</f>
        <v>5</v>
      </c>
    </row>
    <row r="103" spans="1:27" ht="83.15" customHeight="1" x14ac:dyDescent="0.25">
      <c r="A103" s="209" t="s">
        <v>1391</v>
      </c>
      <c r="B103" s="38" t="s">
        <v>455</v>
      </c>
      <c r="C103" s="36" t="s">
        <v>456</v>
      </c>
      <c r="D103" s="36" t="s">
        <v>220</v>
      </c>
      <c r="E103" s="36" t="s">
        <v>1392</v>
      </c>
      <c r="F103" s="81" t="s">
        <v>1393</v>
      </c>
      <c r="G103" s="36" t="s">
        <v>241</v>
      </c>
      <c r="H103" s="36" t="s">
        <v>1394</v>
      </c>
      <c r="I103" s="35"/>
      <c r="J103" s="36"/>
      <c r="K103" s="36" t="s">
        <v>1395</v>
      </c>
      <c r="L103" s="35"/>
      <c r="M103" s="36" t="s">
        <v>226</v>
      </c>
      <c r="N103" s="33" t="s">
        <v>462</v>
      </c>
      <c r="O103" s="64" t="s">
        <v>463</v>
      </c>
      <c r="P103" s="212"/>
      <c r="Q103" s="34" t="s">
        <v>1366</v>
      </c>
      <c r="R103" s="34" t="s">
        <v>1396</v>
      </c>
      <c r="S103" s="81" t="s">
        <v>1368</v>
      </c>
      <c r="T103" s="82" t="s">
        <v>1397</v>
      </c>
      <c r="U103" s="81" t="s">
        <v>1370</v>
      </c>
      <c r="V103" s="81" t="s">
        <v>1398</v>
      </c>
      <c r="W103" s="34" t="s">
        <v>1399</v>
      </c>
      <c r="X103" s="34"/>
      <c r="Y103" s="19"/>
      <c r="AA103" s="211">
        <f>IF(OR(J103="Fail",ISBLANK(J103)),INDEX('Issue Code Table'!C:C,MATCH(N:N,'Issue Code Table'!A:A,0)),IF(M103="Critical",6,IF(M103="Significant",5,IF(M103="Moderate",3,2))))</f>
        <v>5</v>
      </c>
    </row>
    <row r="104" spans="1:27" ht="83.15" customHeight="1" x14ac:dyDescent="0.25">
      <c r="A104" s="209" t="s">
        <v>1400</v>
      </c>
      <c r="B104" s="38" t="s">
        <v>455</v>
      </c>
      <c r="C104" s="36" t="s">
        <v>456</v>
      </c>
      <c r="D104" s="36" t="s">
        <v>220</v>
      </c>
      <c r="E104" s="36" t="s">
        <v>1401</v>
      </c>
      <c r="F104" s="81" t="s">
        <v>1402</v>
      </c>
      <c r="G104" s="36" t="s">
        <v>241</v>
      </c>
      <c r="H104" s="36" t="s">
        <v>1403</v>
      </c>
      <c r="I104" s="35"/>
      <c r="J104" s="36"/>
      <c r="K104" s="36" t="s">
        <v>1404</v>
      </c>
      <c r="L104" s="35"/>
      <c r="M104" s="36" t="s">
        <v>226</v>
      </c>
      <c r="N104" s="33" t="s">
        <v>462</v>
      </c>
      <c r="O104" s="64" t="s">
        <v>463</v>
      </c>
      <c r="P104" s="212"/>
      <c r="Q104" s="34" t="s">
        <v>1366</v>
      </c>
      <c r="R104" s="34" t="s">
        <v>1405</v>
      </c>
      <c r="S104" s="81" t="s">
        <v>1368</v>
      </c>
      <c r="T104" s="82" t="s">
        <v>1406</v>
      </c>
      <c r="U104" s="81" t="s">
        <v>1370</v>
      </c>
      <c r="V104" s="81" t="s">
        <v>1407</v>
      </c>
      <c r="W104" s="34" t="s">
        <v>1408</v>
      </c>
      <c r="X104" s="34"/>
      <c r="Y104" s="19"/>
      <c r="AA104" s="211">
        <f>IF(OR(J104="Fail",ISBLANK(J104)),INDEX('Issue Code Table'!C:C,MATCH(N:N,'Issue Code Table'!A:A,0)),IF(M104="Critical",6,IF(M104="Significant",5,IF(M104="Moderate",3,2))))</f>
        <v>5</v>
      </c>
    </row>
    <row r="105" spans="1:27" ht="83.15" customHeight="1" x14ac:dyDescent="0.25">
      <c r="A105" s="209" t="s">
        <v>1409</v>
      </c>
      <c r="B105" s="38" t="s">
        <v>455</v>
      </c>
      <c r="C105" s="36" t="s">
        <v>456</v>
      </c>
      <c r="D105" s="36" t="s">
        <v>220</v>
      </c>
      <c r="E105" s="36" t="s">
        <v>1410</v>
      </c>
      <c r="F105" s="81" t="s">
        <v>1411</v>
      </c>
      <c r="G105" s="36" t="s">
        <v>241</v>
      </c>
      <c r="H105" s="36" t="s">
        <v>1412</v>
      </c>
      <c r="I105" s="35"/>
      <c r="J105" s="36"/>
      <c r="K105" s="36" t="s">
        <v>1413</v>
      </c>
      <c r="L105" s="35"/>
      <c r="M105" s="36" t="s">
        <v>226</v>
      </c>
      <c r="N105" s="33" t="s">
        <v>1414</v>
      </c>
      <c r="O105" s="64" t="s">
        <v>1415</v>
      </c>
      <c r="P105" s="212"/>
      <c r="Q105" s="34" t="s">
        <v>1366</v>
      </c>
      <c r="R105" s="34" t="s">
        <v>1416</v>
      </c>
      <c r="S105" s="81" t="s">
        <v>1368</v>
      </c>
      <c r="T105" s="82" t="s">
        <v>1417</v>
      </c>
      <c r="U105" s="81" t="s">
        <v>1370</v>
      </c>
      <c r="V105" s="81" t="s">
        <v>1418</v>
      </c>
      <c r="W105" s="34" t="s">
        <v>1419</v>
      </c>
      <c r="X105" s="34"/>
      <c r="Y105" s="19"/>
      <c r="AA105" s="211">
        <f>IF(OR(J105="Fail",ISBLANK(J105)),INDEX('Issue Code Table'!C:C,MATCH(N:N,'Issue Code Table'!A:A,0)),IF(M105="Critical",6,IF(M105="Significant",5,IF(M105="Moderate",3,2))))</f>
        <v>5</v>
      </c>
    </row>
    <row r="106" spans="1:27" ht="83.15" customHeight="1" x14ac:dyDescent="0.25">
      <c r="A106" s="209" t="s">
        <v>1420</v>
      </c>
      <c r="B106" s="38" t="s">
        <v>455</v>
      </c>
      <c r="C106" s="36" t="s">
        <v>456</v>
      </c>
      <c r="D106" s="36" t="s">
        <v>220</v>
      </c>
      <c r="E106" s="36" t="s">
        <v>1421</v>
      </c>
      <c r="F106" s="81" t="s">
        <v>1422</v>
      </c>
      <c r="G106" s="36" t="s">
        <v>241</v>
      </c>
      <c r="H106" s="36" t="s">
        <v>1423</v>
      </c>
      <c r="I106" s="35"/>
      <c r="J106" s="36"/>
      <c r="K106" s="36" t="s">
        <v>1424</v>
      </c>
      <c r="L106" s="35"/>
      <c r="M106" s="36" t="s">
        <v>226</v>
      </c>
      <c r="N106" s="33" t="s">
        <v>1414</v>
      </c>
      <c r="O106" s="64" t="s">
        <v>1415</v>
      </c>
      <c r="P106" s="212"/>
      <c r="Q106" s="34" t="s">
        <v>1366</v>
      </c>
      <c r="R106" s="34" t="s">
        <v>1425</v>
      </c>
      <c r="S106" s="81" t="s">
        <v>1368</v>
      </c>
      <c r="T106" s="82" t="s">
        <v>1426</v>
      </c>
      <c r="U106" s="81" t="s">
        <v>1370</v>
      </c>
      <c r="V106" s="81" t="s">
        <v>1427</v>
      </c>
      <c r="W106" s="34" t="s">
        <v>1428</v>
      </c>
      <c r="X106" s="34"/>
      <c r="Y106" s="19"/>
      <c r="AA106" s="211">
        <f>IF(OR(J106="Fail",ISBLANK(J106)),INDEX('Issue Code Table'!C:C,MATCH(N:N,'Issue Code Table'!A:A,0)),IF(M106="Critical",6,IF(M106="Significant",5,IF(M106="Moderate",3,2))))</f>
        <v>5</v>
      </c>
    </row>
    <row r="107" spans="1:27" ht="83.15" customHeight="1" x14ac:dyDescent="0.25">
      <c r="A107" s="209" t="s">
        <v>1429</v>
      </c>
      <c r="B107" s="38" t="s">
        <v>455</v>
      </c>
      <c r="C107" s="36" t="s">
        <v>456</v>
      </c>
      <c r="D107" s="36" t="s">
        <v>220</v>
      </c>
      <c r="E107" s="36" t="s">
        <v>1430</v>
      </c>
      <c r="F107" s="81" t="s">
        <v>1431</v>
      </c>
      <c r="G107" s="36" t="s">
        <v>241</v>
      </c>
      <c r="H107" s="36" t="s">
        <v>1432</v>
      </c>
      <c r="I107" s="35"/>
      <c r="J107" s="36"/>
      <c r="K107" s="36" t="s">
        <v>1433</v>
      </c>
      <c r="L107" s="35"/>
      <c r="M107" s="36" t="s">
        <v>226</v>
      </c>
      <c r="N107" s="33" t="s">
        <v>462</v>
      </c>
      <c r="O107" s="64" t="s">
        <v>463</v>
      </c>
      <c r="P107" s="212"/>
      <c r="Q107" s="34" t="s">
        <v>1366</v>
      </c>
      <c r="R107" s="34" t="s">
        <v>1434</v>
      </c>
      <c r="S107" s="81" t="s">
        <v>1368</v>
      </c>
      <c r="T107" s="82" t="s">
        <v>1435</v>
      </c>
      <c r="U107" s="81" t="s">
        <v>1370</v>
      </c>
      <c r="V107" s="81" t="s">
        <v>1436</v>
      </c>
      <c r="W107" s="34" t="s">
        <v>1437</v>
      </c>
      <c r="X107" s="34"/>
      <c r="Y107" s="19"/>
      <c r="AA107" s="211">
        <f>IF(OR(J107="Fail",ISBLANK(J107)),INDEX('Issue Code Table'!C:C,MATCH(N:N,'Issue Code Table'!A:A,0)),IF(M107="Critical",6,IF(M107="Significant",5,IF(M107="Moderate",3,2))))</f>
        <v>5</v>
      </c>
    </row>
    <row r="108" spans="1:27" ht="83.15" customHeight="1" x14ac:dyDescent="0.25">
      <c r="A108" s="209" t="s">
        <v>1438</v>
      </c>
      <c r="B108" s="38" t="s">
        <v>455</v>
      </c>
      <c r="C108" s="36" t="s">
        <v>456</v>
      </c>
      <c r="D108" s="36" t="s">
        <v>220</v>
      </c>
      <c r="E108" s="36" t="s">
        <v>1439</v>
      </c>
      <c r="F108" s="81" t="s">
        <v>1440</v>
      </c>
      <c r="G108" s="36" t="s">
        <v>241</v>
      </c>
      <c r="H108" s="36" t="s">
        <v>1441</v>
      </c>
      <c r="I108" s="35"/>
      <c r="J108" s="36"/>
      <c r="K108" s="36" t="s">
        <v>1442</v>
      </c>
      <c r="L108" s="35"/>
      <c r="M108" s="36" t="s">
        <v>226</v>
      </c>
      <c r="N108" s="33" t="s">
        <v>462</v>
      </c>
      <c r="O108" s="64" t="s">
        <v>463</v>
      </c>
      <c r="P108" s="212"/>
      <c r="Q108" s="34" t="s">
        <v>1366</v>
      </c>
      <c r="R108" s="34" t="s">
        <v>1443</v>
      </c>
      <c r="S108" s="81" t="s">
        <v>1368</v>
      </c>
      <c r="T108" s="82" t="s">
        <v>1444</v>
      </c>
      <c r="U108" s="81" t="s">
        <v>1370</v>
      </c>
      <c r="V108" s="81" t="s">
        <v>1445</v>
      </c>
      <c r="W108" s="34" t="s">
        <v>1446</v>
      </c>
      <c r="X108" s="34"/>
      <c r="Y108" s="19"/>
      <c r="AA108" s="211">
        <f>IF(OR(J108="Fail",ISBLANK(J108)),INDEX('Issue Code Table'!C:C,MATCH(N:N,'Issue Code Table'!A:A,0)),IF(M108="Critical",6,IF(M108="Significant",5,IF(M108="Moderate",3,2))))</f>
        <v>5</v>
      </c>
    </row>
    <row r="109" spans="1:27" ht="83.15" customHeight="1" x14ac:dyDescent="0.25">
      <c r="A109" s="209" t="s">
        <v>1447</v>
      </c>
      <c r="B109" s="38" t="s">
        <v>455</v>
      </c>
      <c r="C109" s="36" t="s">
        <v>456</v>
      </c>
      <c r="D109" s="36" t="s">
        <v>220</v>
      </c>
      <c r="E109" s="36" t="s">
        <v>1448</v>
      </c>
      <c r="F109" s="81" t="s">
        <v>1449</v>
      </c>
      <c r="G109" s="36" t="s">
        <v>241</v>
      </c>
      <c r="H109" s="36" t="s">
        <v>1450</v>
      </c>
      <c r="I109" s="35"/>
      <c r="J109" s="36"/>
      <c r="K109" s="36" t="s">
        <v>1451</v>
      </c>
      <c r="L109" s="35"/>
      <c r="M109" s="36" t="s">
        <v>226</v>
      </c>
      <c r="N109" s="33" t="s">
        <v>462</v>
      </c>
      <c r="O109" s="64" t="s">
        <v>463</v>
      </c>
      <c r="P109" s="212"/>
      <c r="Q109" s="34" t="s">
        <v>1366</v>
      </c>
      <c r="R109" s="34" t="s">
        <v>1452</v>
      </c>
      <c r="S109" s="81" t="s">
        <v>1368</v>
      </c>
      <c r="T109" s="82" t="s">
        <v>1453</v>
      </c>
      <c r="U109" s="81" t="s">
        <v>1370</v>
      </c>
      <c r="V109" s="81" t="s">
        <v>1454</v>
      </c>
      <c r="W109" s="34" t="s">
        <v>1455</v>
      </c>
      <c r="X109" s="34"/>
      <c r="Y109" s="19"/>
      <c r="AA109" s="211">
        <f>IF(OR(J109="Fail",ISBLANK(J109)),INDEX('Issue Code Table'!C:C,MATCH(N:N,'Issue Code Table'!A:A,0)),IF(M109="Critical",6,IF(M109="Significant",5,IF(M109="Moderate",3,2))))</f>
        <v>5</v>
      </c>
    </row>
    <row r="110" spans="1:27" ht="83.15" customHeight="1" x14ac:dyDescent="0.25">
      <c r="A110" s="209" t="s">
        <v>1456</v>
      </c>
      <c r="B110" s="38" t="s">
        <v>455</v>
      </c>
      <c r="C110" s="36" t="s">
        <v>456</v>
      </c>
      <c r="D110" s="36" t="s">
        <v>220</v>
      </c>
      <c r="E110" s="36" t="s">
        <v>1457</v>
      </c>
      <c r="F110" s="81" t="s">
        <v>1458</v>
      </c>
      <c r="G110" s="36" t="s">
        <v>241</v>
      </c>
      <c r="H110" s="36" t="s">
        <v>1459</v>
      </c>
      <c r="I110" s="35"/>
      <c r="J110" s="36"/>
      <c r="K110" s="36" t="s">
        <v>1460</v>
      </c>
      <c r="L110" s="35"/>
      <c r="M110" s="36" t="s">
        <v>226</v>
      </c>
      <c r="N110" s="33" t="s">
        <v>462</v>
      </c>
      <c r="O110" s="64" t="s">
        <v>463</v>
      </c>
      <c r="P110" s="212"/>
      <c r="Q110" s="34" t="s">
        <v>1366</v>
      </c>
      <c r="R110" s="34" t="s">
        <v>1461</v>
      </c>
      <c r="S110" s="81" t="s">
        <v>1368</v>
      </c>
      <c r="T110" s="82" t="s">
        <v>1462</v>
      </c>
      <c r="U110" s="81" t="s">
        <v>1370</v>
      </c>
      <c r="V110" s="81" t="s">
        <v>1463</v>
      </c>
      <c r="W110" s="34" t="s">
        <v>1464</v>
      </c>
      <c r="X110" s="34"/>
      <c r="Y110" s="19"/>
      <c r="AA110" s="211">
        <f>IF(OR(J110="Fail",ISBLANK(J110)),INDEX('Issue Code Table'!C:C,MATCH(N:N,'Issue Code Table'!A:A,0)),IF(M110="Critical",6,IF(M110="Significant",5,IF(M110="Moderate",3,2))))</f>
        <v>5</v>
      </c>
    </row>
    <row r="111" spans="1:27" ht="83.15" customHeight="1" x14ac:dyDescent="0.25">
      <c r="A111" s="209" t="s">
        <v>1465</v>
      </c>
      <c r="B111" s="38" t="s">
        <v>455</v>
      </c>
      <c r="C111" s="36" t="s">
        <v>456</v>
      </c>
      <c r="D111" s="36" t="s">
        <v>220</v>
      </c>
      <c r="E111" s="36" t="s">
        <v>1466</v>
      </c>
      <c r="F111" s="81" t="s">
        <v>1467</v>
      </c>
      <c r="G111" s="36" t="s">
        <v>241</v>
      </c>
      <c r="H111" s="36" t="s">
        <v>1468</v>
      </c>
      <c r="I111" s="35"/>
      <c r="J111" s="36"/>
      <c r="K111" s="36" t="s">
        <v>1469</v>
      </c>
      <c r="L111" s="35"/>
      <c r="M111" s="34" t="s">
        <v>186</v>
      </c>
      <c r="N111" s="33" t="s">
        <v>462</v>
      </c>
      <c r="O111" s="64" t="s">
        <v>463</v>
      </c>
      <c r="P111" s="212"/>
      <c r="Q111" s="34" t="s">
        <v>1470</v>
      </c>
      <c r="R111" s="34" t="s">
        <v>1471</v>
      </c>
      <c r="S111" s="81" t="s">
        <v>1368</v>
      </c>
      <c r="T111" s="82" t="s">
        <v>1472</v>
      </c>
      <c r="U111" s="81" t="s">
        <v>1370</v>
      </c>
      <c r="V111" s="81" t="s">
        <v>1473</v>
      </c>
      <c r="W111" s="34" t="s">
        <v>1474</v>
      </c>
      <c r="X111" s="34" t="s">
        <v>252</v>
      </c>
      <c r="Y111" s="19"/>
      <c r="AA111" s="211">
        <f>IF(OR(J111="Fail",ISBLANK(J111)),INDEX('Issue Code Table'!C:C,MATCH(N:N,'Issue Code Table'!A:A,0)),IF(M111="Critical",6,IF(M111="Significant",5,IF(M111="Moderate",3,2))))</f>
        <v>5</v>
      </c>
    </row>
    <row r="112" spans="1:27" ht="83.15" customHeight="1" x14ac:dyDescent="0.25">
      <c r="A112" s="209" t="s">
        <v>1475</v>
      </c>
      <c r="B112" s="38" t="s">
        <v>455</v>
      </c>
      <c r="C112" s="36" t="s">
        <v>456</v>
      </c>
      <c r="D112" s="36" t="s">
        <v>220</v>
      </c>
      <c r="E112" s="36" t="s">
        <v>1476</v>
      </c>
      <c r="F112" s="81" t="s">
        <v>1477</v>
      </c>
      <c r="G112" s="36" t="s">
        <v>241</v>
      </c>
      <c r="H112" s="36" t="s">
        <v>1478</v>
      </c>
      <c r="I112" s="35"/>
      <c r="J112" s="36"/>
      <c r="K112" s="36" t="s">
        <v>1479</v>
      </c>
      <c r="L112" s="35"/>
      <c r="M112" s="34" t="s">
        <v>186</v>
      </c>
      <c r="N112" s="33" t="s">
        <v>462</v>
      </c>
      <c r="O112" s="64" t="s">
        <v>463</v>
      </c>
      <c r="P112" s="212"/>
      <c r="Q112" s="34" t="s">
        <v>1470</v>
      </c>
      <c r="R112" s="34" t="s">
        <v>1480</v>
      </c>
      <c r="S112" s="81" t="s">
        <v>1368</v>
      </c>
      <c r="T112" s="82" t="s">
        <v>1481</v>
      </c>
      <c r="U112" s="81" t="s">
        <v>1370</v>
      </c>
      <c r="V112" s="81" t="s">
        <v>1482</v>
      </c>
      <c r="W112" s="34" t="s">
        <v>1483</v>
      </c>
      <c r="X112" s="34" t="s">
        <v>252</v>
      </c>
      <c r="Y112" s="19"/>
      <c r="AA112" s="211">
        <f>IF(OR(J112="Fail",ISBLANK(J112)),INDEX('Issue Code Table'!C:C,MATCH(N:N,'Issue Code Table'!A:A,0)),IF(M112="Critical",6,IF(M112="Significant",5,IF(M112="Moderate",3,2))))</f>
        <v>5</v>
      </c>
    </row>
    <row r="113" spans="1:27" ht="83.15" customHeight="1" x14ac:dyDescent="0.25">
      <c r="A113" s="209" t="s">
        <v>1484</v>
      </c>
      <c r="B113" s="38" t="s">
        <v>455</v>
      </c>
      <c r="C113" s="36" t="s">
        <v>456</v>
      </c>
      <c r="D113" s="36" t="s">
        <v>220</v>
      </c>
      <c r="E113" s="36" t="s">
        <v>1485</v>
      </c>
      <c r="F113" s="81" t="s">
        <v>1486</v>
      </c>
      <c r="G113" s="36" t="s">
        <v>241</v>
      </c>
      <c r="H113" s="36" t="s">
        <v>1487</v>
      </c>
      <c r="I113" s="35"/>
      <c r="J113" s="36"/>
      <c r="K113" s="36" t="s">
        <v>1488</v>
      </c>
      <c r="L113" s="35"/>
      <c r="M113" s="34" t="s">
        <v>226</v>
      </c>
      <c r="N113" s="33" t="s">
        <v>462</v>
      </c>
      <c r="O113" s="64" t="s">
        <v>463</v>
      </c>
      <c r="P113" s="212"/>
      <c r="Q113" s="34" t="s">
        <v>1470</v>
      </c>
      <c r="R113" s="34" t="s">
        <v>1489</v>
      </c>
      <c r="S113" s="81" t="s">
        <v>1368</v>
      </c>
      <c r="T113" s="82" t="s">
        <v>1490</v>
      </c>
      <c r="U113" s="81" t="s">
        <v>1370</v>
      </c>
      <c r="V113" s="81" t="s">
        <v>1491</v>
      </c>
      <c r="W113" s="34" t="s">
        <v>1492</v>
      </c>
      <c r="X113" s="34"/>
      <c r="Y113" s="19"/>
      <c r="AA113" s="211">
        <f>IF(OR(J113="Fail",ISBLANK(J113)),INDEX('Issue Code Table'!C:C,MATCH(N:N,'Issue Code Table'!A:A,0)),IF(M113="Critical",6,IF(M113="Significant",5,IF(M113="Moderate",3,2))))</f>
        <v>5</v>
      </c>
    </row>
    <row r="114" spans="1:27" ht="83.15" customHeight="1" x14ac:dyDescent="0.25">
      <c r="A114" s="209" t="s">
        <v>1493</v>
      </c>
      <c r="B114" s="38" t="s">
        <v>455</v>
      </c>
      <c r="C114" s="36" t="s">
        <v>456</v>
      </c>
      <c r="D114" s="36" t="s">
        <v>220</v>
      </c>
      <c r="E114" s="36" t="s">
        <v>1494</v>
      </c>
      <c r="F114" s="81" t="s">
        <v>1495</v>
      </c>
      <c r="G114" s="36" t="s">
        <v>241</v>
      </c>
      <c r="H114" s="36" t="s">
        <v>1496</v>
      </c>
      <c r="I114" s="35"/>
      <c r="J114" s="36"/>
      <c r="K114" s="36" t="s">
        <v>1497</v>
      </c>
      <c r="L114" s="35"/>
      <c r="M114" s="34" t="s">
        <v>226</v>
      </c>
      <c r="N114" s="33" t="s">
        <v>462</v>
      </c>
      <c r="O114" s="64" t="s">
        <v>463</v>
      </c>
      <c r="P114" s="212"/>
      <c r="Q114" s="34" t="s">
        <v>1470</v>
      </c>
      <c r="R114" s="34" t="s">
        <v>1498</v>
      </c>
      <c r="S114" s="81" t="s">
        <v>1368</v>
      </c>
      <c r="T114" s="82" t="s">
        <v>1499</v>
      </c>
      <c r="U114" s="81" t="s">
        <v>1370</v>
      </c>
      <c r="V114" s="81" t="s">
        <v>1500</v>
      </c>
      <c r="W114" s="34" t="s">
        <v>1501</v>
      </c>
      <c r="X114" s="34"/>
      <c r="Y114" s="19"/>
      <c r="AA114" s="211">
        <f>IF(OR(J114="Fail",ISBLANK(J114)),INDEX('Issue Code Table'!C:C,MATCH(N:N,'Issue Code Table'!A:A,0)),IF(M114="Critical",6,IF(M114="Significant",5,IF(M114="Moderate",3,2))))</f>
        <v>5</v>
      </c>
    </row>
    <row r="115" spans="1:27" ht="83.15" customHeight="1" x14ac:dyDescent="0.25">
      <c r="A115" s="209" t="s">
        <v>1502</v>
      </c>
      <c r="B115" s="38" t="s">
        <v>455</v>
      </c>
      <c r="C115" s="36" t="s">
        <v>456</v>
      </c>
      <c r="D115" s="36" t="s">
        <v>220</v>
      </c>
      <c r="E115" s="36" t="s">
        <v>1503</v>
      </c>
      <c r="F115" s="81" t="s">
        <v>1504</v>
      </c>
      <c r="G115" s="36" t="s">
        <v>241</v>
      </c>
      <c r="H115" s="36" t="s">
        <v>1505</v>
      </c>
      <c r="I115" s="35"/>
      <c r="J115" s="36"/>
      <c r="K115" s="36" t="s">
        <v>1506</v>
      </c>
      <c r="L115" s="35"/>
      <c r="M115" s="34" t="s">
        <v>186</v>
      </c>
      <c r="N115" s="33" t="s">
        <v>462</v>
      </c>
      <c r="O115" s="64" t="s">
        <v>463</v>
      </c>
      <c r="P115" s="212"/>
      <c r="Q115" s="34" t="s">
        <v>1470</v>
      </c>
      <c r="R115" s="34" t="s">
        <v>1507</v>
      </c>
      <c r="S115" s="81" t="s">
        <v>1368</v>
      </c>
      <c r="T115" s="82" t="s">
        <v>1508</v>
      </c>
      <c r="U115" s="81" t="s">
        <v>1370</v>
      </c>
      <c r="V115" s="81" t="s">
        <v>1509</v>
      </c>
      <c r="W115" s="34" t="s">
        <v>1510</v>
      </c>
      <c r="X115" s="34" t="s">
        <v>252</v>
      </c>
      <c r="Y115" s="19"/>
      <c r="AA115" s="211">
        <f>IF(OR(J115="Fail",ISBLANK(J115)),INDEX('Issue Code Table'!C:C,MATCH(N:N,'Issue Code Table'!A:A,0)),IF(M115="Critical",6,IF(M115="Significant",5,IF(M115="Moderate",3,2))))</f>
        <v>5</v>
      </c>
    </row>
    <row r="116" spans="1:27" ht="83.15" customHeight="1" x14ac:dyDescent="0.25">
      <c r="A116" s="209" t="s">
        <v>1511</v>
      </c>
      <c r="B116" s="38" t="s">
        <v>455</v>
      </c>
      <c r="C116" s="36" t="s">
        <v>456</v>
      </c>
      <c r="D116" s="36" t="s">
        <v>220</v>
      </c>
      <c r="E116" s="36" t="s">
        <v>1512</v>
      </c>
      <c r="F116" s="81" t="s">
        <v>1513</v>
      </c>
      <c r="G116" s="36" t="s">
        <v>241</v>
      </c>
      <c r="H116" s="36" t="s">
        <v>1514</v>
      </c>
      <c r="I116" s="35"/>
      <c r="J116" s="36"/>
      <c r="K116" s="36" t="s">
        <v>1515</v>
      </c>
      <c r="L116" s="35"/>
      <c r="M116" s="34" t="s">
        <v>226</v>
      </c>
      <c r="N116" s="33" t="s">
        <v>462</v>
      </c>
      <c r="O116" s="64" t="s">
        <v>463</v>
      </c>
      <c r="P116" s="212"/>
      <c r="Q116" s="34" t="s">
        <v>1470</v>
      </c>
      <c r="R116" s="34" t="s">
        <v>1516</v>
      </c>
      <c r="S116" s="81" t="s">
        <v>1368</v>
      </c>
      <c r="T116" s="82" t="s">
        <v>1517</v>
      </c>
      <c r="U116" s="81" t="s">
        <v>1370</v>
      </c>
      <c r="V116" s="81" t="s">
        <v>1518</v>
      </c>
      <c r="W116" s="34" t="s">
        <v>1519</v>
      </c>
      <c r="X116" s="34"/>
      <c r="Y116" s="19"/>
      <c r="AA116" s="211">
        <f>IF(OR(J116="Fail",ISBLANK(J116)),INDEX('Issue Code Table'!C:C,MATCH(N:N,'Issue Code Table'!A:A,0)),IF(M116="Critical",6,IF(M116="Significant",5,IF(M116="Moderate",3,2))))</f>
        <v>5</v>
      </c>
    </row>
    <row r="117" spans="1:27" ht="83.15" customHeight="1" x14ac:dyDescent="0.25">
      <c r="A117" s="209" t="s">
        <v>1520</v>
      </c>
      <c r="B117" s="38" t="s">
        <v>455</v>
      </c>
      <c r="C117" s="36" t="s">
        <v>456</v>
      </c>
      <c r="D117" s="36" t="s">
        <v>220</v>
      </c>
      <c r="E117" s="36" t="s">
        <v>1521</v>
      </c>
      <c r="F117" s="81" t="s">
        <v>1522</v>
      </c>
      <c r="G117" s="36" t="s">
        <v>241</v>
      </c>
      <c r="H117" s="36" t="s">
        <v>1523</v>
      </c>
      <c r="I117" s="35"/>
      <c r="J117" s="36"/>
      <c r="K117" s="36" t="s">
        <v>1524</v>
      </c>
      <c r="L117" s="35"/>
      <c r="M117" s="34" t="s">
        <v>226</v>
      </c>
      <c r="N117" s="33" t="s">
        <v>462</v>
      </c>
      <c r="O117" s="64" t="s">
        <v>463</v>
      </c>
      <c r="P117" s="212"/>
      <c r="Q117" s="34" t="s">
        <v>1525</v>
      </c>
      <c r="R117" s="34" t="s">
        <v>1526</v>
      </c>
      <c r="S117" s="81" t="s">
        <v>1368</v>
      </c>
      <c r="T117" s="82" t="s">
        <v>1527</v>
      </c>
      <c r="U117" s="81" t="s">
        <v>1370</v>
      </c>
      <c r="V117" s="81" t="s">
        <v>1528</v>
      </c>
      <c r="W117" s="34" t="s">
        <v>1529</v>
      </c>
      <c r="X117" s="34"/>
      <c r="Y117" s="19"/>
      <c r="AA117" s="211">
        <f>IF(OR(J117="Fail",ISBLANK(J117)),INDEX('Issue Code Table'!C:C,MATCH(N:N,'Issue Code Table'!A:A,0)),IF(M117="Critical",6,IF(M117="Significant",5,IF(M117="Moderate",3,2))))</f>
        <v>5</v>
      </c>
    </row>
    <row r="118" spans="1:27" ht="83.15" customHeight="1" x14ac:dyDescent="0.25">
      <c r="A118" s="209" t="s">
        <v>1530</v>
      </c>
      <c r="B118" s="38" t="s">
        <v>455</v>
      </c>
      <c r="C118" s="36" t="s">
        <v>456</v>
      </c>
      <c r="D118" s="36" t="s">
        <v>220</v>
      </c>
      <c r="E118" s="36" t="s">
        <v>1531</v>
      </c>
      <c r="F118" s="81" t="s">
        <v>1532</v>
      </c>
      <c r="G118" s="36" t="s">
        <v>241</v>
      </c>
      <c r="H118" s="36" t="s">
        <v>1533</v>
      </c>
      <c r="I118" s="35"/>
      <c r="J118" s="36"/>
      <c r="K118" s="36" t="s">
        <v>1534</v>
      </c>
      <c r="L118" s="35"/>
      <c r="M118" s="34" t="s">
        <v>226</v>
      </c>
      <c r="N118" s="33" t="s">
        <v>462</v>
      </c>
      <c r="O118" s="64" t="s">
        <v>463</v>
      </c>
      <c r="P118" s="212"/>
      <c r="Q118" s="34" t="s">
        <v>1525</v>
      </c>
      <c r="R118" s="34" t="s">
        <v>1535</v>
      </c>
      <c r="S118" s="81" t="s">
        <v>1368</v>
      </c>
      <c r="T118" s="82" t="s">
        <v>1536</v>
      </c>
      <c r="U118" s="81" t="s">
        <v>1370</v>
      </c>
      <c r="V118" s="81" t="s">
        <v>1537</v>
      </c>
      <c r="W118" s="34" t="s">
        <v>1538</v>
      </c>
      <c r="X118" s="34"/>
      <c r="Y118" s="19"/>
      <c r="AA118" s="211">
        <f>IF(OR(J118="Fail",ISBLANK(J118)),INDEX('Issue Code Table'!C:C,MATCH(N:N,'Issue Code Table'!A:A,0)),IF(M118="Critical",6,IF(M118="Significant",5,IF(M118="Moderate",3,2))))</f>
        <v>5</v>
      </c>
    </row>
    <row r="119" spans="1:27" ht="83.15" customHeight="1" x14ac:dyDescent="0.25">
      <c r="A119" s="209" t="s">
        <v>1539</v>
      </c>
      <c r="B119" s="38" t="s">
        <v>455</v>
      </c>
      <c r="C119" s="36" t="s">
        <v>456</v>
      </c>
      <c r="D119" s="36" t="s">
        <v>220</v>
      </c>
      <c r="E119" s="36" t="s">
        <v>1540</v>
      </c>
      <c r="F119" s="81" t="s">
        <v>1541</v>
      </c>
      <c r="G119" s="36" t="s">
        <v>241</v>
      </c>
      <c r="H119" s="36" t="s">
        <v>1542</v>
      </c>
      <c r="I119" s="35"/>
      <c r="J119" s="36"/>
      <c r="K119" s="36" t="s">
        <v>1543</v>
      </c>
      <c r="L119" s="35"/>
      <c r="M119" s="34" t="s">
        <v>226</v>
      </c>
      <c r="N119" s="33" t="s">
        <v>462</v>
      </c>
      <c r="O119" s="64" t="s">
        <v>463</v>
      </c>
      <c r="P119" s="212"/>
      <c r="Q119" s="34" t="s">
        <v>1525</v>
      </c>
      <c r="R119" s="34" t="s">
        <v>1544</v>
      </c>
      <c r="S119" s="81" t="s">
        <v>1368</v>
      </c>
      <c r="T119" s="82" t="s">
        <v>1545</v>
      </c>
      <c r="U119" s="81" t="s">
        <v>1370</v>
      </c>
      <c r="V119" s="81" t="s">
        <v>1546</v>
      </c>
      <c r="W119" s="34" t="s">
        <v>1547</v>
      </c>
      <c r="X119" s="34"/>
      <c r="Y119" s="19"/>
      <c r="AA119" s="211">
        <f>IF(OR(J119="Fail",ISBLANK(J119)),INDEX('Issue Code Table'!C:C,MATCH(N:N,'Issue Code Table'!A:A,0)),IF(M119="Critical",6,IF(M119="Significant",5,IF(M119="Moderate",3,2))))</f>
        <v>5</v>
      </c>
    </row>
    <row r="120" spans="1:27" ht="83.15" customHeight="1" x14ac:dyDescent="0.25">
      <c r="A120" s="209" t="s">
        <v>1548</v>
      </c>
      <c r="B120" s="38" t="s">
        <v>455</v>
      </c>
      <c r="C120" s="36" t="s">
        <v>456</v>
      </c>
      <c r="D120" s="36" t="s">
        <v>220</v>
      </c>
      <c r="E120" s="36" t="s">
        <v>1549</v>
      </c>
      <c r="F120" s="81" t="s">
        <v>1550</v>
      </c>
      <c r="G120" s="36" t="s">
        <v>241</v>
      </c>
      <c r="H120" s="36" t="s">
        <v>1551</v>
      </c>
      <c r="I120" s="35"/>
      <c r="J120" s="36"/>
      <c r="K120" s="36" t="s">
        <v>1552</v>
      </c>
      <c r="L120" s="35"/>
      <c r="M120" s="34" t="s">
        <v>186</v>
      </c>
      <c r="N120" s="33" t="s">
        <v>462</v>
      </c>
      <c r="O120" s="64" t="s">
        <v>463</v>
      </c>
      <c r="P120" s="212"/>
      <c r="Q120" s="34" t="s">
        <v>1525</v>
      </c>
      <c r="R120" s="34" t="s">
        <v>1553</v>
      </c>
      <c r="S120" s="81" t="s">
        <v>1368</v>
      </c>
      <c r="T120" s="82" t="s">
        <v>1554</v>
      </c>
      <c r="U120" s="81" t="s">
        <v>1370</v>
      </c>
      <c r="V120" s="81" t="s">
        <v>1555</v>
      </c>
      <c r="W120" s="34" t="s">
        <v>1556</v>
      </c>
      <c r="X120" s="34" t="s">
        <v>252</v>
      </c>
      <c r="Y120" s="19"/>
      <c r="AA120" s="211">
        <f>IF(OR(J120="Fail",ISBLANK(J120)),INDEX('Issue Code Table'!C:C,MATCH(N:N,'Issue Code Table'!A:A,0)),IF(M120="Critical",6,IF(M120="Significant",5,IF(M120="Moderate",3,2))))</f>
        <v>5</v>
      </c>
    </row>
    <row r="121" spans="1:27" ht="83.15" customHeight="1" x14ac:dyDescent="0.25">
      <c r="A121" s="209" t="s">
        <v>1557</v>
      </c>
      <c r="B121" s="38" t="s">
        <v>455</v>
      </c>
      <c r="C121" s="36" t="s">
        <v>456</v>
      </c>
      <c r="D121" s="36" t="s">
        <v>220</v>
      </c>
      <c r="E121" s="36" t="s">
        <v>1558</v>
      </c>
      <c r="F121" s="81" t="s">
        <v>1559</v>
      </c>
      <c r="G121" s="36" t="s">
        <v>241</v>
      </c>
      <c r="H121" s="36" t="s">
        <v>1560</v>
      </c>
      <c r="I121" s="35"/>
      <c r="J121" s="36"/>
      <c r="K121" s="36" t="s">
        <v>1561</v>
      </c>
      <c r="L121" s="35"/>
      <c r="M121" s="34" t="s">
        <v>226</v>
      </c>
      <c r="N121" s="33" t="s">
        <v>1562</v>
      </c>
      <c r="O121" s="64" t="s">
        <v>1563</v>
      </c>
      <c r="P121" s="212"/>
      <c r="Q121" s="34" t="s">
        <v>1525</v>
      </c>
      <c r="R121" s="34" t="s">
        <v>1564</v>
      </c>
      <c r="S121" s="81" t="s">
        <v>1368</v>
      </c>
      <c r="T121" s="82" t="s">
        <v>1565</v>
      </c>
      <c r="U121" s="81" t="s">
        <v>1370</v>
      </c>
      <c r="V121" s="81" t="s">
        <v>1566</v>
      </c>
      <c r="W121" s="34" t="s">
        <v>1567</v>
      </c>
      <c r="X121" s="34"/>
      <c r="Y121" s="19"/>
      <c r="AA121" s="211">
        <f>IF(OR(J121="Fail",ISBLANK(J121)),INDEX('Issue Code Table'!C:C,MATCH(N:N,'Issue Code Table'!A:A,0)),IF(M121="Critical",6,IF(M121="Significant",5,IF(M121="Moderate",3,2))))</f>
        <v>4</v>
      </c>
    </row>
    <row r="122" spans="1:27" ht="83.15" customHeight="1" x14ac:dyDescent="0.25">
      <c r="A122" s="209" t="s">
        <v>1568</v>
      </c>
      <c r="B122" s="38" t="s">
        <v>455</v>
      </c>
      <c r="C122" s="36" t="s">
        <v>456</v>
      </c>
      <c r="D122" s="36" t="s">
        <v>220</v>
      </c>
      <c r="E122" s="36" t="s">
        <v>1569</v>
      </c>
      <c r="F122" s="81" t="s">
        <v>1570</v>
      </c>
      <c r="G122" s="36" t="s">
        <v>241</v>
      </c>
      <c r="H122" s="36" t="s">
        <v>1571</v>
      </c>
      <c r="I122" s="35"/>
      <c r="J122" s="36"/>
      <c r="K122" s="36" t="s">
        <v>1572</v>
      </c>
      <c r="L122" s="35"/>
      <c r="M122" s="36" t="s">
        <v>226</v>
      </c>
      <c r="N122" s="33" t="s">
        <v>462</v>
      </c>
      <c r="O122" s="64" t="s">
        <v>463</v>
      </c>
      <c r="P122" s="212"/>
      <c r="Q122" s="34" t="s">
        <v>1573</v>
      </c>
      <c r="R122" s="34" t="s">
        <v>1574</v>
      </c>
      <c r="S122" s="81" t="s">
        <v>1575</v>
      </c>
      <c r="T122" s="82" t="s">
        <v>1576</v>
      </c>
      <c r="U122" s="81" t="s">
        <v>1370</v>
      </c>
      <c r="V122" s="81" t="s">
        <v>1577</v>
      </c>
      <c r="W122" s="34" t="s">
        <v>1578</v>
      </c>
      <c r="X122" s="34"/>
      <c r="Y122" s="19"/>
      <c r="AA122" s="211">
        <f>IF(OR(J122="Fail",ISBLANK(J122)),INDEX('Issue Code Table'!C:C,MATCH(N:N,'Issue Code Table'!A:A,0)),IF(M122="Critical",6,IF(M122="Significant",5,IF(M122="Moderate",3,2))))</f>
        <v>5</v>
      </c>
    </row>
    <row r="123" spans="1:27" ht="83.15" customHeight="1" x14ac:dyDescent="0.25">
      <c r="A123" s="209" t="s">
        <v>1579</v>
      </c>
      <c r="B123" s="38" t="s">
        <v>455</v>
      </c>
      <c r="C123" s="36" t="s">
        <v>456</v>
      </c>
      <c r="D123" s="36" t="s">
        <v>220</v>
      </c>
      <c r="E123" s="36" t="s">
        <v>1580</v>
      </c>
      <c r="F123" s="81" t="s">
        <v>1581</v>
      </c>
      <c r="G123" s="36" t="s">
        <v>241</v>
      </c>
      <c r="H123" s="36" t="s">
        <v>1582</v>
      </c>
      <c r="I123" s="35"/>
      <c r="J123" s="36"/>
      <c r="K123" s="36" t="s">
        <v>1583</v>
      </c>
      <c r="L123" s="35"/>
      <c r="M123" s="36" t="s">
        <v>226</v>
      </c>
      <c r="N123" s="33" t="s">
        <v>462</v>
      </c>
      <c r="O123" s="64" t="s">
        <v>463</v>
      </c>
      <c r="P123" s="212"/>
      <c r="Q123" s="34" t="s">
        <v>1573</v>
      </c>
      <c r="R123" s="34" t="s">
        <v>1584</v>
      </c>
      <c r="S123" s="81" t="s">
        <v>1575</v>
      </c>
      <c r="T123" s="82" t="s">
        <v>1585</v>
      </c>
      <c r="U123" s="81" t="s">
        <v>1370</v>
      </c>
      <c r="V123" s="81" t="s">
        <v>1586</v>
      </c>
      <c r="W123" s="34" t="s">
        <v>1587</v>
      </c>
      <c r="X123" s="34"/>
      <c r="Y123" s="19"/>
      <c r="AA123" s="211">
        <f>IF(OR(J123="Fail",ISBLANK(J123)),INDEX('Issue Code Table'!C:C,MATCH(N:N,'Issue Code Table'!A:A,0)),IF(M123="Critical",6,IF(M123="Significant",5,IF(M123="Moderate",3,2))))</f>
        <v>5</v>
      </c>
    </row>
    <row r="124" spans="1:27" ht="83.15" customHeight="1" x14ac:dyDescent="0.25">
      <c r="A124" s="209" t="s">
        <v>1588</v>
      </c>
      <c r="B124" s="38" t="s">
        <v>455</v>
      </c>
      <c r="C124" s="36" t="s">
        <v>456</v>
      </c>
      <c r="D124" s="36" t="s">
        <v>220</v>
      </c>
      <c r="E124" s="36" t="s">
        <v>1589</v>
      </c>
      <c r="F124" s="81" t="s">
        <v>1590</v>
      </c>
      <c r="G124" s="36" t="s">
        <v>241</v>
      </c>
      <c r="H124" s="36" t="s">
        <v>1591</v>
      </c>
      <c r="I124" s="35"/>
      <c r="J124" s="36"/>
      <c r="K124" s="36" t="s">
        <v>1592</v>
      </c>
      <c r="L124" s="35"/>
      <c r="M124" s="36" t="s">
        <v>226</v>
      </c>
      <c r="N124" s="33" t="s">
        <v>462</v>
      </c>
      <c r="O124" s="64" t="s">
        <v>463</v>
      </c>
      <c r="P124" s="212"/>
      <c r="Q124" s="34" t="s">
        <v>1573</v>
      </c>
      <c r="R124" s="34" t="s">
        <v>1593</v>
      </c>
      <c r="S124" s="81" t="s">
        <v>1575</v>
      </c>
      <c r="T124" s="82" t="s">
        <v>1594</v>
      </c>
      <c r="U124" s="81" t="s">
        <v>1370</v>
      </c>
      <c r="V124" s="81" t="s">
        <v>1595</v>
      </c>
      <c r="W124" s="34" t="s">
        <v>1596</v>
      </c>
      <c r="X124" s="34"/>
      <c r="Y124" s="19"/>
      <c r="AA124" s="211">
        <f>IF(OR(J124="Fail",ISBLANK(J124)),INDEX('Issue Code Table'!C:C,MATCH(N:N,'Issue Code Table'!A:A,0)),IF(M124="Critical",6,IF(M124="Significant",5,IF(M124="Moderate",3,2))))</f>
        <v>5</v>
      </c>
    </row>
    <row r="125" spans="1:27" ht="83.15" customHeight="1" x14ac:dyDescent="0.25">
      <c r="A125" s="209" t="s">
        <v>1597</v>
      </c>
      <c r="B125" s="38" t="s">
        <v>455</v>
      </c>
      <c r="C125" s="36" t="s">
        <v>456</v>
      </c>
      <c r="D125" s="36" t="s">
        <v>220</v>
      </c>
      <c r="E125" s="36" t="s">
        <v>1598</v>
      </c>
      <c r="F125" s="81" t="s">
        <v>1599</v>
      </c>
      <c r="G125" s="36" t="s">
        <v>241</v>
      </c>
      <c r="H125" s="36" t="s">
        <v>1600</v>
      </c>
      <c r="I125" s="35"/>
      <c r="J125" s="36"/>
      <c r="K125" s="36" t="s">
        <v>1601</v>
      </c>
      <c r="L125" s="35"/>
      <c r="M125" s="36" t="s">
        <v>226</v>
      </c>
      <c r="N125" s="33" t="s">
        <v>462</v>
      </c>
      <c r="O125" s="64" t="s">
        <v>463</v>
      </c>
      <c r="P125" s="212"/>
      <c r="Q125" s="34" t="s">
        <v>1573</v>
      </c>
      <c r="R125" s="34" t="s">
        <v>1602</v>
      </c>
      <c r="S125" s="81" t="s">
        <v>1575</v>
      </c>
      <c r="T125" s="82" t="s">
        <v>1603</v>
      </c>
      <c r="U125" s="81" t="s">
        <v>1370</v>
      </c>
      <c r="V125" s="81" t="s">
        <v>1604</v>
      </c>
      <c r="W125" s="34" t="s">
        <v>1605</v>
      </c>
      <c r="X125" s="34"/>
      <c r="Y125" s="19"/>
      <c r="AA125" s="211">
        <f>IF(OR(J125="Fail",ISBLANK(J125)),INDEX('Issue Code Table'!C:C,MATCH(N:N,'Issue Code Table'!A:A,0)),IF(M125="Critical",6,IF(M125="Significant",5,IF(M125="Moderate",3,2))))</f>
        <v>5</v>
      </c>
    </row>
    <row r="126" spans="1:27" ht="83.15" customHeight="1" x14ac:dyDescent="0.25">
      <c r="A126" s="209" t="s">
        <v>1606</v>
      </c>
      <c r="B126" s="38" t="s">
        <v>455</v>
      </c>
      <c r="C126" s="36" t="s">
        <v>456</v>
      </c>
      <c r="D126" s="36" t="s">
        <v>220</v>
      </c>
      <c r="E126" s="36" t="s">
        <v>1607</v>
      </c>
      <c r="F126" s="81" t="s">
        <v>1608</v>
      </c>
      <c r="G126" s="36" t="s">
        <v>241</v>
      </c>
      <c r="H126" s="36" t="s">
        <v>1609</v>
      </c>
      <c r="I126" s="35"/>
      <c r="J126" s="36"/>
      <c r="K126" s="36" t="s">
        <v>1610</v>
      </c>
      <c r="L126" s="35"/>
      <c r="M126" s="34" t="s">
        <v>226</v>
      </c>
      <c r="N126" s="33" t="s">
        <v>1562</v>
      </c>
      <c r="O126" s="64" t="s">
        <v>1563</v>
      </c>
      <c r="P126" s="212"/>
      <c r="Q126" s="34" t="s">
        <v>1611</v>
      </c>
      <c r="R126" s="34" t="s">
        <v>1612</v>
      </c>
      <c r="S126" s="81" t="s">
        <v>1575</v>
      </c>
      <c r="T126" s="82" t="s">
        <v>1613</v>
      </c>
      <c r="U126" s="81" t="s">
        <v>1370</v>
      </c>
      <c r="V126" s="81" t="s">
        <v>1614</v>
      </c>
      <c r="W126" s="34" t="s">
        <v>1615</v>
      </c>
      <c r="X126" s="34"/>
      <c r="Y126" s="19"/>
      <c r="AA126" s="211">
        <f>IF(OR(J126="Fail",ISBLANK(J126)),INDEX('Issue Code Table'!C:C,MATCH(N:N,'Issue Code Table'!A:A,0)),IF(M126="Critical",6,IF(M126="Significant",5,IF(M126="Moderate",3,2))))</f>
        <v>4</v>
      </c>
    </row>
    <row r="127" spans="1:27" ht="83.15" customHeight="1" x14ac:dyDescent="0.25">
      <c r="A127" s="209" t="s">
        <v>1616</v>
      </c>
      <c r="B127" s="38" t="s">
        <v>455</v>
      </c>
      <c r="C127" s="36" t="s">
        <v>456</v>
      </c>
      <c r="D127" s="36" t="s">
        <v>220</v>
      </c>
      <c r="E127" s="36" t="s">
        <v>1617</v>
      </c>
      <c r="F127" s="81" t="s">
        <v>1618</v>
      </c>
      <c r="G127" s="36" t="s">
        <v>241</v>
      </c>
      <c r="H127" s="36" t="s">
        <v>1619</v>
      </c>
      <c r="I127" s="35"/>
      <c r="J127" s="36"/>
      <c r="K127" s="36" t="s">
        <v>1620</v>
      </c>
      <c r="L127" s="35"/>
      <c r="M127" s="34" t="s">
        <v>226</v>
      </c>
      <c r="N127" s="33" t="s">
        <v>1562</v>
      </c>
      <c r="O127" s="64" t="s">
        <v>1563</v>
      </c>
      <c r="P127" s="212"/>
      <c r="Q127" s="34" t="s">
        <v>1611</v>
      </c>
      <c r="R127" s="34" t="s">
        <v>1621</v>
      </c>
      <c r="S127" s="81" t="s">
        <v>1575</v>
      </c>
      <c r="T127" s="82" t="s">
        <v>1622</v>
      </c>
      <c r="U127" s="81" t="s">
        <v>1370</v>
      </c>
      <c r="V127" s="81" t="s">
        <v>1623</v>
      </c>
      <c r="W127" s="34" t="s">
        <v>1624</v>
      </c>
      <c r="X127" s="34"/>
      <c r="Y127" s="19"/>
      <c r="AA127" s="211">
        <f>IF(OR(J127="Fail",ISBLANK(J127)),INDEX('Issue Code Table'!C:C,MATCH(N:N,'Issue Code Table'!A:A,0)),IF(M127="Critical",6,IF(M127="Significant",5,IF(M127="Moderate",3,2))))</f>
        <v>4</v>
      </c>
    </row>
    <row r="128" spans="1:27" ht="83.15" customHeight="1" x14ac:dyDescent="0.25">
      <c r="A128" s="209" t="s">
        <v>1625</v>
      </c>
      <c r="B128" s="38" t="s">
        <v>455</v>
      </c>
      <c r="C128" s="36" t="s">
        <v>456</v>
      </c>
      <c r="D128" s="36" t="s">
        <v>220</v>
      </c>
      <c r="E128" s="36" t="s">
        <v>1626</v>
      </c>
      <c r="F128" s="81" t="s">
        <v>1627</v>
      </c>
      <c r="G128" s="36" t="s">
        <v>241</v>
      </c>
      <c r="H128" s="36" t="s">
        <v>1628</v>
      </c>
      <c r="I128" s="35"/>
      <c r="J128" s="36"/>
      <c r="K128" s="36" t="s">
        <v>1629</v>
      </c>
      <c r="L128" s="35"/>
      <c r="M128" s="34" t="s">
        <v>226</v>
      </c>
      <c r="N128" s="33" t="s">
        <v>1562</v>
      </c>
      <c r="O128" s="64" t="s">
        <v>1563</v>
      </c>
      <c r="P128" s="212"/>
      <c r="Q128" s="34" t="s">
        <v>1611</v>
      </c>
      <c r="R128" s="34" t="s">
        <v>1630</v>
      </c>
      <c r="S128" s="81" t="s">
        <v>1575</v>
      </c>
      <c r="T128" s="82" t="s">
        <v>1631</v>
      </c>
      <c r="U128" s="81" t="s">
        <v>1370</v>
      </c>
      <c r="V128" s="81" t="s">
        <v>1632</v>
      </c>
      <c r="W128" s="34" t="s">
        <v>1633</v>
      </c>
      <c r="X128" s="34"/>
      <c r="Y128" s="19"/>
      <c r="AA128" s="211">
        <f>IF(OR(J128="Fail",ISBLANK(J128)),INDEX('Issue Code Table'!C:C,MATCH(N:N,'Issue Code Table'!A:A,0)),IF(M128="Critical",6,IF(M128="Significant",5,IF(M128="Moderate",3,2))))</f>
        <v>4</v>
      </c>
    </row>
    <row r="129" spans="1:27" ht="83.15" customHeight="1" x14ac:dyDescent="0.25">
      <c r="A129" s="209" t="s">
        <v>1634</v>
      </c>
      <c r="B129" s="38" t="s">
        <v>455</v>
      </c>
      <c r="C129" s="36" t="s">
        <v>456</v>
      </c>
      <c r="D129" s="36" t="s">
        <v>220</v>
      </c>
      <c r="E129" s="36" t="s">
        <v>1635</v>
      </c>
      <c r="F129" s="81" t="s">
        <v>1636</v>
      </c>
      <c r="G129" s="36" t="s">
        <v>241</v>
      </c>
      <c r="H129" s="36" t="s">
        <v>1637</v>
      </c>
      <c r="I129" s="35"/>
      <c r="J129" s="36"/>
      <c r="K129" s="36" t="s">
        <v>1638</v>
      </c>
      <c r="L129" s="35"/>
      <c r="M129" s="34" t="s">
        <v>226</v>
      </c>
      <c r="N129" s="33" t="s">
        <v>1562</v>
      </c>
      <c r="O129" s="64" t="s">
        <v>1563</v>
      </c>
      <c r="P129" s="212"/>
      <c r="Q129" s="34" t="s">
        <v>1611</v>
      </c>
      <c r="R129" s="34" t="s">
        <v>1639</v>
      </c>
      <c r="S129" s="81" t="s">
        <v>1575</v>
      </c>
      <c r="T129" s="82" t="s">
        <v>1640</v>
      </c>
      <c r="U129" s="81" t="s">
        <v>1370</v>
      </c>
      <c r="V129" s="81" t="s">
        <v>1641</v>
      </c>
      <c r="W129" s="34" t="s">
        <v>1642</v>
      </c>
      <c r="X129" s="34"/>
      <c r="Y129" s="19"/>
      <c r="AA129" s="211">
        <f>IF(OR(J129="Fail",ISBLANK(J129)),INDEX('Issue Code Table'!C:C,MATCH(N:N,'Issue Code Table'!A:A,0)),IF(M129="Critical",6,IF(M129="Significant",5,IF(M129="Moderate",3,2))))</f>
        <v>4</v>
      </c>
    </row>
    <row r="130" spans="1:27" ht="83.15" customHeight="1" x14ac:dyDescent="0.25">
      <c r="A130" s="209" t="s">
        <v>1643</v>
      </c>
      <c r="B130" s="38" t="s">
        <v>455</v>
      </c>
      <c r="C130" s="36" t="s">
        <v>456</v>
      </c>
      <c r="D130" s="36" t="s">
        <v>220</v>
      </c>
      <c r="E130" s="36" t="s">
        <v>1644</v>
      </c>
      <c r="F130" s="81" t="s">
        <v>1645</v>
      </c>
      <c r="G130" s="36" t="s">
        <v>241</v>
      </c>
      <c r="H130" s="36" t="s">
        <v>1646</v>
      </c>
      <c r="I130" s="35"/>
      <c r="J130" s="36"/>
      <c r="K130" s="36" t="s">
        <v>1647</v>
      </c>
      <c r="L130" s="35"/>
      <c r="M130" s="34" t="s">
        <v>226</v>
      </c>
      <c r="N130" s="33" t="s">
        <v>1562</v>
      </c>
      <c r="O130" s="64" t="s">
        <v>1563</v>
      </c>
      <c r="P130" s="212"/>
      <c r="Q130" s="34" t="s">
        <v>1611</v>
      </c>
      <c r="R130" s="34" t="s">
        <v>1648</v>
      </c>
      <c r="S130" s="81" t="s">
        <v>1575</v>
      </c>
      <c r="T130" s="82" t="s">
        <v>1649</v>
      </c>
      <c r="U130" s="81" t="s">
        <v>1370</v>
      </c>
      <c r="V130" s="81" t="s">
        <v>1650</v>
      </c>
      <c r="W130" s="34" t="s">
        <v>1651</v>
      </c>
      <c r="X130" s="34"/>
      <c r="Y130" s="19"/>
      <c r="AA130" s="211">
        <f>IF(OR(J130="Fail",ISBLANK(J130)),INDEX('Issue Code Table'!C:C,MATCH(N:N,'Issue Code Table'!A:A,0)),IF(M130="Critical",6,IF(M130="Significant",5,IF(M130="Moderate",3,2))))</f>
        <v>4</v>
      </c>
    </row>
    <row r="131" spans="1:27" ht="83.15" customHeight="1" x14ac:dyDescent="0.25">
      <c r="A131" s="209" t="s">
        <v>1652</v>
      </c>
      <c r="B131" s="38" t="s">
        <v>455</v>
      </c>
      <c r="C131" s="36" t="s">
        <v>456</v>
      </c>
      <c r="D131" s="36" t="s">
        <v>220</v>
      </c>
      <c r="E131" s="36" t="s">
        <v>1653</v>
      </c>
      <c r="F131" s="81" t="s">
        <v>1654</v>
      </c>
      <c r="G131" s="36" t="s">
        <v>241</v>
      </c>
      <c r="H131" s="36" t="s">
        <v>1655</v>
      </c>
      <c r="I131" s="35"/>
      <c r="J131" s="36"/>
      <c r="K131" s="36" t="s">
        <v>1656</v>
      </c>
      <c r="L131" s="35"/>
      <c r="M131" s="34" t="s">
        <v>226</v>
      </c>
      <c r="N131" s="33" t="s">
        <v>1562</v>
      </c>
      <c r="O131" s="64" t="s">
        <v>1563</v>
      </c>
      <c r="P131" s="212"/>
      <c r="Q131" s="34" t="s">
        <v>1611</v>
      </c>
      <c r="R131" s="34" t="s">
        <v>1657</v>
      </c>
      <c r="S131" s="81" t="s">
        <v>1575</v>
      </c>
      <c r="T131" s="82" t="s">
        <v>1658</v>
      </c>
      <c r="U131" s="81" t="s">
        <v>1370</v>
      </c>
      <c r="V131" s="81" t="s">
        <v>1659</v>
      </c>
      <c r="W131" s="34" t="s">
        <v>1660</v>
      </c>
      <c r="X131" s="34"/>
      <c r="Y131" s="19"/>
      <c r="AA131" s="211">
        <f>IF(OR(J131="Fail",ISBLANK(J131)),INDEX('Issue Code Table'!C:C,MATCH(N:N,'Issue Code Table'!A:A,0)),IF(M131="Critical",6,IF(M131="Significant",5,IF(M131="Moderate",3,2))))</f>
        <v>4</v>
      </c>
    </row>
    <row r="132" spans="1:27" ht="83.15" customHeight="1" x14ac:dyDescent="0.25">
      <c r="A132" s="209" t="s">
        <v>1661</v>
      </c>
      <c r="B132" s="38" t="s">
        <v>455</v>
      </c>
      <c r="C132" s="36" t="s">
        <v>456</v>
      </c>
      <c r="D132" s="36" t="s">
        <v>220</v>
      </c>
      <c r="E132" s="36" t="s">
        <v>1662</v>
      </c>
      <c r="F132" s="81" t="s">
        <v>1663</v>
      </c>
      <c r="G132" s="36" t="s">
        <v>241</v>
      </c>
      <c r="H132" s="36" t="s">
        <v>1664</v>
      </c>
      <c r="I132" s="35"/>
      <c r="J132" s="36"/>
      <c r="K132" s="36" t="s">
        <v>1665</v>
      </c>
      <c r="L132" s="35"/>
      <c r="M132" s="34" t="s">
        <v>226</v>
      </c>
      <c r="N132" s="33" t="s">
        <v>462</v>
      </c>
      <c r="O132" s="64" t="s">
        <v>463</v>
      </c>
      <c r="P132" s="212"/>
      <c r="Q132" s="34" t="s">
        <v>1666</v>
      </c>
      <c r="R132" s="34" t="s">
        <v>1667</v>
      </c>
      <c r="S132" s="81" t="s">
        <v>1575</v>
      </c>
      <c r="T132" s="82" t="s">
        <v>1668</v>
      </c>
      <c r="U132" s="81" t="s">
        <v>1370</v>
      </c>
      <c r="V132" s="81" t="s">
        <v>1669</v>
      </c>
      <c r="W132" s="34" t="s">
        <v>1670</v>
      </c>
      <c r="X132" s="34"/>
      <c r="Y132" s="19"/>
      <c r="AA132" s="211">
        <f>IF(OR(J132="Fail",ISBLANK(J132)),INDEX('Issue Code Table'!C:C,MATCH(N:N,'Issue Code Table'!A:A,0)),IF(M132="Critical",6,IF(M132="Significant",5,IF(M132="Moderate",3,2))))</f>
        <v>5</v>
      </c>
    </row>
    <row r="133" spans="1:27" ht="83.15" customHeight="1" x14ac:dyDescent="0.25">
      <c r="A133" s="209" t="s">
        <v>1671</v>
      </c>
      <c r="B133" s="38" t="s">
        <v>455</v>
      </c>
      <c r="C133" s="36" t="s">
        <v>456</v>
      </c>
      <c r="D133" s="36" t="s">
        <v>220</v>
      </c>
      <c r="E133" s="36" t="s">
        <v>1672</v>
      </c>
      <c r="F133" s="81" t="s">
        <v>1673</v>
      </c>
      <c r="G133" s="36" t="s">
        <v>241</v>
      </c>
      <c r="H133" s="36" t="s">
        <v>1674</v>
      </c>
      <c r="I133" s="35"/>
      <c r="J133" s="36"/>
      <c r="K133" s="36" t="s">
        <v>1675</v>
      </c>
      <c r="L133" s="35"/>
      <c r="M133" s="34" t="s">
        <v>226</v>
      </c>
      <c r="N133" s="33" t="s">
        <v>462</v>
      </c>
      <c r="O133" s="64" t="s">
        <v>463</v>
      </c>
      <c r="P133" s="212"/>
      <c r="Q133" s="34" t="s">
        <v>1666</v>
      </c>
      <c r="R133" s="34" t="s">
        <v>1676</v>
      </c>
      <c r="S133" s="81" t="s">
        <v>1575</v>
      </c>
      <c r="T133" s="82" t="s">
        <v>1677</v>
      </c>
      <c r="U133" s="81" t="s">
        <v>1370</v>
      </c>
      <c r="V133" s="81" t="s">
        <v>1678</v>
      </c>
      <c r="W133" s="34" t="s">
        <v>1679</v>
      </c>
      <c r="X133" s="34"/>
      <c r="Y133" s="19"/>
      <c r="AA133" s="211">
        <f>IF(OR(J133="Fail",ISBLANK(J133)),INDEX('Issue Code Table'!C:C,MATCH(N:N,'Issue Code Table'!A:A,0)),IF(M133="Critical",6,IF(M133="Significant",5,IF(M133="Moderate",3,2))))</f>
        <v>5</v>
      </c>
    </row>
    <row r="134" spans="1:27" ht="83.15" customHeight="1" x14ac:dyDescent="0.25">
      <c r="A134" s="209" t="s">
        <v>1680</v>
      </c>
      <c r="B134" s="38" t="s">
        <v>455</v>
      </c>
      <c r="C134" s="36" t="s">
        <v>456</v>
      </c>
      <c r="D134" s="36" t="s">
        <v>220</v>
      </c>
      <c r="E134" s="36" t="s">
        <v>1681</v>
      </c>
      <c r="F134" s="81" t="s">
        <v>1682</v>
      </c>
      <c r="G134" s="36" t="s">
        <v>241</v>
      </c>
      <c r="H134" s="36" t="s">
        <v>1683</v>
      </c>
      <c r="I134" s="35"/>
      <c r="J134" s="36"/>
      <c r="K134" s="36" t="s">
        <v>1684</v>
      </c>
      <c r="L134" s="35"/>
      <c r="M134" s="34" t="s">
        <v>226</v>
      </c>
      <c r="N134" s="33" t="s">
        <v>462</v>
      </c>
      <c r="O134" s="64" t="s">
        <v>463</v>
      </c>
      <c r="P134" s="212"/>
      <c r="Q134" s="34" t="s">
        <v>1666</v>
      </c>
      <c r="R134" s="34" t="s">
        <v>1685</v>
      </c>
      <c r="S134" s="81" t="s">
        <v>1575</v>
      </c>
      <c r="T134" s="82" t="s">
        <v>1686</v>
      </c>
      <c r="U134" s="81" t="s">
        <v>1370</v>
      </c>
      <c r="V134" s="81" t="s">
        <v>1687</v>
      </c>
      <c r="W134" s="34" t="s">
        <v>1688</v>
      </c>
      <c r="X134" s="34"/>
      <c r="Y134" s="19"/>
      <c r="AA134" s="211">
        <f>IF(OR(J134="Fail",ISBLANK(J134)),INDEX('Issue Code Table'!C:C,MATCH(N:N,'Issue Code Table'!A:A,0)),IF(M134="Critical",6,IF(M134="Significant",5,IF(M134="Moderate",3,2))))</f>
        <v>5</v>
      </c>
    </row>
    <row r="135" spans="1:27" ht="83.15" customHeight="1" x14ac:dyDescent="0.25">
      <c r="A135" s="209" t="s">
        <v>1689</v>
      </c>
      <c r="B135" s="38" t="s">
        <v>455</v>
      </c>
      <c r="C135" s="36" t="s">
        <v>456</v>
      </c>
      <c r="D135" s="36" t="s">
        <v>220</v>
      </c>
      <c r="E135" s="36" t="s">
        <v>1690</v>
      </c>
      <c r="F135" s="81" t="s">
        <v>1691</v>
      </c>
      <c r="G135" s="36" t="s">
        <v>241</v>
      </c>
      <c r="H135" s="36" t="s">
        <v>1692</v>
      </c>
      <c r="I135" s="35"/>
      <c r="J135" s="36"/>
      <c r="K135" s="36" t="s">
        <v>1693</v>
      </c>
      <c r="L135" s="35"/>
      <c r="M135" s="34" t="s">
        <v>226</v>
      </c>
      <c r="N135" s="33" t="s">
        <v>462</v>
      </c>
      <c r="O135" s="64" t="s">
        <v>463</v>
      </c>
      <c r="P135" s="212"/>
      <c r="Q135" s="34" t="s">
        <v>1666</v>
      </c>
      <c r="R135" s="34" t="s">
        <v>1694</v>
      </c>
      <c r="S135" s="81" t="s">
        <v>1575</v>
      </c>
      <c r="T135" s="82" t="s">
        <v>1695</v>
      </c>
      <c r="U135" s="81" t="s">
        <v>1370</v>
      </c>
      <c r="V135" s="81" t="s">
        <v>1696</v>
      </c>
      <c r="W135" s="34" t="s">
        <v>1697</v>
      </c>
      <c r="X135" s="34"/>
      <c r="Y135" s="19"/>
      <c r="AA135" s="211">
        <f>IF(OR(J135="Fail",ISBLANK(J135)),INDEX('Issue Code Table'!C:C,MATCH(N:N,'Issue Code Table'!A:A,0)),IF(M135="Critical",6,IF(M135="Significant",5,IF(M135="Moderate",3,2))))</f>
        <v>5</v>
      </c>
    </row>
    <row r="136" spans="1:27" ht="83.15" customHeight="1" x14ac:dyDescent="0.25">
      <c r="A136" s="209" t="s">
        <v>1698</v>
      </c>
      <c r="B136" s="38" t="s">
        <v>455</v>
      </c>
      <c r="C136" s="36" t="s">
        <v>456</v>
      </c>
      <c r="D136" s="36" t="s">
        <v>220</v>
      </c>
      <c r="E136" s="36" t="s">
        <v>1699</v>
      </c>
      <c r="F136" s="81" t="s">
        <v>1700</v>
      </c>
      <c r="G136" s="36" t="s">
        <v>241</v>
      </c>
      <c r="H136" s="36" t="s">
        <v>1701</v>
      </c>
      <c r="I136" s="35"/>
      <c r="J136" s="36"/>
      <c r="K136" s="36" t="s">
        <v>1702</v>
      </c>
      <c r="L136" s="35"/>
      <c r="M136" s="34" t="s">
        <v>226</v>
      </c>
      <c r="N136" s="33" t="s">
        <v>462</v>
      </c>
      <c r="O136" s="64" t="s">
        <v>463</v>
      </c>
      <c r="P136" s="212"/>
      <c r="Q136" s="34" t="s">
        <v>1703</v>
      </c>
      <c r="R136" s="34" t="s">
        <v>1704</v>
      </c>
      <c r="S136" s="81" t="s">
        <v>1575</v>
      </c>
      <c r="T136" s="82" t="s">
        <v>1705</v>
      </c>
      <c r="U136" s="81" t="s">
        <v>1370</v>
      </c>
      <c r="V136" s="81" t="s">
        <v>1706</v>
      </c>
      <c r="W136" s="34" t="s">
        <v>1707</v>
      </c>
      <c r="X136" s="34"/>
      <c r="Y136" s="19"/>
      <c r="AA136" s="211">
        <f>IF(OR(J136="Fail",ISBLANK(J136)),INDEX('Issue Code Table'!C:C,MATCH(N:N,'Issue Code Table'!A:A,0)),IF(M136="Critical",6,IF(M136="Significant",5,IF(M136="Moderate",3,2))))</f>
        <v>5</v>
      </c>
    </row>
    <row r="137" spans="1:27" ht="83.15" customHeight="1" x14ac:dyDescent="0.25">
      <c r="A137" s="209" t="s">
        <v>1708</v>
      </c>
      <c r="B137" s="38" t="s">
        <v>455</v>
      </c>
      <c r="C137" s="36" t="s">
        <v>456</v>
      </c>
      <c r="D137" s="36" t="s">
        <v>220</v>
      </c>
      <c r="E137" s="36" t="s">
        <v>1709</v>
      </c>
      <c r="F137" s="81" t="s">
        <v>1710</v>
      </c>
      <c r="G137" s="36" t="s">
        <v>241</v>
      </c>
      <c r="H137" s="36" t="s">
        <v>1711</v>
      </c>
      <c r="I137" s="35"/>
      <c r="J137" s="36"/>
      <c r="K137" s="36" t="s">
        <v>1712</v>
      </c>
      <c r="L137" s="35"/>
      <c r="M137" s="34" t="s">
        <v>226</v>
      </c>
      <c r="N137" s="33" t="s">
        <v>1414</v>
      </c>
      <c r="O137" s="64" t="s">
        <v>1415</v>
      </c>
      <c r="P137" s="212"/>
      <c r="Q137" s="34" t="s">
        <v>1703</v>
      </c>
      <c r="R137" s="34" t="s">
        <v>1713</v>
      </c>
      <c r="S137" s="81" t="s">
        <v>1575</v>
      </c>
      <c r="T137" s="82" t="s">
        <v>1714</v>
      </c>
      <c r="U137" s="81" t="s">
        <v>1370</v>
      </c>
      <c r="V137" s="81" t="s">
        <v>1715</v>
      </c>
      <c r="W137" s="34" t="s">
        <v>1716</v>
      </c>
      <c r="X137" s="34"/>
      <c r="Y137" s="19"/>
      <c r="AA137" s="211">
        <f>IF(OR(J137="Fail",ISBLANK(J137)),INDEX('Issue Code Table'!C:C,MATCH(N:N,'Issue Code Table'!A:A,0)),IF(M137="Critical",6,IF(M137="Significant",5,IF(M137="Moderate",3,2))))</f>
        <v>5</v>
      </c>
    </row>
    <row r="138" spans="1:27" ht="83.15" customHeight="1" x14ac:dyDescent="0.25">
      <c r="A138" s="209" t="s">
        <v>1717</v>
      </c>
      <c r="B138" s="38" t="s">
        <v>455</v>
      </c>
      <c r="C138" s="36" t="s">
        <v>456</v>
      </c>
      <c r="D138" s="36" t="s">
        <v>220</v>
      </c>
      <c r="E138" s="36" t="s">
        <v>1718</v>
      </c>
      <c r="F138" s="81" t="s">
        <v>1719</v>
      </c>
      <c r="G138" s="36" t="s">
        <v>241</v>
      </c>
      <c r="H138" s="36" t="s">
        <v>1720</v>
      </c>
      <c r="I138" s="35"/>
      <c r="J138" s="36"/>
      <c r="K138" s="36" t="s">
        <v>1721</v>
      </c>
      <c r="L138" s="35"/>
      <c r="M138" s="34" t="s">
        <v>226</v>
      </c>
      <c r="N138" s="33" t="s">
        <v>1414</v>
      </c>
      <c r="O138" s="64" t="s">
        <v>1415</v>
      </c>
      <c r="P138" s="212"/>
      <c r="Q138" s="34" t="s">
        <v>1703</v>
      </c>
      <c r="R138" s="34" t="s">
        <v>1722</v>
      </c>
      <c r="S138" s="81" t="s">
        <v>1575</v>
      </c>
      <c r="T138" s="82" t="s">
        <v>1723</v>
      </c>
      <c r="U138" s="81" t="s">
        <v>1370</v>
      </c>
      <c r="V138" s="81" t="s">
        <v>1724</v>
      </c>
      <c r="W138" s="34" t="s">
        <v>1725</v>
      </c>
      <c r="X138" s="34"/>
      <c r="Y138" s="19"/>
      <c r="AA138" s="211">
        <f>IF(OR(J138="Fail",ISBLANK(J138)),INDEX('Issue Code Table'!C:C,MATCH(N:N,'Issue Code Table'!A:A,0)),IF(M138="Critical",6,IF(M138="Significant",5,IF(M138="Moderate",3,2))))</f>
        <v>5</v>
      </c>
    </row>
    <row r="139" spans="1:27" ht="83.15" customHeight="1" x14ac:dyDescent="0.25">
      <c r="A139" s="209" t="s">
        <v>1726</v>
      </c>
      <c r="B139" s="38" t="s">
        <v>455</v>
      </c>
      <c r="C139" s="36" t="s">
        <v>456</v>
      </c>
      <c r="D139" s="36" t="s">
        <v>220</v>
      </c>
      <c r="E139" s="36" t="s">
        <v>1727</v>
      </c>
      <c r="F139" s="81" t="s">
        <v>1728</v>
      </c>
      <c r="G139" s="36" t="s">
        <v>241</v>
      </c>
      <c r="H139" s="36" t="s">
        <v>1729</v>
      </c>
      <c r="I139" s="35"/>
      <c r="J139" s="36"/>
      <c r="K139" s="36" t="s">
        <v>1730</v>
      </c>
      <c r="L139" s="35"/>
      <c r="M139" s="34" t="s">
        <v>226</v>
      </c>
      <c r="N139" s="33" t="s">
        <v>462</v>
      </c>
      <c r="O139" s="64" t="s">
        <v>463</v>
      </c>
      <c r="P139" s="212"/>
      <c r="Q139" s="34" t="s">
        <v>1703</v>
      </c>
      <c r="R139" s="34" t="s">
        <v>1731</v>
      </c>
      <c r="S139" s="81" t="s">
        <v>1575</v>
      </c>
      <c r="T139" s="82" t="s">
        <v>1732</v>
      </c>
      <c r="U139" s="81" t="s">
        <v>1370</v>
      </c>
      <c r="V139" s="81" t="s">
        <v>1733</v>
      </c>
      <c r="W139" s="34" t="s">
        <v>1734</v>
      </c>
      <c r="X139" s="34"/>
      <c r="Y139" s="19"/>
      <c r="AA139" s="211">
        <f>IF(OR(J139="Fail",ISBLANK(J139)),INDEX('Issue Code Table'!C:C,MATCH(N:N,'Issue Code Table'!A:A,0)),IF(M139="Critical",6,IF(M139="Significant",5,IF(M139="Moderate",3,2))))</f>
        <v>5</v>
      </c>
    </row>
    <row r="140" spans="1:27" ht="83.15" customHeight="1" x14ac:dyDescent="0.25">
      <c r="A140" s="209" t="s">
        <v>1735</v>
      </c>
      <c r="B140" s="38" t="s">
        <v>455</v>
      </c>
      <c r="C140" s="36" t="s">
        <v>456</v>
      </c>
      <c r="D140" s="36" t="s">
        <v>220</v>
      </c>
      <c r="E140" s="36" t="s">
        <v>1736</v>
      </c>
      <c r="F140" s="81" t="s">
        <v>1737</v>
      </c>
      <c r="G140" s="36" t="s">
        <v>241</v>
      </c>
      <c r="H140" s="36" t="s">
        <v>1738</v>
      </c>
      <c r="I140" s="35"/>
      <c r="J140" s="36"/>
      <c r="K140" s="36" t="s">
        <v>1739</v>
      </c>
      <c r="L140" s="35"/>
      <c r="M140" s="34" t="s">
        <v>226</v>
      </c>
      <c r="N140" s="33" t="s">
        <v>462</v>
      </c>
      <c r="O140" s="64" t="s">
        <v>463</v>
      </c>
      <c r="P140" s="212"/>
      <c r="Q140" s="34" t="s">
        <v>1703</v>
      </c>
      <c r="R140" s="34" t="s">
        <v>1740</v>
      </c>
      <c r="S140" s="81" t="s">
        <v>1575</v>
      </c>
      <c r="T140" s="82" t="s">
        <v>1741</v>
      </c>
      <c r="U140" s="81" t="s">
        <v>1370</v>
      </c>
      <c r="V140" s="81" t="s">
        <v>1742</v>
      </c>
      <c r="W140" s="34" t="s">
        <v>1743</v>
      </c>
      <c r="X140" s="34"/>
      <c r="Y140" s="19"/>
      <c r="AA140" s="211">
        <f>IF(OR(J140="Fail",ISBLANK(J140)),INDEX('Issue Code Table'!C:C,MATCH(N:N,'Issue Code Table'!A:A,0)),IF(M140="Critical",6,IF(M140="Significant",5,IF(M140="Moderate",3,2))))</f>
        <v>5</v>
      </c>
    </row>
    <row r="141" spans="1:27" ht="83.15" customHeight="1" x14ac:dyDescent="0.25">
      <c r="A141" s="209" t="s">
        <v>1744</v>
      </c>
      <c r="B141" s="38" t="s">
        <v>455</v>
      </c>
      <c r="C141" s="36" t="s">
        <v>456</v>
      </c>
      <c r="D141" s="36" t="s">
        <v>220</v>
      </c>
      <c r="E141" s="36" t="s">
        <v>1745</v>
      </c>
      <c r="F141" s="81" t="s">
        <v>1746</v>
      </c>
      <c r="G141" s="36" t="s">
        <v>241</v>
      </c>
      <c r="H141" s="36" t="s">
        <v>1747</v>
      </c>
      <c r="I141" s="35"/>
      <c r="J141" s="36"/>
      <c r="K141" s="36" t="s">
        <v>1748</v>
      </c>
      <c r="L141" s="35"/>
      <c r="M141" s="34" t="s">
        <v>226</v>
      </c>
      <c r="N141" s="33" t="s">
        <v>1414</v>
      </c>
      <c r="O141" s="64" t="s">
        <v>1415</v>
      </c>
      <c r="P141" s="212"/>
      <c r="Q141" s="34" t="s">
        <v>1703</v>
      </c>
      <c r="R141" s="34" t="s">
        <v>1749</v>
      </c>
      <c r="S141" s="81" t="s">
        <v>1368</v>
      </c>
      <c r="T141" s="82" t="s">
        <v>1750</v>
      </c>
      <c r="U141" s="81" t="s">
        <v>1370</v>
      </c>
      <c r="V141" s="81" t="s">
        <v>1751</v>
      </c>
      <c r="W141" s="34" t="s">
        <v>1752</v>
      </c>
      <c r="X141" s="34"/>
      <c r="Y141" s="19"/>
      <c r="AA141" s="211">
        <f>IF(OR(J141="Fail",ISBLANK(J141)),INDEX('Issue Code Table'!C:C,MATCH(N:N,'Issue Code Table'!A:A,0)),IF(M141="Critical",6,IF(M141="Significant",5,IF(M141="Moderate",3,2))))</f>
        <v>5</v>
      </c>
    </row>
    <row r="142" spans="1:27" ht="83.15" customHeight="1" x14ac:dyDescent="0.25">
      <c r="A142" s="209" t="s">
        <v>1753</v>
      </c>
      <c r="B142" s="38" t="s">
        <v>455</v>
      </c>
      <c r="C142" s="36" t="s">
        <v>456</v>
      </c>
      <c r="D142" s="36" t="s">
        <v>220</v>
      </c>
      <c r="E142" s="36" t="s">
        <v>1754</v>
      </c>
      <c r="F142" s="81" t="s">
        <v>1755</v>
      </c>
      <c r="G142" s="36" t="s">
        <v>241</v>
      </c>
      <c r="H142" s="36" t="s">
        <v>1756</v>
      </c>
      <c r="I142" s="35"/>
      <c r="J142" s="36"/>
      <c r="K142" s="36" t="s">
        <v>1757</v>
      </c>
      <c r="L142" s="35"/>
      <c r="M142" s="34" t="s">
        <v>226</v>
      </c>
      <c r="N142" s="33" t="s">
        <v>462</v>
      </c>
      <c r="O142" s="64" t="s">
        <v>463</v>
      </c>
      <c r="P142" s="212"/>
      <c r="Q142" s="34" t="s">
        <v>1703</v>
      </c>
      <c r="R142" s="34" t="s">
        <v>1758</v>
      </c>
      <c r="S142" s="81" t="s">
        <v>1575</v>
      </c>
      <c r="T142" s="82" t="s">
        <v>1759</v>
      </c>
      <c r="U142" s="81" t="s">
        <v>1370</v>
      </c>
      <c r="V142" s="81" t="s">
        <v>1760</v>
      </c>
      <c r="W142" s="34" t="s">
        <v>1761</v>
      </c>
      <c r="X142" s="34"/>
      <c r="Y142" s="19"/>
      <c r="AA142" s="211">
        <f>IF(OR(J142="Fail",ISBLANK(J142)),INDEX('Issue Code Table'!C:C,MATCH(N:N,'Issue Code Table'!A:A,0)),IF(M142="Critical",6,IF(M142="Significant",5,IF(M142="Moderate",3,2))))</f>
        <v>5</v>
      </c>
    </row>
    <row r="143" spans="1:27" ht="83.15" customHeight="1" x14ac:dyDescent="0.25">
      <c r="A143" s="209" t="s">
        <v>1762</v>
      </c>
      <c r="B143" s="38" t="s">
        <v>455</v>
      </c>
      <c r="C143" s="36" t="s">
        <v>456</v>
      </c>
      <c r="D143" s="36" t="s">
        <v>220</v>
      </c>
      <c r="E143" s="36" t="s">
        <v>1763</v>
      </c>
      <c r="F143" s="81" t="s">
        <v>1764</v>
      </c>
      <c r="G143" s="36" t="s">
        <v>241</v>
      </c>
      <c r="H143" s="36" t="s">
        <v>1765</v>
      </c>
      <c r="I143" s="35"/>
      <c r="J143" s="36"/>
      <c r="K143" s="36" t="s">
        <v>1766</v>
      </c>
      <c r="L143" s="35"/>
      <c r="M143" s="34" t="s">
        <v>226</v>
      </c>
      <c r="N143" s="33" t="s">
        <v>462</v>
      </c>
      <c r="O143" s="64" t="s">
        <v>463</v>
      </c>
      <c r="P143" s="212"/>
      <c r="Q143" s="34" t="s">
        <v>1703</v>
      </c>
      <c r="R143" s="34" t="s">
        <v>1767</v>
      </c>
      <c r="S143" s="81" t="s">
        <v>1575</v>
      </c>
      <c r="T143" s="82" t="s">
        <v>1768</v>
      </c>
      <c r="U143" s="81" t="s">
        <v>1370</v>
      </c>
      <c r="V143" s="81" t="s">
        <v>1769</v>
      </c>
      <c r="W143" s="34" t="s">
        <v>1770</v>
      </c>
      <c r="X143" s="34"/>
      <c r="Y143" s="19"/>
      <c r="AA143" s="211">
        <f>IF(OR(J143="Fail",ISBLANK(J143)),INDEX('Issue Code Table'!C:C,MATCH(N:N,'Issue Code Table'!A:A,0)),IF(M143="Critical",6,IF(M143="Significant",5,IF(M143="Moderate",3,2))))</f>
        <v>5</v>
      </c>
    </row>
    <row r="144" spans="1:27" ht="83.15" customHeight="1" x14ac:dyDescent="0.25">
      <c r="A144" s="209" t="s">
        <v>1771</v>
      </c>
      <c r="B144" s="38" t="s">
        <v>455</v>
      </c>
      <c r="C144" s="36" t="s">
        <v>456</v>
      </c>
      <c r="D144" s="36" t="s">
        <v>220</v>
      </c>
      <c r="E144" s="36" t="s">
        <v>1772</v>
      </c>
      <c r="F144" s="81" t="s">
        <v>1773</v>
      </c>
      <c r="G144" s="36" t="s">
        <v>241</v>
      </c>
      <c r="H144" s="36" t="s">
        <v>1774</v>
      </c>
      <c r="I144" s="35"/>
      <c r="J144" s="36"/>
      <c r="K144" s="36" t="s">
        <v>1775</v>
      </c>
      <c r="L144" s="35"/>
      <c r="M144" s="34" t="s">
        <v>226</v>
      </c>
      <c r="N144" s="33" t="s">
        <v>462</v>
      </c>
      <c r="O144" s="64" t="s">
        <v>463</v>
      </c>
      <c r="P144" s="212"/>
      <c r="Q144" s="34" t="s">
        <v>1703</v>
      </c>
      <c r="R144" s="34" t="s">
        <v>1776</v>
      </c>
      <c r="S144" s="81" t="s">
        <v>1575</v>
      </c>
      <c r="T144" s="82" t="s">
        <v>1777</v>
      </c>
      <c r="U144" s="81" t="s">
        <v>1370</v>
      </c>
      <c r="V144" s="81" t="s">
        <v>1778</v>
      </c>
      <c r="W144" s="34" t="s">
        <v>1779</v>
      </c>
      <c r="X144" s="34"/>
      <c r="Y144" s="19"/>
      <c r="AA144" s="211">
        <f>IF(OR(J144="Fail",ISBLANK(J144)),INDEX('Issue Code Table'!C:C,MATCH(N:N,'Issue Code Table'!A:A,0)),IF(M144="Critical",6,IF(M144="Significant",5,IF(M144="Moderate",3,2))))</f>
        <v>5</v>
      </c>
    </row>
    <row r="145" spans="1:27" ht="83.15" customHeight="1" x14ac:dyDescent="0.25">
      <c r="A145" s="209" t="s">
        <v>1780</v>
      </c>
      <c r="B145" s="38" t="s">
        <v>455</v>
      </c>
      <c r="C145" s="36" t="s">
        <v>456</v>
      </c>
      <c r="D145" s="36" t="s">
        <v>220</v>
      </c>
      <c r="E145" s="36" t="s">
        <v>1781</v>
      </c>
      <c r="F145" s="81" t="s">
        <v>1782</v>
      </c>
      <c r="G145" s="36" t="s">
        <v>241</v>
      </c>
      <c r="H145" s="36" t="s">
        <v>1783</v>
      </c>
      <c r="I145" s="35"/>
      <c r="J145" s="36"/>
      <c r="K145" s="36" t="s">
        <v>1784</v>
      </c>
      <c r="L145" s="35"/>
      <c r="M145" s="34" t="s">
        <v>186</v>
      </c>
      <c r="N145" s="33" t="s">
        <v>1414</v>
      </c>
      <c r="O145" s="64" t="s">
        <v>1415</v>
      </c>
      <c r="P145" s="212"/>
      <c r="Q145" s="34" t="s">
        <v>1785</v>
      </c>
      <c r="R145" s="34" t="s">
        <v>1786</v>
      </c>
      <c r="S145" s="81" t="s">
        <v>1368</v>
      </c>
      <c r="T145" s="82" t="s">
        <v>1787</v>
      </c>
      <c r="U145" s="81" t="s">
        <v>1370</v>
      </c>
      <c r="V145" s="81" t="s">
        <v>1788</v>
      </c>
      <c r="W145" s="34" t="s">
        <v>1789</v>
      </c>
      <c r="X145" s="34" t="s">
        <v>252</v>
      </c>
      <c r="Y145" s="19"/>
      <c r="AA145" s="211">
        <f>IF(OR(J145="Fail",ISBLANK(J145)),INDEX('Issue Code Table'!C:C,MATCH(N:N,'Issue Code Table'!A:A,0)),IF(M145="Critical",6,IF(M145="Significant",5,IF(M145="Moderate",3,2))))</f>
        <v>5</v>
      </c>
    </row>
    <row r="146" spans="1:27" ht="83.15" customHeight="1" x14ac:dyDescent="0.25">
      <c r="A146" s="209" t="s">
        <v>1790</v>
      </c>
      <c r="B146" s="38" t="s">
        <v>455</v>
      </c>
      <c r="C146" s="36" t="s">
        <v>456</v>
      </c>
      <c r="D146" s="36" t="s">
        <v>220</v>
      </c>
      <c r="E146" s="36" t="s">
        <v>1791</v>
      </c>
      <c r="F146" s="81" t="s">
        <v>1792</v>
      </c>
      <c r="G146" s="36" t="s">
        <v>241</v>
      </c>
      <c r="H146" s="36" t="s">
        <v>1793</v>
      </c>
      <c r="I146" s="35"/>
      <c r="J146" s="36"/>
      <c r="K146" s="36" t="s">
        <v>1794</v>
      </c>
      <c r="L146" s="35"/>
      <c r="M146" s="34" t="s">
        <v>226</v>
      </c>
      <c r="N146" s="33" t="s">
        <v>462</v>
      </c>
      <c r="O146" s="64" t="s">
        <v>463</v>
      </c>
      <c r="P146" s="212"/>
      <c r="Q146" s="34" t="s">
        <v>1785</v>
      </c>
      <c r="R146" s="34" t="s">
        <v>1795</v>
      </c>
      <c r="S146" s="81" t="s">
        <v>1368</v>
      </c>
      <c r="T146" s="82" t="s">
        <v>1796</v>
      </c>
      <c r="U146" s="81" t="s">
        <v>1370</v>
      </c>
      <c r="V146" s="81" t="s">
        <v>1797</v>
      </c>
      <c r="W146" s="34" t="s">
        <v>1798</v>
      </c>
      <c r="X146" s="34"/>
      <c r="Y146" s="19"/>
      <c r="AA146" s="211">
        <f>IF(OR(J146="Fail",ISBLANK(J146)),INDEX('Issue Code Table'!C:C,MATCH(N:N,'Issue Code Table'!A:A,0)),IF(M146="Critical",6,IF(M146="Significant",5,IF(M146="Moderate",3,2))))</f>
        <v>5</v>
      </c>
    </row>
    <row r="147" spans="1:27" ht="83.15" customHeight="1" x14ac:dyDescent="0.25">
      <c r="A147" s="209" t="s">
        <v>1799</v>
      </c>
      <c r="B147" s="38" t="s">
        <v>455</v>
      </c>
      <c r="C147" s="36" t="s">
        <v>456</v>
      </c>
      <c r="D147" s="36" t="s">
        <v>220</v>
      </c>
      <c r="E147" s="36" t="s">
        <v>1800</v>
      </c>
      <c r="F147" s="81" t="s">
        <v>1782</v>
      </c>
      <c r="G147" s="36" t="s">
        <v>241</v>
      </c>
      <c r="H147" s="36" t="s">
        <v>1801</v>
      </c>
      <c r="I147" s="35"/>
      <c r="J147" s="36"/>
      <c r="K147" s="36" t="s">
        <v>1802</v>
      </c>
      <c r="L147" s="35"/>
      <c r="M147" s="34" t="s">
        <v>226</v>
      </c>
      <c r="N147" s="33" t="s">
        <v>462</v>
      </c>
      <c r="O147" s="64" t="s">
        <v>463</v>
      </c>
      <c r="P147" s="212"/>
      <c r="Q147" s="34" t="s">
        <v>1785</v>
      </c>
      <c r="R147" s="34" t="s">
        <v>1803</v>
      </c>
      <c r="S147" s="81" t="s">
        <v>1368</v>
      </c>
      <c r="T147" s="82" t="s">
        <v>1804</v>
      </c>
      <c r="U147" s="81" t="s">
        <v>1370</v>
      </c>
      <c r="V147" s="81" t="s">
        <v>1805</v>
      </c>
      <c r="W147" s="34" t="s">
        <v>1806</v>
      </c>
      <c r="X147" s="34"/>
      <c r="Y147" s="19"/>
      <c r="AA147" s="211">
        <f>IF(OR(J147="Fail",ISBLANK(J147)),INDEX('Issue Code Table'!C:C,MATCH(N:N,'Issue Code Table'!A:A,0)),IF(M147="Critical",6,IF(M147="Significant",5,IF(M147="Moderate",3,2))))</f>
        <v>5</v>
      </c>
    </row>
    <row r="148" spans="1:27" ht="83.15" customHeight="1" x14ac:dyDescent="0.25">
      <c r="A148" s="209" t="s">
        <v>1807</v>
      </c>
      <c r="B148" s="38" t="s">
        <v>455</v>
      </c>
      <c r="C148" s="36" t="s">
        <v>456</v>
      </c>
      <c r="D148" s="36" t="s">
        <v>220</v>
      </c>
      <c r="E148" s="36" t="s">
        <v>1808</v>
      </c>
      <c r="F148" s="81" t="s">
        <v>1809</v>
      </c>
      <c r="G148" s="36" t="s">
        <v>241</v>
      </c>
      <c r="H148" s="36" t="s">
        <v>1810</v>
      </c>
      <c r="I148" s="35"/>
      <c r="J148" s="36"/>
      <c r="K148" s="36" t="s">
        <v>1811</v>
      </c>
      <c r="L148" s="35"/>
      <c r="M148" s="36" t="s">
        <v>226</v>
      </c>
      <c r="N148" s="33" t="s">
        <v>1414</v>
      </c>
      <c r="O148" s="64" t="s">
        <v>1415</v>
      </c>
      <c r="P148" s="212"/>
      <c r="Q148" s="34" t="s">
        <v>1812</v>
      </c>
      <c r="R148" s="34" t="s">
        <v>1813</v>
      </c>
      <c r="S148" s="81" t="s">
        <v>1368</v>
      </c>
      <c r="T148" s="82" t="s">
        <v>1814</v>
      </c>
      <c r="U148" s="81" t="s">
        <v>1370</v>
      </c>
      <c r="V148" s="81" t="s">
        <v>1815</v>
      </c>
      <c r="W148" s="34" t="s">
        <v>1816</v>
      </c>
      <c r="X148" s="34"/>
      <c r="Y148" s="19"/>
      <c r="AA148" s="211">
        <f>IF(OR(J148="Fail",ISBLANK(J148)),INDEX('Issue Code Table'!C:C,MATCH(N:N,'Issue Code Table'!A:A,0)),IF(M148="Critical",6,IF(M148="Significant",5,IF(M148="Moderate",3,2))))</f>
        <v>5</v>
      </c>
    </row>
    <row r="149" spans="1:27" ht="83.15" customHeight="1" x14ac:dyDescent="0.25">
      <c r="A149" s="209" t="s">
        <v>1817</v>
      </c>
      <c r="B149" s="38" t="s">
        <v>455</v>
      </c>
      <c r="C149" s="36" t="s">
        <v>456</v>
      </c>
      <c r="D149" s="36" t="s">
        <v>220</v>
      </c>
      <c r="E149" s="36" t="s">
        <v>1818</v>
      </c>
      <c r="F149" s="81" t="s">
        <v>1819</v>
      </c>
      <c r="G149" s="36" t="s">
        <v>241</v>
      </c>
      <c r="H149" s="36" t="s">
        <v>1820</v>
      </c>
      <c r="I149" s="35"/>
      <c r="J149" s="36"/>
      <c r="K149" s="36" t="s">
        <v>1821</v>
      </c>
      <c r="L149" s="35"/>
      <c r="M149" s="36" t="s">
        <v>226</v>
      </c>
      <c r="N149" s="33" t="s">
        <v>1414</v>
      </c>
      <c r="O149" s="64" t="s">
        <v>1415</v>
      </c>
      <c r="P149" s="212"/>
      <c r="Q149" s="34" t="s">
        <v>1812</v>
      </c>
      <c r="R149" s="34" t="s">
        <v>1822</v>
      </c>
      <c r="S149" s="81" t="s">
        <v>1575</v>
      </c>
      <c r="T149" s="82" t="s">
        <v>1823</v>
      </c>
      <c r="U149" s="81" t="s">
        <v>1370</v>
      </c>
      <c r="V149" s="81" t="s">
        <v>1824</v>
      </c>
      <c r="W149" s="34" t="s">
        <v>1825</v>
      </c>
      <c r="X149" s="34"/>
      <c r="Y149" s="19"/>
      <c r="AA149" s="211">
        <f>IF(OR(J149="Fail",ISBLANK(J149)),INDEX('Issue Code Table'!C:C,MATCH(N:N,'Issue Code Table'!A:A,0)),IF(M149="Critical",6,IF(M149="Significant",5,IF(M149="Moderate",3,2))))</f>
        <v>5</v>
      </c>
    </row>
    <row r="150" spans="1:27" ht="83.15" customHeight="1" x14ac:dyDescent="0.25">
      <c r="A150" s="209" t="s">
        <v>1826</v>
      </c>
      <c r="B150" s="38" t="s">
        <v>455</v>
      </c>
      <c r="C150" s="36" t="s">
        <v>456</v>
      </c>
      <c r="D150" s="36" t="s">
        <v>220</v>
      </c>
      <c r="E150" s="36" t="s">
        <v>1827</v>
      </c>
      <c r="F150" s="81" t="s">
        <v>1828</v>
      </c>
      <c r="G150" s="36" t="s">
        <v>241</v>
      </c>
      <c r="H150" s="36" t="s">
        <v>1829</v>
      </c>
      <c r="I150" s="35"/>
      <c r="J150" s="36"/>
      <c r="K150" s="36" t="s">
        <v>1830</v>
      </c>
      <c r="L150" s="35"/>
      <c r="M150" s="34" t="s">
        <v>186</v>
      </c>
      <c r="N150" s="33" t="s">
        <v>462</v>
      </c>
      <c r="O150" s="64" t="s">
        <v>463</v>
      </c>
      <c r="P150" s="212"/>
      <c r="Q150" s="34" t="s">
        <v>1812</v>
      </c>
      <c r="R150" s="34" t="s">
        <v>1831</v>
      </c>
      <c r="S150" s="81" t="s">
        <v>1575</v>
      </c>
      <c r="T150" s="82" t="s">
        <v>1832</v>
      </c>
      <c r="U150" s="81" t="s">
        <v>1370</v>
      </c>
      <c r="V150" s="81" t="s">
        <v>1833</v>
      </c>
      <c r="W150" s="34" t="s">
        <v>1834</v>
      </c>
      <c r="X150" s="34" t="s">
        <v>252</v>
      </c>
      <c r="Y150" s="19"/>
      <c r="AA150" s="211">
        <f>IF(OR(J150="Fail",ISBLANK(J150)),INDEX('Issue Code Table'!C:C,MATCH(N:N,'Issue Code Table'!A:A,0)),IF(M150="Critical",6,IF(M150="Significant",5,IF(M150="Moderate",3,2))))</f>
        <v>5</v>
      </c>
    </row>
    <row r="151" spans="1:27" ht="83.15" customHeight="1" x14ac:dyDescent="0.25">
      <c r="A151" s="209" t="s">
        <v>1835</v>
      </c>
      <c r="B151" s="38" t="s">
        <v>455</v>
      </c>
      <c r="C151" s="36" t="s">
        <v>456</v>
      </c>
      <c r="D151" s="36" t="s">
        <v>220</v>
      </c>
      <c r="E151" s="36" t="s">
        <v>1836</v>
      </c>
      <c r="F151" s="81" t="s">
        <v>1837</v>
      </c>
      <c r="G151" s="36" t="s">
        <v>241</v>
      </c>
      <c r="H151" s="36" t="s">
        <v>1838</v>
      </c>
      <c r="I151" s="35"/>
      <c r="J151" s="36"/>
      <c r="K151" s="36" t="s">
        <v>1839</v>
      </c>
      <c r="L151" s="35"/>
      <c r="M151" s="36" t="s">
        <v>226</v>
      </c>
      <c r="N151" s="33" t="s">
        <v>462</v>
      </c>
      <c r="O151" s="64" t="s">
        <v>463</v>
      </c>
      <c r="P151" s="212"/>
      <c r="Q151" s="34" t="s">
        <v>1812</v>
      </c>
      <c r="R151" s="34" t="s">
        <v>1840</v>
      </c>
      <c r="S151" s="81" t="s">
        <v>1575</v>
      </c>
      <c r="T151" s="82" t="s">
        <v>1841</v>
      </c>
      <c r="U151" s="81" t="s">
        <v>1370</v>
      </c>
      <c r="V151" s="81" t="s">
        <v>1842</v>
      </c>
      <c r="W151" s="34" t="s">
        <v>1843</v>
      </c>
      <c r="X151" s="34"/>
      <c r="Y151" s="19"/>
      <c r="AA151" s="211">
        <f>IF(OR(J151="Fail",ISBLANK(J151)),INDEX('Issue Code Table'!C:C,MATCH(N:N,'Issue Code Table'!A:A,0)),IF(M151="Critical",6,IF(M151="Significant",5,IF(M151="Moderate",3,2))))</f>
        <v>5</v>
      </c>
    </row>
    <row r="152" spans="1:27" ht="83.15" customHeight="1" x14ac:dyDescent="0.25">
      <c r="A152" s="209" t="s">
        <v>1844</v>
      </c>
      <c r="B152" s="38" t="s">
        <v>1019</v>
      </c>
      <c r="C152" s="36" t="s">
        <v>1020</v>
      </c>
      <c r="D152" s="36" t="s">
        <v>220</v>
      </c>
      <c r="E152" s="36" t="s">
        <v>1845</v>
      </c>
      <c r="F152" s="81" t="s">
        <v>1846</v>
      </c>
      <c r="G152" s="36" t="s">
        <v>1847</v>
      </c>
      <c r="H152" s="36" t="s">
        <v>1848</v>
      </c>
      <c r="I152" s="35"/>
      <c r="J152" s="36"/>
      <c r="K152" s="39" t="s">
        <v>1849</v>
      </c>
      <c r="L152" s="35"/>
      <c r="M152" s="34" t="s">
        <v>226</v>
      </c>
      <c r="N152" s="33" t="s">
        <v>1850</v>
      </c>
      <c r="O152" s="64" t="s">
        <v>1851</v>
      </c>
      <c r="P152" s="212"/>
      <c r="Q152" s="34" t="s">
        <v>1852</v>
      </c>
      <c r="R152" s="34" t="s">
        <v>1853</v>
      </c>
      <c r="S152" s="81" t="s">
        <v>1854</v>
      </c>
      <c r="T152" s="82" t="s">
        <v>1855</v>
      </c>
      <c r="U152" s="81" t="s">
        <v>1856</v>
      </c>
      <c r="V152" s="81" t="s">
        <v>1857</v>
      </c>
      <c r="W152" s="34" t="s">
        <v>1858</v>
      </c>
      <c r="X152" s="34"/>
      <c r="Y152" s="19"/>
      <c r="AA152" s="211">
        <f>IF(OR(J152="Fail",ISBLANK(J152)),INDEX('Issue Code Table'!C:C,MATCH(N:N,'Issue Code Table'!A:A,0)),IF(M152="Critical",6,IF(M152="Significant",5,IF(M152="Moderate",3,2))))</f>
        <v>3</v>
      </c>
    </row>
    <row r="153" spans="1:27" ht="83.15" customHeight="1" x14ac:dyDescent="0.25">
      <c r="A153" s="209" t="s">
        <v>1859</v>
      </c>
      <c r="B153" s="38" t="s">
        <v>1860</v>
      </c>
      <c r="C153" s="36" t="s">
        <v>1861</v>
      </c>
      <c r="D153" s="36" t="s">
        <v>220</v>
      </c>
      <c r="E153" s="36" t="s">
        <v>1862</v>
      </c>
      <c r="F153" s="81" t="s">
        <v>1863</v>
      </c>
      <c r="G153" s="36" t="s">
        <v>1864</v>
      </c>
      <c r="H153" s="36" t="s">
        <v>1865</v>
      </c>
      <c r="I153" s="35"/>
      <c r="J153" s="36"/>
      <c r="K153" s="39" t="s">
        <v>1866</v>
      </c>
      <c r="L153" s="35"/>
      <c r="M153" s="34" t="s">
        <v>226</v>
      </c>
      <c r="N153" s="33" t="s">
        <v>420</v>
      </c>
      <c r="O153" s="64" t="s">
        <v>421</v>
      </c>
      <c r="P153" s="212"/>
      <c r="Q153" s="34" t="s">
        <v>1852</v>
      </c>
      <c r="R153" s="34" t="s">
        <v>1867</v>
      </c>
      <c r="S153" s="81" t="s">
        <v>1868</v>
      </c>
      <c r="T153" s="82" t="s">
        <v>1869</v>
      </c>
      <c r="U153" s="81" t="s">
        <v>1870</v>
      </c>
      <c r="V153" s="81" t="s">
        <v>1871</v>
      </c>
      <c r="W153" s="34" t="s">
        <v>1872</v>
      </c>
      <c r="X153" s="34"/>
      <c r="Y153" s="19"/>
      <c r="AA153" s="211">
        <f>IF(OR(J153="Fail",ISBLANK(J153)),INDEX('Issue Code Table'!C:C,MATCH(N:N,'Issue Code Table'!A:A,0)),IF(M153="Critical",6,IF(M153="Significant",5,IF(M153="Moderate",3,2))))</f>
        <v>3</v>
      </c>
    </row>
    <row r="154" spans="1:27" ht="83.15" customHeight="1" x14ac:dyDescent="0.25">
      <c r="A154" s="209" t="s">
        <v>1873</v>
      </c>
      <c r="B154" s="38" t="s">
        <v>455</v>
      </c>
      <c r="C154" s="36" t="s">
        <v>456</v>
      </c>
      <c r="D154" s="36" t="s">
        <v>220</v>
      </c>
      <c r="E154" s="36" t="s">
        <v>1874</v>
      </c>
      <c r="F154" s="81" t="s">
        <v>1875</v>
      </c>
      <c r="G154" s="36" t="s">
        <v>1876</v>
      </c>
      <c r="H154" s="36" t="s">
        <v>1877</v>
      </c>
      <c r="I154" s="35"/>
      <c r="J154" s="36"/>
      <c r="K154" s="39" t="s">
        <v>1878</v>
      </c>
      <c r="L154" s="35"/>
      <c r="M154" s="34" t="s">
        <v>226</v>
      </c>
      <c r="N154" s="33" t="s">
        <v>1850</v>
      </c>
      <c r="O154" s="64" t="s">
        <v>1851</v>
      </c>
      <c r="P154" s="212"/>
      <c r="Q154" s="34" t="s">
        <v>1852</v>
      </c>
      <c r="R154" s="34" t="s">
        <v>1879</v>
      </c>
      <c r="S154" s="81" t="s">
        <v>1880</v>
      </c>
      <c r="T154" s="82" t="s">
        <v>1881</v>
      </c>
      <c r="U154" s="81" t="s">
        <v>1856</v>
      </c>
      <c r="V154" s="81" t="s">
        <v>1882</v>
      </c>
      <c r="W154" s="34" t="s">
        <v>1883</v>
      </c>
      <c r="X154" s="34"/>
      <c r="Y154" s="19"/>
      <c r="AA154" s="211">
        <f>IF(OR(J154="Fail",ISBLANK(J154)),INDEX('Issue Code Table'!C:C,MATCH(N:N,'Issue Code Table'!A:A,0)),IF(M154="Critical",6,IF(M154="Significant",5,IF(M154="Moderate",3,2))))</f>
        <v>3</v>
      </c>
    </row>
    <row r="155" spans="1:27" ht="83.15" customHeight="1" x14ac:dyDescent="0.25">
      <c r="A155" s="209" t="s">
        <v>1884</v>
      </c>
      <c r="B155" s="38" t="s">
        <v>1019</v>
      </c>
      <c r="C155" s="36" t="s">
        <v>1020</v>
      </c>
      <c r="D155" s="36" t="s">
        <v>220</v>
      </c>
      <c r="E155" s="36" t="s">
        <v>1885</v>
      </c>
      <c r="F155" s="81" t="s">
        <v>1886</v>
      </c>
      <c r="G155" s="36" t="s">
        <v>1887</v>
      </c>
      <c r="H155" s="36" t="s">
        <v>1888</v>
      </c>
      <c r="I155" s="35"/>
      <c r="J155" s="36"/>
      <c r="K155" s="39" t="s">
        <v>1889</v>
      </c>
      <c r="L155" s="35"/>
      <c r="M155" s="34" t="s">
        <v>226</v>
      </c>
      <c r="N155" s="33" t="s">
        <v>1850</v>
      </c>
      <c r="O155" s="64" t="s">
        <v>1851</v>
      </c>
      <c r="P155" s="212"/>
      <c r="Q155" s="34" t="s">
        <v>1852</v>
      </c>
      <c r="R155" s="34" t="s">
        <v>1890</v>
      </c>
      <c r="S155" s="81" t="s">
        <v>1891</v>
      </c>
      <c r="T155" s="82" t="s">
        <v>1892</v>
      </c>
      <c r="U155" s="81" t="s">
        <v>1893</v>
      </c>
      <c r="V155" s="81" t="s">
        <v>1894</v>
      </c>
      <c r="W155" s="34" t="s">
        <v>1895</v>
      </c>
      <c r="X155" s="34"/>
      <c r="Y155" s="19"/>
      <c r="AA155" s="211">
        <f>IF(OR(J155="Fail",ISBLANK(J155)),INDEX('Issue Code Table'!C:C,MATCH(N:N,'Issue Code Table'!A:A,0)),IF(M155="Critical",6,IF(M155="Significant",5,IF(M155="Moderate",3,2))))</f>
        <v>3</v>
      </c>
    </row>
    <row r="156" spans="1:27" ht="83.15" customHeight="1" x14ac:dyDescent="0.25">
      <c r="A156" s="209" t="s">
        <v>1896</v>
      </c>
      <c r="B156" s="38" t="s">
        <v>455</v>
      </c>
      <c r="C156" s="36" t="s">
        <v>456</v>
      </c>
      <c r="D156" s="36" t="s">
        <v>220</v>
      </c>
      <c r="E156" s="36" t="s">
        <v>1897</v>
      </c>
      <c r="F156" s="81" t="s">
        <v>1898</v>
      </c>
      <c r="G156" s="36" t="s">
        <v>1899</v>
      </c>
      <c r="H156" s="36" t="s">
        <v>1900</v>
      </c>
      <c r="I156" s="35"/>
      <c r="J156" s="36"/>
      <c r="K156" s="39" t="s">
        <v>1901</v>
      </c>
      <c r="L156" s="35"/>
      <c r="M156" s="34" t="s">
        <v>226</v>
      </c>
      <c r="N156" s="33" t="s">
        <v>1850</v>
      </c>
      <c r="O156" s="64" t="s">
        <v>1851</v>
      </c>
      <c r="P156" s="212"/>
      <c r="Q156" s="34" t="s">
        <v>1852</v>
      </c>
      <c r="R156" s="34" t="s">
        <v>1902</v>
      </c>
      <c r="S156" s="81" t="s">
        <v>1903</v>
      </c>
      <c r="T156" s="82" t="s">
        <v>1904</v>
      </c>
      <c r="U156" s="81" t="s">
        <v>1856</v>
      </c>
      <c r="V156" s="81" t="s">
        <v>1905</v>
      </c>
      <c r="W156" s="34" t="s">
        <v>1906</v>
      </c>
      <c r="X156" s="34"/>
      <c r="Y156" s="19"/>
      <c r="AA156" s="211">
        <f>IF(OR(J156="Fail",ISBLANK(J156)),INDEX('Issue Code Table'!C:C,MATCH(N:N,'Issue Code Table'!A:A,0)),IF(M156="Critical",6,IF(M156="Significant",5,IF(M156="Moderate",3,2))))</f>
        <v>3</v>
      </c>
    </row>
    <row r="157" spans="1:27" ht="83.15" customHeight="1" x14ac:dyDescent="0.25">
      <c r="A157" s="209" t="s">
        <v>1907</v>
      </c>
      <c r="B157" s="38" t="s">
        <v>237</v>
      </c>
      <c r="C157" s="36" t="s">
        <v>238</v>
      </c>
      <c r="D157" s="36" t="s">
        <v>220</v>
      </c>
      <c r="E157" s="36" t="s">
        <v>1908</v>
      </c>
      <c r="F157" s="81" t="s">
        <v>1909</v>
      </c>
      <c r="G157" s="36" t="s">
        <v>1910</v>
      </c>
      <c r="H157" s="36" t="s">
        <v>1911</v>
      </c>
      <c r="I157" s="35"/>
      <c r="J157" s="36"/>
      <c r="K157" s="39" t="s">
        <v>1912</v>
      </c>
      <c r="L157" s="35"/>
      <c r="M157" s="34" t="s">
        <v>226</v>
      </c>
      <c r="N157" s="33" t="s">
        <v>1850</v>
      </c>
      <c r="O157" s="64" t="s">
        <v>1851</v>
      </c>
      <c r="P157" s="212"/>
      <c r="Q157" s="34" t="s">
        <v>1852</v>
      </c>
      <c r="R157" s="34" t="s">
        <v>1913</v>
      </c>
      <c r="S157" s="81" t="s">
        <v>1891</v>
      </c>
      <c r="T157" s="82" t="s">
        <v>1914</v>
      </c>
      <c r="U157" s="81" t="s">
        <v>1893</v>
      </c>
      <c r="V157" s="81" t="s">
        <v>1915</v>
      </c>
      <c r="W157" s="34" t="s">
        <v>1916</v>
      </c>
      <c r="X157" s="34"/>
      <c r="Y157" s="19"/>
      <c r="AA157" s="211">
        <f>IF(OR(J157="Fail",ISBLANK(J157)),INDEX('Issue Code Table'!C:C,MATCH(N:N,'Issue Code Table'!A:A,0)),IF(M157="Critical",6,IF(M157="Significant",5,IF(M157="Moderate",3,2))))</f>
        <v>3</v>
      </c>
    </row>
    <row r="158" spans="1:27" ht="83.15" customHeight="1" x14ac:dyDescent="0.25">
      <c r="A158" s="209" t="s">
        <v>1917</v>
      </c>
      <c r="B158" s="233" t="s">
        <v>237</v>
      </c>
      <c r="C158" s="100" t="s">
        <v>238</v>
      </c>
      <c r="D158" s="36" t="s">
        <v>220</v>
      </c>
      <c r="E158" s="36" t="s">
        <v>1918</v>
      </c>
      <c r="F158" s="81" t="s">
        <v>1919</v>
      </c>
      <c r="G158" s="36" t="s">
        <v>1920</v>
      </c>
      <c r="H158" s="36" t="s">
        <v>1921</v>
      </c>
      <c r="I158" s="35"/>
      <c r="J158" s="36"/>
      <c r="K158" s="36" t="s">
        <v>1922</v>
      </c>
      <c r="L158" s="35"/>
      <c r="M158" s="34" t="s">
        <v>226</v>
      </c>
      <c r="N158" s="33" t="s">
        <v>1850</v>
      </c>
      <c r="O158" s="64" t="s">
        <v>1851</v>
      </c>
      <c r="P158" s="212"/>
      <c r="Q158" s="34" t="s">
        <v>1852</v>
      </c>
      <c r="R158" s="34" t="s">
        <v>1923</v>
      </c>
      <c r="S158" s="81" t="s">
        <v>1924</v>
      </c>
      <c r="T158" s="82" t="s">
        <v>1925</v>
      </c>
      <c r="U158" s="81" t="s">
        <v>1926</v>
      </c>
      <c r="V158" s="81" t="s">
        <v>1927</v>
      </c>
      <c r="W158" s="34" t="s">
        <v>1928</v>
      </c>
      <c r="X158" s="34"/>
      <c r="Y158" s="19"/>
      <c r="AA158" s="211">
        <f>IF(OR(J158="Fail",ISBLANK(J158)),INDEX('Issue Code Table'!C:C,MATCH(N:N,'Issue Code Table'!A:A,0)),IF(M158="Critical",6,IF(M158="Significant",5,IF(M158="Moderate",3,2))))</f>
        <v>3</v>
      </c>
    </row>
    <row r="159" spans="1:27" ht="83.15" customHeight="1" x14ac:dyDescent="0.25">
      <c r="A159" s="209" t="s">
        <v>1929</v>
      </c>
      <c r="B159" s="38" t="s">
        <v>455</v>
      </c>
      <c r="C159" s="36" t="s">
        <v>456</v>
      </c>
      <c r="D159" s="36" t="s">
        <v>220</v>
      </c>
      <c r="E159" s="36" t="s">
        <v>1930</v>
      </c>
      <c r="F159" s="81" t="s">
        <v>1931</v>
      </c>
      <c r="G159" s="36" t="s">
        <v>1932</v>
      </c>
      <c r="H159" s="36" t="s">
        <v>1933</v>
      </c>
      <c r="I159" s="35"/>
      <c r="J159" s="36"/>
      <c r="K159" s="39" t="s">
        <v>1934</v>
      </c>
      <c r="L159" s="35"/>
      <c r="M159" s="34" t="s">
        <v>226</v>
      </c>
      <c r="N159" s="33" t="s">
        <v>1850</v>
      </c>
      <c r="O159" s="64" t="s">
        <v>1851</v>
      </c>
      <c r="P159" s="212"/>
      <c r="Q159" s="34" t="s">
        <v>1935</v>
      </c>
      <c r="R159" s="34" t="s">
        <v>1936</v>
      </c>
      <c r="S159" s="81" t="s">
        <v>1903</v>
      </c>
      <c r="T159" s="82" t="s">
        <v>1937</v>
      </c>
      <c r="U159" s="81" t="s">
        <v>1856</v>
      </c>
      <c r="V159" s="81" t="s">
        <v>1938</v>
      </c>
      <c r="W159" s="34" t="s">
        <v>1939</v>
      </c>
      <c r="X159" s="34"/>
      <c r="Y159" s="19"/>
      <c r="AA159" s="211">
        <f>IF(OR(J159="Fail",ISBLANK(J159)),INDEX('Issue Code Table'!C:C,MATCH(N:N,'Issue Code Table'!A:A,0)),IF(M159="Critical",6,IF(M159="Significant",5,IF(M159="Moderate",3,2))))</f>
        <v>3</v>
      </c>
    </row>
    <row r="160" spans="1:27" ht="83.15" customHeight="1" x14ac:dyDescent="0.25">
      <c r="A160" s="209" t="s">
        <v>1940</v>
      </c>
      <c r="B160" s="38" t="s">
        <v>1019</v>
      </c>
      <c r="C160" s="36" t="s">
        <v>1020</v>
      </c>
      <c r="D160" s="36" t="s">
        <v>220</v>
      </c>
      <c r="E160" s="36" t="s">
        <v>1941</v>
      </c>
      <c r="F160" s="81" t="s">
        <v>1886</v>
      </c>
      <c r="G160" s="36" t="s">
        <v>1942</v>
      </c>
      <c r="H160" s="36" t="s">
        <v>1943</v>
      </c>
      <c r="I160" s="35"/>
      <c r="J160" s="36"/>
      <c r="K160" s="39" t="s">
        <v>1944</v>
      </c>
      <c r="L160" s="35"/>
      <c r="M160" s="34" t="s">
        <v>226</v>
      </c>
      <c r="N160" s="33" t="s">
        <v>1850</v>
      </c>
      <c r="O160" s="64" t="s">
        <v>1851</v>
      </c>
      <c r="P160" s="212"/>
      <c r="Q160" s="34" t="s">
        <v>1935</v>
      </c>
      <c r="R160" s="34" t="s">
        <v>1945</v>
      </c>
      <c r="S160" s="81" t="s">
        <v>1891</v>
      </c>
      <c r="T160" s="82" t="s">
        <v>1946</v>
      </c>
      <c r="U160" s="81" t="s">
        <v>1893</v>
      </c>
      <c r="V160" s="81" t="s">
        <v>1947</v>
      </c>
      <c r="W160" s="34" t="s">
        <v>1948</v>
      </c>
      <c r="X160" s="34"/>
      <c r="Y160" s="19"/>
      <c r="AA160" s="211">
        <f>IF(OR(J160="Fail",ISBLANK(J160)),INDEX('Issue Code Table'!C:C,MATCH(N:N,'Issue Code Table'!A:A,0)),IF(M160="Critical",6,IF(M160="Significant",5,IF(M160="Moderate",3,2))))</f>
        <v>3</v>
      </c>
    </row>
    <row r="161" spans="1:27" ht="83.15" customHeight="1" x14ac:dyDescent="0.25">
      <c r="A161" s="209" t="s">
        <v>1949</v>
      </c>
      <c r="B161" s="38" t="s">
        <v>455</v>
      </c>
      <c r="C161" s="36" t="s">
        <v>456</v>
      </c>
      <c r="D161" s="36" t="s">
        <v>220</v>
      </c>
      <c r="E161" s="36" t="s">
        <v>1950</v>
      </c>
      <c r="F161" s="81" t="s">
        <v>1875</v>
      </c>
      <c r="G161" s="36" t="s">
        <v>1951</v>
      </c>
      <c r="H161" s="36" t="s">
        <v>1952</v>
      </c>
      <c r="I161" s="35"/>
      <c r="J161" s="36"/>
      <c r="K161" s="39" t="s">
        <v>1953</v>
      </c>
      <c r="L161" s="35"/>
      <c r="M161" s="34" t="s">
        <v>226</v>
      </c>
      <c r="N161" s="33" t="s">
        <v>1850</v>
      </c>
      <c r="O161" s="64" t="s">
        <v>1851</v>
      </c>
      <c r="P161" s="212"/>
      <c r="Q161" s="34" t="s">
        <v>1935</v>
      </c>
      <c r="R161" s="34" t="s">
        <v>1954</v>
      </c>
      <c r="S161" s="81" t="s">
        <v>1880</v>
      </c>
      <c r="T161" s="82" t="s">
        <v>1955</v>
      </c>
      <c r="U161" s="81" t="s">
        <v>1856</v>
      </c>
      <c r="V161" s="81" t="s">
        <v>1956</v>
      </c>
      <c r="W161" s="34" t="s">
        <v>1957</v>
      </c>
      <c r="X161" s="34"/>
      <c r="Y161" s="19"/>
      <c r="AA161" s="211">
        <f>IF(OR(J161="Fail",ISBLANK(J161)),INDEX('Issue Code Table'!C:C,MATCH(N:N,'Issue Code Table'!A:A,0)),IF(M161="Critical",6,IF(M161="Significant",5,IF(M161="Moderate",3,2))))</f>
        <v>3</v>
      </c>
    </row>
    <row r="162" spans="1:27" ht="83.15" customHeight="1" x14ac:dyDescent="0.25">
      <c r="A162" s="209" t="s">
        <v>1958</v>
      </c>
      <c r="B162" s="38" t="s">
        <v>1860</v>
      </c>
      <c r="C162" s="36" t="s">
        <v>1861</v>
      </c>
      <c r="D162" s="36" t="s">
        <v>220</v>
      </c>
      <c r="E162" s="36" t="s">
        <v>1959</v>
      </c>
      <c r="F162" s="81" t="s">
        <v>1863</v>
      </c>
      <c r="G162" s="36" t="s">
        <v>1960</v>
      </c>
      <c r="H162" s="36" t="s">
        <v>1961</v>
      </c>
      <c r="I162" s="35"/>
      <c r="J162" s="36"/>
      <c r="K162" s="39" t="s">
        <v>1962</v>
      </c>
      <c r="L162" s="35"/>
      <c r="M162" s="34" t="s">
        <v>226</v>
      </c>
      <c r="N162" s="33" t="s">
        <v>420</v>
      </c>
      <c r="O162" s="64" t="s">
        <v>421</v>
      </c>
      <c r="P162" s="212"/>
      <c r="Q162" s="34" t="s">
        <v>1935</v>
      </c>
      <c r="R162" s="34" t="s">
        <v>1963</v>
      </c>
      <c r="S162" s="81" t="s">
        <v>1868</v>
      </c>
      <c r="T162" s="82" t="s">
        <v>1964</v>
      </c>
      <c r="U162" s="81" t="s">
        <v>1870</v>
      </c>
      <c r="V162" s="81" t="s">
        <v>1965</v>
      </c>
      <c r="W162" s="34" t="s">
        <v>1966</v>
      </c>
      <c r="X162" s="34"/>
      <c r="Y162" s="19"/>
      <c r="AA162" s="211">
        <f>IF(OR(J162="Fail",ISBLANK(J162)),INDEX('Issue Code Table'!C:C,MATCH(N:N,'Issue Code Table'!A:A,0)),IF(M162="Critical",6,IF(M162="Significant",5,IF(M162="Moderate",3,2))))</f>
        <v>3</v>
      </c>
    </row>
    <row r="163" spans="1:27" ht="83.15" customHeight="1" x14ac:dyDescent="0.25">
      <c r="A163" s="209" t="s">
        <v>1967</v>
      </c>
      <c r="B163" s="38" t="s">
        <v>1019</v>
      </c>
      <c r="C163" s="36" t="s">
        <v>1020</v>
      </c>
      <c r="D163" s="36" t="s">
        <v>220</v>
      </c>
      <c r="E163" s="36" t="s">
        <v>1968</v>
      </c>
      <c r="F163" s="81" t="s">
        <v>1846</v>
      </c>
      <c r="G163" s="36" t="s">
        <v>1969</v>
      </c>
      <c r="H163" s="36" t="s">
        <v>1970</v>
      </c>
      <c r="I163" s="35"/>
      <c r="J163" s="36"/>
      <c r="K163" s="39" t="s">
        <v>1971</v>
      </c>
      <c r="L163" s="35"/>
      <c r="M163" s="34" t="s">
        <v>226</v>
      </c>
      <c r="N163" s="33" t="s">
        <v>1850</v>
      </c>
      <c r="O163" s="64" t="s">
        <v>1851</v>
      </c>
      <c r="P163" s="212"/>
      <c r="Q163" s="34" t="s">
        <v>1935</v>
      </c>
      <c r="R163" s="34" t="s">
        <v>1972</v>
      </c>
      <c r="S163" s="81" t="s">
        <v>1854</v>
      </c>
      <c r="T163" s="82" t="s">
        <v>1973</v>
      </c>
      <c r="U163" s="81" t="s">
        <v>1856</v>
      </c>
      <c r="V163" s="81" t="s">
        <v>1974</v>
      </c>
      <c r="W163" s="34" t="s">
        <v>1975</v>
      </c>
      <c r="X163" s="34"/>
      <c r="Y163" s="19"/>
      <c r="AA163" s="211">
        <f>IF(OR(J163="Fail",ISBLANK(J163)),INDEX('Issue Code Table'!C:C,MATCH(N:N,'Issue Code Table'!A:A,0)),IF(M163="Critical",6,IF(M163="Significant",5,IF(M163="Moderate",3,2))))</f>
        <v>3</v>
      </c>
    </row>
    <row r="164" spans="1:27" ht="83.15" customHeight="1" x14ac:dyDescent="0.25">
      <c r="A164" s="209" t="s">
        <v>1976</v>
      </c>
      <c r="B164" s="38" t="s">
        <v>237</v>
      </c>
      <c r="C164" s="36" t="s">
        <v>238</v>
      </c>
      <c r="D164" s="36" t="s">
        <v>220</v>
      </c>
      <c r="E164" s="36" t="s">
        <v>1977</v>
      </c>
      <c r="F164" s="81" t="s">
        <v>1909</v>
      </c>
      <c r="G164" s="36" t="s">
        <v>1978</v>
      </c>
      <c r="H164" s="36" t="s">
        <v>1979</v>
      </c>
      <c r="I164" s="35"/>
      <c r="J164" s="36"/>
      <c r="K164" s="39" t="s">
        <v>1980</v>
      </c>
      <c r="L164" s="35"/>
      <c r="M164" s="34" t="s">
        <v>226</v>
      </c>
      <c r="N164" s="33" t="s">
        <v>1850</v>
      </c>
      <c r="O164" s="64" t="s">
        <v>1851</v>
      </c>
      <c r="P164" s="212"/>
      <c r="Q164" s="34" t="s">
        <v>1935</v>
      </c>
      <c r="R164" s="34" t="s">
        <v>1981</v>
      </c>
      <c r="S164" s="81" t="s">
        <v>1891</v>
      </c>
      <c r="T164" s="82" t="s">
        <v>1982</v>
      </c>
      <c r="U164" s="81" t="s">
        <v>1893</v>
      </c>
      <c r="V164" s="81" t="s">
        <v>1983</v>
      </c>
      <c r="W164" s="34" t="s">
        <v>1984</v>
      </c>
      <c r="X164" s="34"/>
      <c r="Y164" s="19"/>
      <c r="AA164" s="211">
        <f>IF(OR(J164="Fail",ISBLANK(J164)),INDEX('Issue Code Table'!C:C,MATCH(N:N,'Issue Code Table'!A:A,0)),IF(M164="Critical",6,IF(M164="Significant",5,IF(M164="Moderate",3,2))))</f>
        <v>3</v>
      </c>
    </row>
    <row r="165" spans="1:27" ht="83.15" customHeight="1" x14ac:dyDescent="0.25">
      <c r="A165" s="209" t="s">
        <v>1985</v>
      </c>
      <c r="B165" s="233" t="s">
        <v>237</v>
      </c>
      <c r="C165" s="100" t="s">
        <v>238</v>
      </c>
      <c r="D165" s="36" t="s">
        <v>220</v>
      </c>
      <c r="E165" s="36" t="s">
        <v>1986</v>
      </c>
      <c r="F165" s="81" t="s">
        <v>1919</v>
      </c>
      <c r="G165" s="36" t="s">
        <v>1987</v>
      </c>
      <c r="H165" s="36" t="s">
        <v>1988</v>
      </c>
      <c r="I165" s="35"/>
      <c r="J165" s="36"/>
      <c r="K165" s="36" t="s">
        <v>1989</v>
      </c>
      <c r="L165" s="35"/>
      <c r="M165" s="34" t="s">
        <v>226</v>
      </c>
      <c r="N165" s="33" t="s">
        <v>1850</v>
      </c>
      <c r="O165" s="64" t="s">
        <v>1851</v>
      </c>
      <c r="P165" s="212"/>
      <c r="Q165" s="34" t="s">
        <v>1935</v>
      </c>
      <c r="R165" s="34" t="s">
        <v>1990</v>
      </c>
      <c r="S165" s="81" t="s">
        <v>1924</v>
      </c>
      <c r="T165" s="82" t="s">
        <v>1991</v>
      </c>
      <c r="U165" s="81" t="s">
        <v>1926</v>
      </c>
      <c r="V165" s="81" t="s">
        <v>1992</v>
      </c>
      <c r="W165" s="34" t="s">
        <v>1993</v>
      </c>
      <c r="X165" s="34"/>
      <c r="Y165" s="19"/>
      <c r="AA165" s="211">
        <f>IF(OR(J165="Fail",ISBLANK(J165)),INDEX('Issue Code Table'!C:C,MATCH(N:N,'Issue Code Table'!A:A,0)),IF(M165="Critical",6,IF(M165="Significant",5,IF(M165="Moderate",3,2))))</f>
        <v>3</v>
      </c>
    </row>
    <row r="166" spans="1:27" ht="83.15" customHeight="1" x14ac:dyDescent="0.25">
      <c r="A166" s="209" t="s">
        <v>1994</v>
      </c>
      <c r="B166" s="38" t="s">
        <v>455</v>
      </c>
      <c r="C166" s="36" t="s">
        <v>456</v>
      </c>
      <c r="D166" s="36" t="s">
        <v>220</v>
      </c>
      <c r="E166" s="36" t="s">
        <v>1995</v>
      </c>
      <c r="F166" s="81" t="s">
        <v>1898</v>
      </c>
      <c r="G166" s="36" t="s">
        <v>1996</v>
      </c>
      <c r="H166" s="36" t="s">
        <v>1997</v>
      </c>
      <c r="I166" s="35"/>
      <c r="J166" s="36"/>
      <c r="K166" s="39" t="s">
        <v>1998</v>
      </c>
      <c r="L166" s="35"/>
      <c r="M166" s="34" t="s">
        <v>226</v>
      </c>
      <c r="N166" s="33" t="s">
        <v>1850</v>
      </c>
      <c r="O166" s="64" t="s">
        <v>1851</v>
      </c>
      <c r="P166" s="212"/>
      <c r="Q166" s="34" t="s">
        <v>1999</v>
      </c>
      <c r="R166" s="34" t="s">
        <v>2000</v>
      </c>
      <c r="S166" s="81" t="s">
        <v>1903</v>
      </c>
      <c r="T166" s="82" t="s">
        <v>2001</v>
      </c>
      <c r="U166" s="81" t="s">
        <v>1856</v>
      </c>
      <c r="V166" s="81" t="s">
        <v>2002</v>
      </c>
      <c r="W166" s="34" t="s">
        <v>2003</v>
      </c>
      <c r="X166" s="34"/>
      <c r="Y166" s="19"/>
      <c r="AA166" s="211">
        <f>IF(OR(J166="Fail",ISBLANK(J166)),INDEX('Issue Code Table'!C:C,MATCH(N:N,'Issue Code Table'!A:A,0)),IF(M166="Critical",6,IF(M166="Significant",5,IF(M166="Moderate",3,2))))</f>
        <v>3</v>
      </c>
    </row>
    <row r="167" spans="1:27" ht="83.15" customHeight="1" x14ac:dyDescent="0.25">
      <c r="A167" s="209" t="s">
        <v>2004</v>
      </c>
      <c r="B167" s="38" t="s">
        <v>237</v>
      </c>
      <c r="C167" s="36" t="s">
        <v>238</v>
      </c>
      <c r="D167" s="36" t="s">
        <v>220</v>
      </c>
      <c r="E167" s="36" t="s">
        <v>2005</v>
      </c>
      <c r="F167" s="81" t="s">
        <v>1909</v>
      </c>
      <c r="G167" s="36" t="s">
        <v>2006</v>
      </c>
      <c r="H167" s="36" t="s">
        <v>2007</v>
      </c>
      <c r="I167" s="35"/>
      <c r="J167" s="36"/>
      <c r="K167" s="36" t="s">
        <v>2008</v>
      </c>
      <c r="L167" s="35"/>
      <c r="M167" s="34" t="s">
        <v>226</v>
      </c>
      <c r="N167" s="33" t="s">
        <v>1850</v>
      </c>
      <c r="O167" s="64" t="s">
        <v>1851</v>
      </c>
      <c r="P167" s="212"/>
      <c r="Q167" s="34" t="s">
        <v>1999</v>
      </c>
      <c r="R167" s="34" t="s">
        <v>2009</v>
      </c>
      <c r="S167" s="81" t="s">
        <v>1891</v>
      </c>
      <c r="T167" s="82" t="s">
        <v>2010</v>
      </c>
      <c r="U167" s="81" t="s">
        <v>1893</v>
      </c>
      <c r="V167" s="81" t="s">
        <v>2011</v>
      </c>
      <c r="W167" s="34" t="s">
        <v>2012</v>
      </c>
      <c r="X167" s="34"/>
      <c r="Y167" s="19"/>
      <c r="AA167" s="211">
        <f>IF(OR(J167="Fail",ISBLANK(J167)),INDEX('Issue Code Table'!C:C,MATCH(N:N,'Issue Code Table'!A:A,0)),IF(M167="Critical",6,IF(M167="Significant",5,IF(M167="Moderate",3,2))))</f>
        <v>3</v>
      </c>
    </row>
    <row r="168" spans="1:27" ht="83.15" customHeight="1" x14ac:dyDescent="0.25">
      <c r="A168" s="209" t="s">
        <v>2013</v>
      </c>
      <c r="B168" s="38" t="s">
        <v>455</v>
      </c>
      <c r="C168" s="36" t="s">
        <v>456</v>
      </c>
      <c r="D168" s="36" t="s">
        <v>220</v>
      </c>
      <c r="E168" s="36" t="s">
        <v>2014</v>
      </c>
      <c r="F168" s="81" t="s">
        <v>1875</v>
      </c>
      <c r="G168" s="36" t="s">
        <v>2015</v>
      </c>
      <c r="H168" s="36" t="s">
        <v>2016</v>
      </c>
      <c r="I168" s="35"/>
      <c r="J168" s="36"/>
      <c r="K168" s="39" t="s">
        <v>2017</v>
      </c>
      <c r="L168" s="35"/>
      <c r="M168" s="34" t="s">
        <v>226</v>
      </c>
      <c r="N168" s="33" t="s">
        <v>1850</v>
      </c>
      <c r="O168" s="64" t="s">
        <v>1851</v>
      </c>
      <c r="P168" s="212"/>
      <c r="Q168" s="34" t="s">
        <v>1999</v>
      </c>
      <c r="R168" s="34" t="s">
        <v>2018</v>
      </c>
      <c r="S168" s="81" t="s">
        <v>1880</v>
      </c>
      <c r="T168" s="82" t="s">
        <v>2019</v>
      </c>
      <c r="U168" s="81" t="s">
        <v>1856</v>
      </c>
      <c r="V168" s="81" t="s">
        <v>2020</v>
      </c>
      <c r="W168" s="34" t="s">
        <v>2021</v>
      </c>
      <c r="X168" s="34"/>
      <c r="Y168" s="19"/>
      <c r="AA168" s="211">
        <f>IF(OR(J168="Fail",ISBLANK(J168)),INDEX('Issue Code Table'!C:C,MATCH(N:N,'Issue Code Table'!A:A,0)),IF(M168="Critical",6,IF(M168="Significant",5,IF(M168="Moderate",3,2))))</f>
        <v>3</v>
      </c>
    </row>
    <row r="169" spans="1:27" ht="83.15" customHeight="1" x14ac:dyDescent="0.25">
      <c r="A169" s="209" t="s">
        <v>2022</v>
      </c>
      <c r="B169" s="233" t="s">
        <v>237</v>
      </c>
      <c r="C169" s="100" t="s">
        <v>238</v>
      </c>
      <c r="D169" s="36" t="s">
        <v>220</v>
      </c>
      <c r="E169" s="36" t="s">
        <v>2023</v>
      </c>
      <c r="F169" s="81" t="s">
        <v>1919</v>
      </c>
      <c r="G169" s="36" t="s">
        <v>2024</v>
      </c>
      <c r="H169" s="36" t="s">
        <v>2025</v>
      </c>
      <c r="I169" s="35"/>
      <c r="J169" s="36"/>
      <c r="K169" s="36" t="s">
        <v>2026</v>
      </c>
      <c r="L169" s="35"/>
      <c r="M169" s="34" t="s">
        <v>226</v>
      </c>
      <c r="N169" s="33" t="s">
        <v>1850</v>
      </c>
      <c r="O169" s="64" t="s">
        <v>1851</v>
      </c>
      <c r="P169" s="212"/>
      <c r="Q169" s="34" t="s">
        <v>1999</v>
      </c>
      <c r="R169" s="34" t="s">
        <v>2027</v>
      </c>
      <c r="S169" s="81" t="s">
        <v>1924</v>
      </c>
      <c r="T169" s="82" t="s">
        <v>2028</v>
      </c>
      <c r="U169" s="81" t="s">
        <v>1926</v>
      </c>
      <c r="V169" s="81" t="s">
        <v>2029</v>
      </c>
      <c r="W169" s="34" t="s">
        <v>2030</v>
      </c>
      <c r="X169" s="34"/>
      <c r="Y169" s="19"/>
      <c r="AA169" s="211">
        <f>IF(OR(J169="Fail",ISBLANK(J169)),INDEX('Issue Code Table'!C:C,MATCH(N:N,'Issue Code Table'!A:A,0)),IF(M169="Critical",6,IF(M169="Significant",5,IF(M169="Moderate",3,2))))</f>
        <v>3</v>
      </c>
    </row>
    <row r="170" spans="1:27" ht="83.15" customHeight="1" x14ac:dyDescent="0.25">
      <c r="A170" s="209" t="s">
        <v>2031</v>
      </c>
      <c r="B170" s="38" t="s">
        <v>1019</v>
      </c>
      <c r="C170" s="36" t="s">
        <v>1020</v>
      </c>
      <c r="D170" s="36" t="s">
        <v>220</v>
      </c>
      <c r="E170" s="36" t="s">
        <v>2032</v>
      </c>
      <c r="F170" s="81" t="s">
        <v>1846</v>
      </c>
      <c r="G170" s="36" t="s">
        <v>2033</v>
      </c>
      <c r="H170" s="36" t="s">
        <v>2034</v>
      </c>
      <c r="I170" s="35"/>
      <c r="J170" s="36"/>
      <c r="K170" s="39" t="s">
        <v>2035</v>
      </c>
      <c r="L170" s="35"/>
      <c r="M170" s="34" t="s">
        <v>226</v>
      </c>
      <c r="N170" s="33" t="s">
        <v>1850</v>
      </c>
      <c r="O170" s="64" t="s">
        <v>1851</v>
      </c>
      <c r="P170" s="212"/>
      <c r="Q170" s="34" t="s">
        <v>1999</v>
      </c>
      <c r="R170" s="34" t="s">
        <v>2036</v>
      </c>
      <c r="S170" s="81" t="s">
        <v>1854</v>
      </c>
      <c r="T170" s="82" t="s">
        <v>2037</v>
      </c>
      <c r="U170" s="81" t="s">
        <v>1856</v>
      </c>
      <c r="V170" s="81" t="s">
        <v>2038</v>
      </c>
      <c r="W170" s="34" t="s">
        <v>2039</v>
      </c>
      <c r="X170" s="34"/>
      <c r="Y170" s="19"/>
      <c r="AA170" s="211">
        <f>IF(OR(J170="Fail",ISBLANK(J170)),INDEX('Issue Code Table'!C:C,MATCH(N:N,'Issue Code Table'!A:A,0)),IF(M170="Critical",6,IF(M170="Significant",5,IF(M170="Moderate",3,2))))</f>
        <v>3</v>
      </c>
    </row>
    <row r="171" spans="1:27" ht="83.15" customHeight="1" x14ac:dyDescent="0.25">
      <c r="A171" s="209" t="s">
        <v>2040</v>
      </c>
      <c r="B171" s="38" t="s">
        <v>1860</v>
      </c>
      <c r="C171" s="36" t="s">
        <v>1861</v>
      </c>
      <c r="D171" s="36" t="s">
        <v>220</v>
      </c>
      <c r="E171" s="36" t="s">
        <v>2041</v>
      </c>
      <c r="F171" s="81" t="s">
        <v>1863</v>
      </c>
      <c r="G171" s="36" t="s">
        <v>2042</v>
      </c>
      <c r="H171" s="36" t="s">
        <v>2043</v>
      </c>
      <c r="I171" s="35"/>
      <c r="J171" s="36"/>
      <c r="K171" s="36" t="s">
        <v>2044</v>
      </c>
      <c r="L171" s="35"/>
      <c r="M171" s="34" t="s">
        <v>226</v>
      </c>
      <c r="N171" s="33" t="s">
        <v>420</v>
      </c>
      <c r="O171" s="64" t="s">
        <v>421</v>
      </c>
      <c r="P171" s="212"/>
      <c r="Q171" s="34" t="s">
        <v>1999</v>
      </c>
      <c r="R171" s="34" t="s">
        <v>2045</v>
      </c>
      <c r="S171" s="81" t="s">
        <v>1868</v>
      </c>
      <c r="T171" s="82" t="s">
        <v>2046</v>
      </c>
      <c r="U171" s="81" t="s">
        <v>1870</v>
      </c>
      <c r="V171" s="81" t="s">
        <v>2047</v>
      </c>
      <c r="W171" s="34" t="s">
        <v>2048</v>
      </c>
      <c r="X171" s="34"/>
      <c r="Y171" s="19"/>
      <c r="AA171" s="211">
        <f>IF(OR(J171="Fail",ISBLANK(J171)),INDEX('Issue Code Table'!C:C,MATCH(N:N,'Issue Code Table'!A:A,0)),IF(M171="Critical",6,IF(M171="Significant",5,IF(M171="Moderate",3,2))))</f>
        <v>3</v>
      </c>
    </row>
    <row r="172" spans="1:27" ht="83.15" customHeight="1" x14ac:dyDescent="0.25">
      <c r="A172" s="209" t="s">
        <v>2049</v>
      </c>
      <c r="B172" s="38" t="s">
        <v>1860</v>
      </c>
      <c r="C172" s="36" t="s">
        <v>1861</v>
      </c>
      <c r="D172" s="36" t="s">
        <v>220</v>
      </c>
      <c r="E172" s="36" t="s">
        <v>2050</v>
      </c>
      <c r="F172" s="81" t="s">
        <v>1886</v>
      </c>
      <c r="G172" s="36" t="s">
        <v>2051</v>
      </c>
      <c r="H172" s="36" t="s">
        <v>2052</v>
      </c>
      <c r="I172" s="35"/>
      <c r="J172" s="36"/>
      <c r="K172" s="39" t="s">
        <v>2053</v>
      </c>
      <c r="L172" s="35"/>
      <c r="M172" s="34" t="s">
        <v>226</v>
      </c>
      <c r="N172" s="33" t="s">
        <v>1850</v>
      </c>
      <c r="O172" s="64" t="s">
        <v>1851</v>
      </c>
      <c r="P172" s="212"/>
      <c r="Q172" s="34" t="s">
        <v>1999</v>
      </c>
      <c r="R172" s="34" t="s">
        <v>2054</v>
      </c>
      <c r="S172" s="81" t="s">
        <v>1891</v>
      </c>
      <c r="T172" s="82" t="s">
        <v>2055</v>
      </c>
      <c r="U172" s="81" t="s">
        <v>1893</v>
      </c>
      <c r="V172" s="81" t="s">
        <v>2056</v>
      </c>
      <c r="W172" s="34" t="s">
        <v>2057</v>
      </c>
      <c r="X172" s="34"/>
      <c r="Y172" s="19"/>
      <c r="AA172" s="211">
        <f>IF(OR(J172="Fail",ISBLANK(J172)),INDEX('Issue Code Table'!C:C,MATCH(N:N,'Issue Code Table'!A:A,0)),IF(M172="Critical",6,IF(M172="Significant",5,IF(M172="Moderate",3,2))))</f>
        <v>3</v>
      </c>
    </row>
    <row r="173" spans="1:27" s="61" customFormat="1" ht="83.15" customHeight="1" x14ac:dyDescent="0.25">
      <c r="A173" s="209" t="s">
        <v>2058</v>
      </c>
      <c r="B173" s="81" t="s">
        <v>2059</v>
      </c>
      <c r="C173" s="81" t="s">
        <v>2060</v>
      </c>
      <c r="D173" s="36" t="s">
        <v>220</v>
      </c>
      <c r="E173" s="36" t="s">
        <v>2061</v>
      </c>
      <c r="F173" s="81" t="s">
        <v>2062</v>
      </c>
      <c r="G173" s="36" t="s">
        <v>241</v>
      </c>
      <c r="H173" s="36" t="s">
        <v>2063</v>
      </c>
      <c r="I173" s="67"/>
      <c r="J173" s="36"/>
      <c r="K173" s="69" t="s">
        <v>2064</v>
      </c>
      <c r="L173" s="69" t="s">
        <v>2065</v>
      </c>
      <c r="M173" s="69" t="s">
        <v>808</v>
      </c>
      <c r="N173" s="70" t="s">
        <v>2066</v>
      </c>
      <c r="O173" s="79" t="s">
        <v>2067</v>
      </c>
      <c r="P173" s="212"/>
      <c r="Q173" s="69" t="s">
        <v>2068</v>
      </c>
      <c r="R173" s="69" t="s">
        <v>2069</v>
      </c>
      <c r="S173" s="81" t="s">
        <v>2070</v>
      </c>
      <c r="T173" s="82" t="s">
        <v>2071</v>
      </c>
      <c r="U173" s="81" t="s">
        <v>2072</v>
      </c>
      <c r="V173" s="81" t="s">
        <v>2073</v>
      </c>
      <c r="W173" s="34" t="s">
        <v>2074</v>
      </c>
      <c r="X173" s="34"/>
      <c r="AA173" s="211">
        <f>IF(OR(J173="Fail",ISBLANK(J173)),INDEX('Issue Code Table'!C:C,MATCH(N:N,'Issue Code Table'!A:A,0)),IF(M173="Critical",6,IF(M173="Significant",5,IF(M173="Moderate",3,2))))</f>
        <v>1</v>
      </c>
    </row>
    <row r="174" spans="1:27" ht="83.15" customHeight="1" x14ac:dyDescent="0.25">
      <c r="A174" s="209" t="s">
        <v>2075</v>
      </c>
      <c r="B174" s="81" t="s">
        <v>2059</v>
      </c>
      <c r="C174" s="81" t="s">
        <v>2060</v>
      </c>
      <c r="D174" s="36" t="s">
        <v>220</v>
      </c>
      <c r="E174" s="36" t="s">
        <v>2076</v>
      </c>
      <c r="F174" s="81" t="s">
        <v>2077</v>
      </c>
      <c r="G174" s="36" t="s">
        <v>241</v>
      </c>
      <c r="H174" s="36" t="s">
        <v>2078</v>
      </c>
      <c r="I174" s="35"/>
      <c r="J174" s="36"/>
      <c r="K174" s="36" t="s">
        <v>2079</v>
      </c>
      <c r="L174" s="34" t="s">
        <v>2080</v>
      </c>
      <c r="M174" s="34" t="s">
        <v>186</v>
      </c>
      <c r="N174" s="33" t="s">
        <v>2081</v>
      </c>
      <c r="O174" s="64" t="s">
        <v>2082</v>
      </c>
      <c r="P174" s="212"/>
      <c r="Q174" s="34" t="s">
        <v>2068</v>
      </c>
      <c r="R174" s="34" t="s">
        <v>2083</v>
      </c>
      <c r="S174" s="81" t="s">
        <v>2084</v>
      </c>
      <c r="T174" s="82" t="s">
        <v>2085</v>
      </c>
      <c r="U174" s="81" t="s">
        <v>2086</v>
      </c>
      <c r="V174" s="81" t="s">
        <v>2087</v>
      </c>
      <c r="W174" s="34" t="s">
        <v>2088</v>
      </c>
      <c r="X174" s="34" t="s">
        <v>252</v>
      </c>
      <c r="Y174" s="19"/>
      <c r="AA174" s="211">
        <f>IF(OR(J174="Fail",ISBLANK(J174)),INDEX('Issue Code Table'!C:C,MATCH(N:N,'Issue Code Table'!A:A,0)),IF(M174="Critical",6,IF(M174="Significant",5,IF(M174="Moderate",3,2))))</f>
        <v>5</v>
      </c>
    </row>
    <row r="175" spans="1:27" s="61" customFormat="1" ht="83.15" customHeight="1" x14ac:dyDescent="0.25">
      <c r="A175" s="209" t="s">
        <v>2089</v>
      </c>
      <c r="B175" s="38" t="s">
        <v>2059</v>
      </c>
      <c r="C175" s="36" t="s">
        <v>2060</v>
      </c>
      <c r="D175" s="36" t="s">
        <v>220</v>
      </c>
      <c r="E175" s="36" t="s">
        <v>2090</v>
      </c>
      <c r="F175" s="81" t="s">
        <v>2091</v>
      </c>
      <c r="G175" s="36" t="s">
        <v>241</v>
      </c>
      <c r="H175" s="36" t="s">
        <v>2092</v>
      </c>
      <c r="I175" s="67"/>
      <c r="J175" s="36"/>
      <c r="K175" s="69" t="s">
        <v>2093</v>
      </c>
      <c r="L175" s="69" t="s">
        <v>2065</v>
      </c>
      <c r="M175" s="69" t="s">
        <v>808</v>
      </c>
      <c r="N175" s="70" t="s">
        <v>2066</v>
      </c>
      <c r="O175" s="79" t="s">
        <v>2067</v>
      </c>
      <c r="P175" s="212"/>
      <c r="Q175" s="69" t="s">
        <v>2068</v>
      </c>
      <c r="R175" s="69" t="s">
        <v>2094</v>
      </c>
      <c r="S175" s="81" t="s">
        <v>2095</v>
      </c>
      <c r="T175" s="82" t="s">
        <v>2096</v>
      </c>
      <c r="U175" s="81" t="s">
        <v>2097</v>
      </c>
      <c r="V175" s="81" t="s">
        <v>2098</v>
      </c>
      <c r="W175" s="34" t="s">
        <v>2099</v>
      </c>
      <c r="X175" s="34"/>
      <c r="AA175" s="211">
        <f>IF(OR(J175="Fail",ISBLANK(J175)),INDEX('Issue Code Table'!C:C,MATCH(N:N,'Issue Code Table'!A:A,0)),IF(M175="Critical",6,IF(M175="Significant",5,IF(M175="Moderate",3,2))))</f>
        <v>1</v>
      </c>
    </row>
    <row r="176" spans="1:27" ht="83.15" customHeight="1" x14ac:dyDescent="0.25">
      <c r="A176" s="209" t="s">
        <v>2100</v>
      </c>
      <c r="B176" s="38" t="s">
        <v>442</v>
      </c>
      <c r="C176" s="36" t="s">
        <v>443</v>
      </c>
      <c r="D176" s="36" t="s">
        <v>220</v>
      </c>
      <c r="E176" s="36" t="s">
        <v>2101</v>
      </c>
      <c r="F176" s="81" t="s">
        <v>2102</v>
      </c>
      <c r="G176" s="36" t="s">
        <v>241</v>
      </c>
      <c r="H176" s="36" t="s">
        <v>2103</v>
      </c>
      <c r="I176" s="35"/>
      <c r="J176" s="36"/>
      <c r="K176" s="36" t="s">
        <v>2104</v>
      </c>
      <c r="L176" s="35"/>
      <c r="M176" s="34" t="s">
        <v>186</v>
      </c>
      <c r="N176" s="33" t="s">
        <v>2105</v>
      </c>
      <c r="O176" s="64" t="s">
        <v>2106</v>
      </c>
      <c r="P176" s="212"/>
      <c r="Q176" s="34" t="s">
        <v>2107</v>
      </c>
      <c r="R176" s="34" t="s">
        <v>2108</v>
      </c>
      <c r="S176" s="81" t="s">
        <v>2109</v>
      </c>
      <c r="T176" s="82" t="s">
        <v>2110</v>
      </c>
      <c r="U176" s="81" t="s">
        <v>2111</v>
      </c>
      <c r="V176" s="81" t="s">
        <v>2112</v>
      </c>
      <c r="W176" s="34" t="s">
        <v>2113</v>
      </c>
      <c r="X176" s="34" t="s">
        <v>252</v>
      </c>
      <c r="Y176" s="19"/>
      <c r="AA176" s="211">
        <f>IF(OR(J176="Fail",ISBLANK(J176)),INDEX('Issue Code Table'!C:C,MATCH(N:N,'Issue Code Table'!A:A,0)),IF(M176="Critical",6,IF(M176="Significant",5,IF(M176="Moderate",3,2))))</f>
        <v>7</v>
      </c>
    </row>
    <row r="177" spans="1:27" ht="83.15" customHeight="1" x14ac:dyDescent="0.25">
      <c r="A177" s="209" t="s">
        <v>2114</v>
      </c>
      <c r="B177" s="38" t="s">
        <v>442</v>
      </c>
      <c r="C177" s="36" t="s">
        <v>443</v>
      </c>
      <c r="D177" s="36" t="s">
        <v>220</v>
      </c>
      <c r="E177" s="36" t="s">
        <v>2115</v>
      </c>
      <c r="F177" s="81" t="s">
        <v>2116</v>
      </c>
      <c r="G177" s="36" t="s">
        <v>241</v>
      </c>
      <c r="H177" s="36" t="s">
        <v>2117</v>
      </c>
      <c r="I177" s="35"/>
      <c r="J177" s="36"/>
      <c r="K177" s="36" t="s">
        <v>2118</v>
      </c>
      <c r="L177" s="34" t="s">
        <v>2119</v>
      </c>
      <c r="M177" s="34" t="s">
        <v>186</v>
      </c>
      <c r="N177" s="33" t="s">
        <v>2120</v>
      </c>
      <c r="O177" s="64" t="s">
        <v>2121</v>
      </c>
      <c r="P177" s="212"/>
      <c r="Q177" s="34" t="s">
        <v>2107</v>
      </c>
      <c r="R177" s="34" t="s">
        <v>2122</v>
      </c>
      <c r="S177" s="81" t="s">
        <v>2123</v>
      </c>
      <c r="T177" s="82" t="s">
        <v>2124</v>
      </c>
      <c r="U177" s="81" t="s">
        <v>2125</v>
      </c>
      <c r="V177" s="81" t="s">
        <v>2126</v>
      </c>
      <c r="W177" s="36" t="s">
        <v>2127</v>
      </c>
      <c r="X177" s="34" t="s">
        <v>252</v>
      </c>
      <c r="Y177" s="19"/>
      <c r="AA177" s="211">
        <f>IF(OR(J177="Fail",ISBLANK(J177)),INDEX('Issue Code Table'!C:C,MATCH(N:N,'Issue Code Table'!A:A,0)),IF(M177="Critical",6,IF(M177="Significant",5,IF(M177="Moderate",3,2))))</f>
        <v>6</v>
      </c>
    </row>
    <row r="178" spans="1:27" ht="83.15" customHeight="1" x14ac:dyDescent="0.25">
      <c r="A178" s="209" t="s">
        <v>2128</v>
      </c>
      <c r="B178" s="38" t="s">
        <v>442</v>
      </c>
      <c r="C178" s="36" t="s">
        <v>443</v>
      </c>
      <c r="D178" s="36" t="s">
        <v>165</v>
      </c>
      <c r="E178" s="36" t="s">
        <v>2129</v>
      </c>
      <c r="F178" s="81" t="s">
        <v>2130</v>
      </c>
      <c r="G178" s="36" t="s">
        <v>241</v>
      </c>
      <c r="H178" s="36" t="s">
        <v>2131</v>
      </c>
      <c r="I178" s="35"/>
      <c r="J178" s="36"/>
      <c r="K178" s="34" t="s">
        <v>2132</v>
      </c>
      <c r="L178" s="34" t="s">
        <v>2133</v>
      </c>
      <c r="M178" s="34" t="s">
        <v>186</v>
      </c>
      <c r="N178" s="33" t="s">
        <v>286</v>
      </c>
      <c r="O178" s="64" t="s">
        <v>287</v>
      </c>
      <c r="P178" s="212"/>
      <c r="Q178" s="34" t="s">
        <v>2107</v>
      </c>
      <c r="R178" s="34" t="s">
        <v>2134</v>
      </c>
      <c r="S178" s="81" t="s">
        <v>2135</v>
      </c>
      <c r="T178" s="82" t="s">
        <v>2136</v>
      </c>
      <c r="U178" s="81" t="s">
        <v>2137</v>
      </c>
      <c r="V178" s="81" t="s">
        <v>2138</v>
      </c>
      <c r="W178" s="36" t="s">
        <v>2139</v>
      </c>
      <c r="X178" s="34" t="s">
        <v>252</v>
      </c>
      <c r="Y178" s="19"/>
      <c r="AA178" s="211">
        <f>IF(OR(J178="Fail",ISBLANK(J178)),INDEX('Issue Code Table'!C:C,MATCH(N:N,'Issue Code Table'!A:A,0)),IF(M178="Critical",6,IF(M178="Significant",5,IF(M178="Moderate",3,2))))</f>
        <v>5</v>
      </c>
    </row>
    <row r="179" spans="1:27" ht="83.15" customHeight="1" x14ac:dyDescent="0.25">
      <c r="A179" s="209" t="s">
        <v>2140</v>
      </c>
      <c r="B179" s="38" t="s">
        <v>442</v>
      </c>
      <c r="C179" s="36" t="s">
        <v>443</v>
      </c>
      <c r="D179" s="36" t="s">
        <v>220</v>
      </c>
      <c r="E179" s="36" t="s">
        <v>2141</v>
      </c>
      <c r="F179" s="81" t="s">
        <v>2142</v>
      </c>
      <c r="G179" s="36" t="s">
        <v>241</v>
      </c>
      <c r="H179" s="36" t="s">
        <v>2143</v>
      </c>
      <c r="I179" s="35"/>
      <c r="J179" s="36"/>
      <c r="K179" s="36" t="s">
        <v>2144</v>
      </c>
      <c r="L179" s="35"/>
      <c r="M179" s="34" t="s">
        <v>226</v>
      </c>
      <c r="N179" s="33" t="s">
        <v>2145</v>
      </c>
      <c r="O179" s="64" t="s">
        <v>2146</v>
      </c>
      <c r="P179" s="212"/>
      <c r="Q179" s="34" t="s">
        <v>2107</v>
      </c>
      <c r="R179" s="34" t="s">
        <v>2147</v>
      </c>
      <c r="S179" s="81" t="s">
        <v>2148</v>
      </c>
      <c r="T179" s="82" t="s">
        <v>2149</v>
      </c>
      <c r="U179" s="81" t="s">
        <v>2150</v>
      </c>
      <c r="V179" s="81" t="s">
        <v>2151</v>
      </c>
      <c r="W179" s="34" t="s">
        <v>2152</v>
      </c>
      <c r="X179" s="34"/>
      <c r="Y179" s="19"/>
      <c r="AA179" s="211">
        <f>IF(OR(J179="Fail",ISBLANK(J179)),INDEX('Issue Code Table'!C:C,MATCH(N:N,'Issue Code Table'!A:A,0)),IF(M179="Critical",6,IF(M179="Significant",5,IF(M179="Moderate",3,2))))</f>
        <v>3</v>
      </c>
    </row>
    <row r="180" spans="1:27" ht="83.15" customHeight="1" x14ac:dyDescent="0.25">
      <c r="A180" s="209" t="s">
        <v>2153</v>
      </c>
      <c r="B180" s="38" t="s">
        <v>442</v>
      </c>
      <c r="C180" s="36" t="s">
        <v>443</v>
      </c>
      <c r="D180" s="36" t="s">
        <v>220</v>
      </c>
      <c r="E180" s="36" t="s">
        <v>2154</v>
      </c>
      <c r="F180" s="81" t="s">
        <v>2155</v>
      </c>
      <c r="G180" s="36" t="s">
        <v>241</v>
      </c>
      <c r="H180" s="36" t="s">
        <v>2156</v>
      </c>
      <c r="I180" s="35"/>
      <c r="J180" s="36"/>
      <c r="K180" s="36" t="s">
        <v>2157</v>
      </c>
      <c r="L180" s="35"/>
      <c r="M180" s="34" t="s">
        <v>186</v>
      </c>
      <c r="N180" s="33" t="s">
        <v>2158</v>
      </c>
      <c r="O180" s="64" t="s">
        <v>2159</v>
      </c>
      <c r="P180" s="212"/>
      <c r="Q180" s="34" t="s">
        <v>2107</v>
      </c>
      <c r="R180" s="34" t="s">
        <v>2160</v>
      </c>
      <c r="S180" s="81" t="s">
        <v>2161</v>
      </c>
      <c r="T180" s="82" t="s">
        <v>2162</v>
      </c>
      <c r="U180" s="81" t="s">
        <v>2163</v>
      </c>
      <c r="V180" s="81" t="s">
        <v>2164</v>
      </c>
      <c r="W180" s="34" t="s">
        <v>2165</v>
      </c>
      <c r="X180" s="34" t="s">
        <v>252</v>
      </c>
      <c r="Y180" s="19"/>
      <c r="AA180" s="211">
        <f>IF(OR(J180="Fail",ISBLANK(J180)),INDEX('Issue Code Table'!C:C,MATCH(N:N,'Issue Code Table'!A:A,0)),IF(M180="Critical",6,IF(M180="Significant",5,IF(M180="Moderate",3,2))))</f>
        <v>5</v>
      </c>
    </row>
    <row r="181" spans="1:27" ht="83.15" customHeight="1" x14ac:dyDescent="0.25">
      <c r="A181" s="209" t="s">
        <v>2166</v>
      </c>
      <c r="B181" s="38" t="s">
        <v>442</v>
      </c>
      <c r="C181" s="36" t="s">
        <v>443</v>
      </c>
      <c r="D181" s="36" t="s">
        <v>220</v>
      </c>
      <c r="E181" s="36" t="s">
        <v>2167</v>
      </c>
      <c r="F181" s="81" t="s">
        <v>2168</v>
      </c>
      <c r="G181" s="36" t="s">
        <v>241</v>
      </c>
      <c r="H181" s="36" t="s">
        <v>2169</v>
      </c>
      <c r="I181" s="35"/>
      <c r="J181" s="36"/>
      <c r="K181" s="34" t="s">
        <v>2170</v>
      </c>
      <c r="L181" s="35"/>
      <c r="M181" s="34" t="s">
        <v>226</v>
      </c>
      <c r="N181" s="33" t="s">
        <v>2171</v>
      </c>
      <c r="O181" s="64" t="s">
        <v>2172</v>
      </c>
      <c r="P181" s="212"/>
      <c r="Q181" s="34" t="s">
        <v>2107</v>
      </c>
      <c r="R181" s="34" t="s">
        <v>2173</v>
      </c>
      <c r="S181" s="81" t="s">
        <v>2174</v>
      </c>
      <c r="T181" s="82" t="s">
        <v>2175</v>
      </c>
      <c r="U181" s="81" t="s">
        <v>2176</v>
      </c>
      <c r="V181" s="81" t="s">
        <v>2177</v>
      </c>
      <c r="W181" s="34" t="s">
        <v>2178</v>
      </c>
      <c r="X181" s="34"/>
      <c r="Y181" s="19"/>
      <c r="AA181" s="211">
        <f>IF(OR(J181="Fail",ISBLANK(J181)),INDEX('Issue Code Table'!C:C,MATCH(N:N,'Issue Code Table'!A:A,0)),IF(M181="Critical",6,IF(M181="Significant",5,IF(M181="Moderate",3,2))))</f>
        <v>4</v>
      </c>
    </row>
    <row r="182" spans="1:27" ht="83.15" customHeight="1" x14ac:dyDescent="0.25">
      <c r="A182" s="209" t="s">
        <v>2179</v>
      </c>
      <c r="B182" s="38" t="s">
        <v>455</v>
      </c>
      <c r="C182" s="36" t="s">
        <v>456</v>
      </c>
      <c r="D182" s="36" t="s">
        <v>220</v>
      </c>
      <c r="E182" s="36" t="s">
        <v>2180</v>
      </c>
      <c r="F182" s="81" t="s">
        <v>2181</v>
      </c>
      <c r="G182" s="36" t="s">
        <v>2182</v>
      </c>
      <c r="H182" s="36" t="s">
        <v>2183</v>
      </c>
      <c r="I182" s="35"/>
      <c r="J182" s="36"/>
      <c r="K182" s="36" t="s">
        <v>2184</v>
      </c>
      <c r="L182" s="35"/>
      <c r="M182" s="34" t="s">
        <v>808</v>
      </c>
      <c r="N182" s="33" t="s">
        <v>1010</v>
      </c>
      <c r="O182" s="64" t="s">
        <v>2185</v>
      </c>
      <c r="P182" s="212"/>
      <c r="Q182" s="34" t="s">
        <v>2186</v>
      </c>
      <c r="R182" s="34" t="s">
        <v>2187</v>
      </c>
      <c r="S182" s="81" t="s">
        <v>2188</v>
      </c>
      <c r="T182" s="82" t="s">
        <v>2189</v>
      </c>
      <c r="U182" s="81" t="s">
        <v>2190</v>
      </c>
      <c r="V182" s="81" t="s">
        <v>2191</v>
      </c>
      <c r="W182" s="34" t="s">
        <v>2192</v>
      </c>
      <c r="X182" s="34"/>
      <c r="Y182" s="19"/>
      <c r="AA182" s="211">
        <f>IF(OR(J182="Fail",ISBLANK(J182)),INDEX('Issue Code Table'!C:C,MATCH(N:N,'Issue Code Table'!A:A,0)),IF(M182="Critical",6,IF(M182="Significant",5,IF(M182="Moderate",3,2))))</f>
        <v>2</v>
      </c>
    </row>
    <row r="183" spans="1:27" ht="83.15" customHeight="1" x14ac:dyDescent="0.25">
      <c r="A183" s="209" t="s">
        <v>2193</v>
      </c>
      <c r="B183" s="38" t="s">
        <v>455</v>
      </c>
      <c r="C183" s="36" t="s">
        <v>456</v>
      </c>
      <c r="D183" s="36" t="s">
        <v>220</v>
      </c>
      <c r="E183" s="36" t="s">
        <v>2194</v>
      </c>
      <c r="F183" s="81" t="s">
        <v>2195</v>
      </c>
      <c r="G183" s="36" t="s">
        <v>2196</v>
      </c>
      <c r="H183" s="36" t="s">
        <v>2197</v>
      </c>
      <c r="I183" s="35"/>
      <c r="J183" s="36"/>
      <c r="K183" s="36" t="s">
        <v>2198</v>
      </c>
      <c r="L183" s="35"/>
      <c r="M183" s="34" t="s">
        <v>186</v>
      </c>
      <c r="N183" s="33" t="s">
        <v>462</v>
      </c>
      <c r="O183" s="64" t="s">
        <v>463</v>
      </c>
      <c r="P183" s="212"/>
      <c r="Q183" s="34" t="s">
        <v>2186</v>
      </c>
      <c r="R183" s="34" t="s">
        <v>2199</v>
      </c>
      <c r="S183" s="81" t="s">
        <v>2200</v>
      </c>
      <c r="T183" s="82" t="s">
        <v>2201</v>
      </c>
      <c r="U183" s="81" t="s">
        <v>2202</v>
      </c>
      <c r="V183" s="81" t="s">
        <v>2203</v>
      </c>
      <c r="W183" s="34" t="s">
        <v>2204</v>
      </c>
      <c r="X183" s="34" t="s">
        <v>252</v>
      </c>
      <c r="Y183" s="19"/>
      <c r="AA183" s="211">
        <f>IF(OR(J183="Fail",ISBLANK(J183)),INDEX('Issue Code Table'!C:C,MATCH(N:N,'Issue Code Table'!A:A,0)),IF(M183="Critical",6,IF(M183="Significant",5,IF(M183="Moderate",3,2))))</f>
        <v>5</v>
      </c>
    </row>
    <row r="184" spans="1:27" ht="83.15" customHeight="1" x14ac:dyDescent="0.25">
      <c r="A184" s="209" t="s">
        <v>2205</v>
      </c>
      <c r="B184" s="38" t="s">
        <v>455</v>
      </c>
      <c r="C184" s="36" t="s">
        <v>456</v>
      </c>
      <c r="D184" s="36" t="s">
        <v>220</v>
      </c>
      <c r="E184" s="36" t="s">
        <v>2180</v>
      </c>
      <c r="F184" s="81" t="s">
        <v>2181</v>
      </c>
      <c r="G184" s="36" t="s">
        <v>2206</v>
      </c>
      <c r="H184" s="36" t="s">
        <v>2183</v>
      </c>
      <c r="I184" s="35"/>
      <c r="J184" s="36"/>
      <c r="K184" s="36" t="s">
        <v>2184</v>
      </c>
      <c r="L184" s="35"/>
      <c r="M184" s="34" t="s">
        <v>808</v>
      </c>
      <c r="N184" s="33" t="s">
        <v>1010</v>
      </c>
      <c r="O184" s="64" t="s">
        <v>2185</v>
      </c>
      <c r="P184" s="212"/>
      <c r="Q184" s="34" t="s">
        <v>2207</v>
      </c>
      <c r="R184" s="34" t="s">
        <v>2208</v>
      </c>
      <c r="S184" s="81" t="s">
        <v>2188</v>
      </c>
      <c r="T184" s="82" t="s">
        <v>2209</v>
      </c>
      <c r="U184" s="81" t="s">
        <v>2190</v>
      </c>
      <c r="V184" s="81" t="s">
        <v>2210</v>
      </c>
      <c r="W184" s="34" t="s">
        <v>2211</v>
      </c>
      <c r="X184" s="34"/>
      <c r="Y184" s="19"/>
      <c r="AA184" s="211">
        <f>IF(OR(J184="Fail",ISBLANK(J184)),INDEX('Issue Code Table'!C:C,MATCH(N:N,'Issue Code Table'!A:A,0)),IF(M184="Critical",6,IF(M184="Significant",5,IF(M184="Moderate",3,2))))</f>
        <v>2</v>
      </c>
    </row>
    <row r="185" spans="1:27" ht="83.15" customHeight="1" x14ac:dyDescent="0.25">
      <c r="A185" s="209" t="s">
        <v>2212</v>
      </c>
      <c r="B185" s="38" t="s">
        <v>455</v>
      </c>
      <c r="C185" s="36" t="s">
        <v>456</v>
      </c>
      <c r="D185" s="36" t="s">
        <v>220</v>
      </c>
      <c r="E185" s="36" t="s">
        <v>2194</v>
      </c>
      <c r="F185" s="81" t="s">
        <v>2195</v>
      </c>
      <c r="G185" s="36" t="s">
        <v>2213</v>
      </c>
      <c r="H185" s="36" t="s">
        <v>2214</v>
      </c>
      <c r="I185" s="35"/>
      <c r="J185" s="36"/>
      <c r="K185" s="36" t="s">
        <v>2198</v>
      </c>
      <c r="L185" s="35"/>
      <c r="M185" s="34" t="s">
        <v>186</v>
      </c>
      <c r="N185" s="33" t="s">
        <v>462</v>
      </c>
      <c r="O185" s="64" t="s">
        <v>463</v>
      </c>
      <c r="P185" s="212"/>
      <c r="Q185" s="34" t="s">
        <v>2207</v>
      </c>
      <c r="R185" s="34" t="s">
        <v>2215</v>
      </c>
      <c r="S185" s="81" t="s">
        <v>2200</v>
      </c>
      <c r="T185" s="82" t="s">
        <v>2216</v>
      </c>
      <c r="U185" s="81" t="s">
        <v>2202</v>
      </c>
      <c r="V185" s="81" t="s">
        <v>2217</v>
      </c>
      <c r="W185" s="34" t="s">
        <v>2218</v>
      </c>
      <c r="X185" s="34" t="s">
        <v>252</v>
      </c>
      <c r="Y185" s="19"/>
      <c r="AA185" s="211">
        <f>IF(OR(J185="Fail",ISBLANK(J185)),INDEX('Issue Code Table'!C:C,MATCH(N:N,'Issue Code Table'!A:A,0)),IF(M185="Critical",6,IF(M185="Significant",5,IF(M185="Moderate",3,2))))</f>
        <v>5</v>
      </c>
    </row>
    <row r="186" spans="1:27" ht="83.15" customHeight="1" x14ac:dyDescent="0.25">
      <c r="A186" s="209" t="s">
        <v>2219</v>
      </c>
      <c r="B186" s="38" t="s">
        <v>455</v>
      </c>
      <c r="C186" s="36" t="s">
        <v>456</v>
      </c>
      <c r="D186" s="36" t="s">
        <v>220</v>
      </c>
      <c r="E186" s="36" t="s">
        <v>2194</v>
      </c>
      <c r="F186" s="81" t="s">
        <v>2195</v>
      </c>
      <c r="G186" s="36" t="s">
        <v>2220</v>
      </c>
      <c r="H186" s="36" t="s">
        <v>2214</v>
      </c>
      <c r="I186" s="35"/>
      <c r="J186" s="36"/>
      <c r="K186" s="36" t="s">
        <v>2198</v>
      </c>
      <c r="L186" s="35"/>
      <c r="M186" s="34" t="s">
        <v>186</v>
      </c>
      <c r="N186" s="33" t="s">
        <v>462</v>
      </c>
      <c r="O186" s="64" t="s">
        <v>463</v>
      </c>
      <c r="P186" s="212"/>
      <c r="Q186" s="34" t="s">
        <v>2221</v>
      </c>
      <c r="R186" s="34" t="s">
        <v>2222</v>
      </c>
      <c r="S186" s="81" t="s">
        <v>2200</v>
      </c>
      <c r="T186" s="82" t="s">
        <v>2223</v>
      </c>
      <c r="U186" s="81" t="s">
        <v>2202</v>
      </c>
      <c r="V186" s="81" t="s">
        <v>2224</v>
      </c>
      <c r="W186" s="34" t="s">
        <v>2225</v>
      </c>
      <c r="X186" s="34" t="s">
        <v>252</v>
      </c>
      <c r="Y186" s="19"/>
      <c r="AA186" s="211">
        <f>IF(OR(J186="Fail",ISBLANK(J186)),INDEX('Issue Code Table'!C:C,MATCH(N:N,'Issue Code Table'!A:A,0)),IF(M186="Critical",6,IF(M186="Significant",5,IF(M186="Moderate",3,2))))</f>
        <v>5</v>
      </c>
    </row>
    <row r="187" spans="1:27" ht="83.15" customHeight="1" x14ac:dyDescent="0.25">
      <c r="A187" s="209" t="s">
        <v>2226</v>
      </c>
      <c r="B187" s="38" t="s">
        <v>455</v>
      </c>
      <c r="C187" s="36" t="s">
        <v>456</v>
      </c>
      <c r="D187" s="36" t="s">
        <v>220</v>
      </c>
      <c r="E187" s="36" t="s">
        <v>2227</v>
      </c>
      <c r="F187" s="81" t="s">
        <v>2181</v>
      </c>
      <c r="G187" s="36" t="s">
        <v>2228</v>
      </c>
      <c r="H187" s="36" t="s">
        <v>2229</v>
      </c>
      <c r="I187" s="35"/>
      <c r="J187" s="36"/>
      <c r="K187" s="36" t="s">
        <v>2230</v>
      </c>
      <c r="L187" s="35"/>
      <c r="M187" s="34" t="s">
        <v>808</v>
      </c>
      <c r="N187" s="33" t="s">
        <v>1010</v>
      </c>
      <c r="O187" s="64" t="s">
        <v>2185</v>
      </c>
      <c r="P187" s="212"/>
      <c r="Q187" s="34" t="s">
        <v>2221</v>
      </c>
      <c r="R187" s="34" t="s">
        <v>2231</v>
      </c>
      <c r="S187" s="81" t="s">
        <v>2232</v>
      </c>
      <c r="T187" s="82" t="s">
        <v>2233</v>
      </c>
      <c r="U187" s="81" t="s">
        <v>2190</v>
      </c>
      <c r="V187" s="81" t="s">
        <v>2234</v>
      </c>
      <c r="W187" s="34" t="s">
        <v>2235</v>
      </c>
      <c r="X187" s="34"/>
      <c r="Y187" s="19"/>
      <c r="AA187" s="211">
        <f>IF(OR(J187="Fail",ISBLANK(J187)),INDEX('Issue Code Table'!C:C,MATCH(N:N,'Issue Code Table'!A:A,0)),IF(M187="Critical",6,IF(M187="Significant",5,IF(M187="Moderate",3,2))))</f>
        <v>2</v>
      </c>
    </row>
    <row r="188" spans="1:27" ht="83.15" customHeight="1" x14ac:dyDescent="0.25">
      <c r="A188" s="209" t="s">
        <v>2236</v>
      </c>
      <c r="B188" s="38" t="s">
        <v>237</v>
      </c>
      <c r="C188" s="36" t="s">
        <v>238</v>
      </c>
      <c r="D188" s="36" t="s">
        <v>220</v>
      </c>
      <c r="E188" s="36" t="s">
        <v>2237</v>
      </c>
      <c r="F188" s="81" t="s">
        <v>2238</v>
      </c>
      <c r="G188" s="36" t="s">
        <v>2239</v>
      </c>
      <c r="H188" s="36" t="s">
        <v>2240</v>
      </c>
      <c r="I188" s="35"/>
      <c r="J188" s="36"/>
      <c r="K188" s="36" t="s">
        <v>2241</v>
      </c>
      <c r="L188" s="35"/>
      <c r="M188" s="34" t="s">
        <v>186</v>
      </c>
      <c r="N188" s="33" t="s">
        <v>2242</v>
      </c>
      <c r="O188" s="64" t="s">
        <v>2243</v>
      </c>
      <c r="P188" s="212"/>
      <c r="Q188" s="34" t="s">
        <v>2244</v>
      </c>
      <c r="R188" s="34" t="s">
        <v>2245</v>
      </c>
      <c r="S188" s="81" t="s">
        <v>2246</v>
      </c>
      <c r="T188" s="82" t="s">
        <v>2247</v>
      </c>
      <c r="U188" s="81" t="s">
        <v>2248</v>
      </c>
      <c r="V188" s="81" t="s">
        <v>2249</v>
      </c>
      <c r="W188" s="34" t="s">
        <v>2250</v>
      </c>
      <c r="X188" s="34" t="s">
        <v>252</v>
      </c>
      <c r="Y188" s="19"/>
      <c r="AA188" s="211">
        <f>IF(OR(J188="Fail",ISBLANK(J188)),INDEX('Issue Code Table'!C:C,MATCH(N:N,'Issue Code Table'!A:A,0)),IF(M188="Critical",6,IF(M188="Significant",5,IF(M188="Moderate",3,2))))</f>
        <v>6</v>
      </c>
    </row>
    <row r="189" spans="1:27" ht="83.15" customHeight="1" x14ac:dyDescent="0.25">
      <c r="A189" s="209" t="s">
        <v>2251</v>
      </c>
      <c r="B189" s="38" t="s">
        <v>322</v>
      </c>
      <c r="C189" s="36" t="s">
        <v>323</v>
      </c>
      <c r="D189" s="36" t="s">
        <v>220</v>
      </c>
      <c r="E189" s="36" t="s">
        <v>2252</v>
      </c>
      <c r="F189" s="81" t="s">
        <v>2253</v>
      </c>
      <c r="G189" s="36" t="s">
        <v>2254</v>
      </c>
      <c r="H189" s="36" t="s">
        <v>2255</v>
      </c>
      <c r="I189" s="35"/>
      <c r="J189" s="36"/>
      <c r="K189" s="36" t="s">
        <v>2256</v>
      </c>
      <c r="L189" s="35"/>
      <c r="M189" s="34" t="s">
        <v>186</v>
      </c>
      <c r="N189" s="33" t="s">
        <v>259</v>
      </c>
      <c r="O189" s="64" t="s">
        <v>260</v>
      </c>
      <c r="P189" s="212"/>
      <c r="Q189" s="34" t="s">
        <v>2257</v>
      </c>
      <c r="R189" s="34" t="s">
        <v>2258</v>
      </c>
      <c r="S189" s="81" t="s">
        <v>2259</v>
      </c>
      <c r="T189" s="82" t="s">
        <v>2260</v>
      </c>
      <c r="U189" s="81" t="s">
        <v>2261</v>
      </c>
      <c r="V189" s="81" t="s">
        <v>2262</v>
      </c>
      <c r="W189" s="34" t="s">
        <v>2263</v>
      </c>
      <c r="X189" s="34" t="s">
        <v>252</v>
      </c>
      <c r="Y189" s="19"/>
      <c r="AA189" s="211">
        <f>IF(OR(J189="Fail",ISBLANK(J189)),INDEX('Issue Code Table'!C:C,MATCH(N:N,'Issue Code Table'!A:A,0)),IF(M189="Critical",6,IF(M189="Significant",5,IF(M189="Moderate",3,2))))</f>
        <v>5</v>
      </c>
    </row>
    <row r="190" spans="1:27" s="27" customFormat="1" ht="12.5" x14ac:dyDescent="0.25">
      <c r="A190" s="216"/>
      <c r="B190" s="76" t="s">
        <v>2264</v>
      </c>
      <c r="C190" s="58"/>
      <c r="D190" s="59"/>
      <c r="E190" s="58"/>
      <c r="F190" s="58"/>
      <c r="G190" s="58"/>
      <c r="H190" s="58"/>
      <c r="I190" s="58"/>
      <c r="J190" s="58"/>
      <c r="K190" s="58"/>
      <c r="L190" s="58"/>
      <c r="M190" s="58"/>
      <c r="N190" s="217"/>
      <c r="O190" s="59"/>
      <c r="P190" s="58"/>
      <c r="Q190" s="58"/>
      <c r="R190" s="58"/>
      <c r="S190" s="58"/>
      <c r="T190" s="83"/>
      <c r="U190" s="58"/>
      <c r="V190" s="58"/>
      <c r="W190" s="58"/>
      <c r="X190" s="58"/>
      <c r="AA190" s="58"/>
    </row>
    <row r="191" spans="1:27" ht="12.5" x14ac:dyDescent="0.25">
      <c r="J191" s="17"/>
    </row>
    <row r="192" spans="1:27" ht="12.5" x14ac:dyDescent="0.25">
      <c r="J192" s="17"/>
    </row>
    <row r="193" spans="9:10" ht="12.5" x14ac:dyDescent="0.25">
      <c r="J193" s="17"/>
    </row>
    <row r="194" spans="9:10" ht="12.5" hidden="1" x14ac:dyDescent="0.25">
      <c r="I194" s="19" t="s">
        <v>2265</v>
      </c>
    </row>
    <row r="195" spans="9:10" ht="12.5" hidden="1" x14ac:dyDescent="0.25">
      <c r="I195" s="19" t="s">
        <v>57</v>
      </c>
    </row>
    <row r="196" spans="9:10" ht="12.5" hidden="1" x14ac:dyDescent="0.25">
      <c r="I196" s="19" t="s">
        <v>58</v>
      </c>
    </row>
    <row r="197" spans="9:10" ht="12.5" hidden="1" x14ac:dyDescent="0.25">
      <c r="I197" s="19" t="s">
        <v>46</v>
      </c>
    </row>
    <row r="198" spans="9:10" ht="12.5" hidden="1" x14ac:dyDescent="0.25">
      <c r="I198" s="19" t="s">
        <v>2266</v>
      </c>
    </row>
    <row r="199" spans="9:10" ht="12.5" hidden="1" x14ac:dyDescent="0.25">
      <c r="J199" s="17"/>
    </row>
    <row r="200" spans="9:10" ht="12.5" hidden="1" x14ac:dyDescent="0.25">
      <c r="I200" s="27" t="s">
        <v>2267</v>
      </c>
      <c r="J200" s="17"/>
    </row>
    <row r="201" spans="9:10" ht="12.5" hidden="1" x14ac:dyDescent="0.25">
      <c r="I201" s="29" t="s">
        <v>172</v>
      </c>
      <c r="J201" s="17"/>
    </row>
    <row r="202" spans="9:10" ht="12.5" hidden="1" x14ac:dyDescent="0.25">
      <c r="I202" s="27" t="s">
        <v>186</v>
      </c>
      <c r="J202" s="17"/>
    </row>
    <row r="203" spans="9:10" ht="12.5" hidden="1" x14ac:dyDescent="0.25">
      <c r="I203" s="27" t="s">
        <v>226</v>
      </c>
      <c r="J203" s="17"/>
    </row>
    <row r="204" spans="9:10" ht="12.5" hidden="1" x14ac:dyDescent="0.25">
      <c r="I204" s="27" t="s">
        <v>808</v>
      </c>
      <c r="J204" s="17"/>
    </row>
    <row r="205" spans="9:10" ht="12.75" hidden="1" customHeight="1" x14ac:dyDescent="0.25"/>
    <row r="206" spans="9:10" ht="12.75" hidden="1" customHeight="1" x14ac:dyDescent="0.25"/>
    <row r="207" spans="9:10" ht="12.75" hidden="1" customHeight="1" x14ac:dyDescent="0.25"/>
    <row r="208" spans="9:10" ht="12.75" hidden="1" customHeight="1" x14ac:dyDescent="0.25"/>
    <row r="209" ht="12.75" hidden="1" customHeight="1" x14ac:dyDescent="0.25"/>
    <row r="210" ht="12.75" hidden="1" customHeight="1" x14ac:dyDescent="0.25"/>
    <row r="211" ht="12.75" hidden="1" customHeight="1" x14ac:dyDescent="0.25"/>
  </sheetData>
  <protectedRanges>
    <protectedRange password="E1A2" sqref="AA2 N7:O9 O59:O64 N11:O11 N16:N23 O16:O27 O69:O75 O77 O80:O81 O86:O87 O89:O95 O99:O189 O83:O84 O32 O29:O30 N13:O15 O66" name="Range1_1"/>
    <protectedRange password="E1A2" sqref="AA3:AA189" name="Range1_1_1"/>
    <protectedRange password="E1A2" sqref="O36" name="Range1_1_5"/>
    <protectedRange password="E1A2" sqref="O39" name="Range1_1_5_1"/>
    <protectedRange password="E1A2" sqref="N50:O50" name="Range1_1_10"/>
    <protectedRange password="E1A2" sqref="N57:O57" name="Range1_1_5_3"/>
    <protectedRange password="E1A2" sqref="N2:O2" name="Range1_5_1_1_1"/>
    <protectedRange password="E1A2" sqref="O3" name="Range1_2_1_1"/>
    <protectedRange password="E1A2" sqref="O4" name="Range1_4_1"/>
    <protectedRange password="E1A2" sqref="W2" name="Range1_14"/>
    <protectedRange password="E1A2" sqref="W3" name="Range1_1_4_2"/>
    <protectedRange password="E1A2" sqref="P5:P6" name="Range1_2_2"/>
    <protectedRange password="E1A2" sqref="O5" name="Range1_1_2_2"/>
  </protectedRanges>
  <autoFilter ref="A2:AG190" xr:uid="{00000000-0001-0000-0300-000000000000}"/>
  <sortState xmlns:xlrd2="http://schemas.microsoft.com/office/spreadsheetml/2017/richdata2" ref="A2:L266">
    <sortCondition ref="A1"/>
  </sortState>
  <customSheetViews>
    <customSheetView guid="{E96EC931-7DB8-9949-B69E-EB800FAB8EDD}" scale="80" showAutoFilter="1" showRuler="0">
      <pane ySplit="1.0249999999999999" topLeftCell="A2" activePane="bottomLeft" state="frozenSplit"/>
      <selection pane="bottomLeft" activeCell="G4" sqref="G4"/>
      <pageMargins left="0" right="0" top="0" bottom="0" header="0" footer="0"/>
      <printOptions headings="1"/>
      <pageSetup orientation="portrait" horizontalDpi="4294967292" verticalDpi="4294967292"/>
      <autoFilter ref="A1:V244" xr:uid="{BDB7C061-2CF4-43B7-98F5-63EDFC72C83B}">
        <sortState xmlns:xlrd2="http://schemas.microsoft.com/office/spreadsheetml/2017/richdata2" ref="A2:V246">
          <sortCondition ref="A1:A246"/>
        </sortState>
      </autoFilter>
    </customSheetView>
    <customSheetView guid="{DC6629D9-6399-4F23-8521-98E0AAB6DE93}" scale="70" showAutoFilter="1" showRuler="0">
      <pane ySplit="1" topLeftCell="A2" activePane="bottomLeft" state="frozenSplit"/>
      <selection pane="bottomLeft" activeCell="E201" sqref="E201"/>
      <pageMargins left="0" right="0" top="0" bottom="0" header="0" footer="0"/>
      <printOptions headings="1"/>
      <pageSetup orientation="portrait" horizontalDpi="4294967292" verticalDpi="4294967292"/>
      <autoFilter ref="A1:U246" xr:uid="{B1C81232-E79E-4870-82C6-5FEC975681F6}"/>
    </customSheetView>
    <customSheetView guid="{49FE20BB-FBAE-4179-A770-21772DC36366}" scale="80" showAutoFilter="1" showRuler="0">
      <pane ySplit="1" topLeftCell="A2" activePane="bottomLeft" state="frozenSplit"/>
      <selection pane="bottomLeft" activeCell="G4" sqref="G4"/>
      <pageMargins left="0" right="0" top="0" bottom="0" header="0" footer="0"/>
      <printOptions headings="1"/>
      <pageSetup orientation="portrait" horizontalDpi="4294967292" verticalDpi="4294967292"/>
      <autoFilter ref="A1:V244" xr:uid="{6E97CC25-D415-4788-B295-76C0606F27DC}">
        <sortState xmlns:xlrd2="http://schemas.microsoft.com/office/spreadsheetml/2017/richdata2" ref="A2:V246">
          <sortCondition ref="A1:A246"/>
        </sortState>
      </autoFilter>
    </customSheetView>
  </customSheetViews>
  <phoneticPr fontId="2" type="noConversion"/>
  <conditionalFormatting sqref="M45">
    <cfRule type="cellIs" dxfId="57" priority="98" stopIfTrue="1" operator="equal">
      <formula>"Critical"</formula>
    </cfRule>
  </conditionalFormatting>
  <conditionalFormatting sqref="M46">
    <cfRule type="cellIs" dxfId="56" priority="92" stopIfTrue="1" operator="equal">
      <formula>"Pass"</formula>
    </cfRule>
    <cfRule type="cellIs" dxfId="55" priority="93" stopIfTrue="1" operator="equal">
      <formula>"Critical "</formula>
    </cfRule>
    <cfRule type="cellIs" dxfId="54" priority="94" stopIfTrue="1" operator="equal">
      <formula>"Info"</formula>
    </cfRule>
  </conditionalFormatting>
  <conditionalFormatting sqref="M46">
    <cfRule type="cellIs" dxfId="53" priority="95" stopIfTrue="1" operator="equal">
      <formula>"Critical"</formula>
    </cfRule>
  </conditionalFormatting>
  <conditionalFormatting sqref="M47">
    <cfRule type="cellIs" dxfId="52" priority="88" stopIfTrue="1" operator="equal">
      <formula>"Pass"</formula>
    </cfRule>
    <cfRule type="cellIs" dxfId="51" priority="89" stopIfTrue="1" operator="equal">
      <formula>"Critical "</formula>
    </cfRule>
    <cfRule type="cellIs" dxfId="50" priority="90" stopIfTrue="1" operator="equal">
      <formula>"Info"</formula>
    </cfRule>
  </conditionalFormatting>
  <conditionalFormatting sqref="M47">
    <cfRule type="cellIs" dxfId="49" priority="91" stopIfTrue="1" operator="equal">
      <formula>"Critical"</formula>
    </cfRule>
  </conditionalFormatting>
  <conditionalFormatting sqref="M49">
    <cfRule type="cellIs" dxfId="48" priority="82" stopIfTrue="1" operator="equal">
      <formula>"Pass"</formula>
    </cfRule>
    <cfRule type="cellIs" dxfId="47" priority="83" stopIfTrue="1" operator="equal">
      <formula>"Critical "</formula>
    </cfRule>
    <cfRule type="cellIs" dxfId="46" priority="84" stopIfTrue="1" operator="equal">
      <formula>"Info"</formula>
    </cfRule>
  </conditionalFormatting>
  <conditionalFormatting sqref="M49">
    <cfRule type="cellIs" dxfId="45" priority="85" stopIfTrue="1" operator="equal">
      <formula>"Critical"</formula>
    </cfRule>
  </conditionalFormatting>
  <conditionalFormatting sqref="M51">
    <cfRule type="cellIs" dxfId="44" priority="76" stopIfTrue="1" operator="equal">
      <formula>"Pass"</formula>
    </cfRule>
    <cfRule type="cellIs" dxfId="43" priority="77" stopIfTrue="1" operator="equal">
      <formula>"Critical "</formula>
    </cfRule>
    <cfRule type="cellIs" dxfId="42" priority="78" stopIfTrue="1" operator="equal">
      <formula>"Info"</formula>
    </cfRule>
  </conditionalFormatting>
  <conditionalFormatting sqref="M51">
    <cfRule type="cellIs" dxfId="41" priority="79" stopIfTrue="1" operator="equal">
      <formula>"Critical"</formula>
    </cfRule>
  </conditionalFormatting>
  <conditionalFormatting sqref="M52">
    <cfRule type="cellIs" dxfId="40" priority="71" stopIfTrue="1" operator="equal">
      <formula>"Pass"</formula>
    </cfRule>
    <cfRule type="cellIs" dxfId="39" priority="72" stopIfTrue="1" operator="equal">
      <formula>"Critical "</formula>
    </cfRule>
    <cfRule type="cellIs" dxfId="38" priority="73" stopIfTrue="1" operator="equal">
      <formula>"Info"</formula>
    </cfRule>
  </conditionalFormatting>
  <conditionalFormatting sqref="M52">
    <cfRule type="cellIs" dxfId="37" priority="74" stopIfTrue="1" operator="equal">
      <formula>"Critical"</formula>
    </cfRule>
  </conditionalFormatting>
  <conditionalFormatting sqref="M53">
    <cfRule type="cellIs" dxfId="36" priority="66" stopIfTrue="1" operator="equal">
      <formula>"Pass"</formula>
    </cfRule>
    <cfRule type="cellIs" dxfId="35" priority="67" stopIfTrue="1" operator="equal">
      <formula>"Critical "</formula>
    </cfRule>
    <cfRule type="cellIs" dxfId="34" priority="68" stopIfTrue="1" operator="equal">
      <formula>"Info"</formula>
    </cfRule>
  </conditionalFormatting>
  <conditionalFormatting sqref="M53">
    <cfRule type="cellIs" dxfId="33" priority="69" stopIfTrue="1" operator="equal">
      <formula>"Critical"</formula>
    </cfRule>
  </conditionalFormatting>
  <conditionalFormatting sqref="M55">
    <cfRule type="cellIs" dxfId="32" priority="60" stopIfTrue="1" operator="equal">
      <formula>"Pass"</formula>
    </cfRule>
    <cfRule type="cellIs" dxfId="31" priority="61" stopIfTrue="1" operator="equal">
      <formula>"Critical "</formula>
    </cfRule>
    <cfRule type="cellIs" dxfId="30" priority="62" stopIfTrue="1" operator="equal">
      <formula>"Info"</formula>
    </cfRule>
  </conditionalFormatting>
  <conditionalFormatting sqref="M55">
    <cfRule type="cellIs" dxfId="29" priority="63" stopIfTrue="1" operator="equal">
      <formula>"Critical"</formula>
    </cfRule>
  </conditionalFormatting>
  <conditionalFormatting sqref="M57">
    <cfRule type="cellIs" dxfId="28" priority="54" stopIfTrue="1" operator="equal">
      <formula>"Pass"</formula>
    </cfRule>
    <cfRule type="cellIs" dxfId="27" priority="55" stopIfTrue="1" operator="equal">
      <formula>"Critical "</formula>
    </cfRule>
    <cfRule type="cellIs" dxfId="26" priority="56" stopIfTrue="1" operator="equal">
      <formula>"Info"</formula>
    </cfRule>
  </conditionalFormatting>
  <conditionalFormatting sqref="M57">
    <cfRule type="cellIs" dxfId="25" priority="57" stopIfTrue="1" operator="equal">
      <formula>"Critical"</formula>
    </cfRule>
  </conditionalFormatting>
  <conditionalFormatting sqref="M58">
    <cfRule type="cellIs" dxfId="24" priority="49" stopIfTrue="1" operator="equal">
      <formula>"Pass"</formula>
    </cfRule>
    <cfRule type="cellIs" dxfId="23" priority="50" stopIfTrue="1" operator="equal">
      <formula>"Critical "</formula>
    </cfRule>
    <cfRule type="cellIs" dxfId="22" priority="51" stopIfTrue="1" operator="equal">
      <formula>"Info"</formula>
    </cfRule>
  </conditionalFormatting>
  <conditionalFormatting sqref="M58">
    <cfRule type="cellIs" dxfId="21" priority="52" stopIfTrue="1" operator="equal">
      <formula>"Critical"</formula>
    </cfRule>
  </conditionalFormatting>
  <conditionalFormatting sqref="M68">
    <cfRule type="cellIs" dxfId="20" priority="25" stopIfTrue="1" operator="equal">
      <formula>"Pass"</formula>
    </cfRule>
    <cfRule type="cellIs" dxfId="19" priority="26" stopIfTrue="1" operator="equal">
      <formula>"Critical "</formula>
    </cfRule>
    <cfRule type="cellIs" dxfId="18" priority="27" stopIfTrue="1" operator="equal">
      <formula>"Info"</formula>
    </cfRule>
  </conditionalFormatting>
  <conditionalFormatting sqref="M31">
    <cfRule type="cellIs" dxfId="17" priority="30" stopIfTrue="1" operator="equal">
      <formula>"Pass"</formula>
    </cfRule>
    <cfRule type="cellIs" dxfId="16" priority="31" stopIfTrue="1" operator="equal">
      <formula>"Critical "</formula>
    </cfRule>
    <cfRule type="cellIs" dxfId="15" priority="32" stopIfTrue="1" operator="equal">
      <formula>"Info"</formula>
    </cfRule>
  </conditionalFormatting>
  <conditionalFormatting sqref="M31">
    <cfRule type="cellIs" dxfId="14" priority="33" stopIfTrue="1" operator="equal">
      <formula>"Critical"</formula>
    </cfRule>
  </conditionalFormatting>
  <conditionalFormatting sqref="M68">
    <cfRule type="cellIs" dxfId="13" priority="28" stopIfTrue="1" operator="equal">
      <formula>"Critical"</formula>
    </cfRule>
  </conditionalFormatting>
  <conditionalFormatting sqref="J3:J4 J178:J204 J7:J176">
    <cfRule type="cellIs" dxfId="12" priority="16" operator="equal">
      <formula>"Info"</formula>
    </cfRule>
    <cfRule type="cellIs" dxfId="11" priority="140" operator="equal">
      <formula>"Pass"</formula>
    </cfRule>
    <cfRule type="cellIs" dxfId="10" priority="141" operator="equal">
      <formula>"Fail"</formula>
    </cfRule>
  </conditionalFormatting>
  <conditionalFormatting sqref="J177">
    <cfRule type="cellIs" dxfId="9" priority="10" operator="equal">
      <formula>"Info"</formula>
    </cfRule>
    <cfRule type="cellIs" dxfId="8" priority="11" operator="equal">
      <formula>"Pass"</formula>
    </cfRule>
    <cfRule type="cellIs" dxfId="7" priority="12" operator="equal">
      <formula>"Fail"</formula>
    </cfRule>
  </conditionalFormatting>
  <conditionalFormatting sqref="N3:N189">
    <cfRule type="expression" dxfId="6" priority="142">
      <formula>ISERROR(AA3)</formula>
    </cfRule>
  </conditionalFormatting>
  <conditionalFormatting sqref="J5">
    <cfRule type="cellIs" dxfId="5" priority="4" stopIfTrue="1" operator="equal">
      <formula>"Fail"</formula>
    </cfRule>
  </conditionalFormatting>
  <conditionalFormatting sqref="J5">
    <cfRule type="cellIs" dxfId="4" priority="5" stopIfTrue="1" operator="equal">
      <formula>"Pass"</formula>
    </cfRule>
    <cfRule type="cellIs" dxfId="3" priority="6" stopIfTrue="1" operator="equal">
      <formula>"Info"</formula>
    </cfRule>
  </conditionalFormatting>
  <conditionalFormatting sqref="J6">
    <cfRule type="cellIs" dxfId="2" priority="1" stopIfTrue="1" operator="equal">
      <formula>"Fail"</formula>
    </cfRule>
  </conditionalFormatting>
  <conditionalFormatting sqref="J6">
    <cfRule type="cellIs" dxfId="1" priority="2" stopIfTrue="1" operator="equal">
      <formula>"Pass"</formula>
    </cfRule>
    <cfRule type="cellIs" dxfId="0" priority="3" stopIfTrue="1" operator="equal">
      <formula>"Info"</formula>
    </cfRule>
  </conditionalFormatting>
  <dataValidations count="5">
    <dataValidation type="list" allowBlank="1" showInputMessage="1" showErrorMessage="1" sqref="J191:J204 J3:J189" xr:uid="{00000000-0002-0000-0300-000000000000}">
      <formula1>$I$195:$I$198</formula1>
    </dataValidation>
    <dataValidation type="list" allowBlank="1" showInputMessage="1" showErrorMessage="1" sqref="J2" xr:uid="{00000000-0002-0000-0300-000001000000}">
      <formula1>$I$264:$I$267</formula1>
    </dataValidation>
    <dataValidation type="list" allowBlank="1" showInputMessage="1" showErrorMessage="1" sqref="M3:M189" xr:uid="{00000000-0002-0000-0300-000002000000}">
      <formula1>$I$201:$I$204</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4234013B-0AFE-414D-BCEA-CD7628867584}">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4C6638A4-2432-4103-9EE0-656E01D4F7EF}">
      <formula1>$H$42:$H$45</formula1>
    </dataValidation>
  </dataValidations>
  <printOptions headings="1"/>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27"/>
  <sheetViews>
    <sheetView showGridLines="0" showRuler="0" zoomScale="80" zoomScaleNormal="80" workbookViewId="0">
      <pane ySplit="1" topLeftCell="A2" activePane="bottomLeft" state="frozenSplit"/>
      <selection pane="bottomLeft" activeCell="B5" sqref="B5"/>
    </sheetView>
  </sheetViews>
  <sheetFormatPr defaultColWidth="18.7265625" defaultRowHeight="12.75" customHeight="1" x14ac:dyDescent="0.25"/>
  <cols>
    <col min="1" max="1" width="9.26953125" customWidth="1"/>
    <col min="8" max="8" width="16.7265625" customWidth="1"/>
  </cols>
  <sheetData>
    <row r="1" spans="1:8" ht="13" x14ac:dyDescent="0.3">
      <c r="A1" s="161" t="s">
        <v>2268</v>
      </c>
      <c r="B1" s="162"/>
      <c r="C1" s="162"/>
      <c r="D1" s="162"/>
      <c r="E1" s="162"/>
      <c r="F1" s="162"/>
      <c r="G1" s="162"/>
      <c r="H1" s="163"/>
    </row>
    <row r="2" spans="1:8" ht="12.75" customHeight="1" x14ac:dyDescent="0.25">
      <c r="A2" s="164" t="s">
        <v>2269</v>
      </c>
      <c r="B2" s="165"/>
      <c r="C2" s="165"/>
      <c r="D2" s="165"/>
      <c r="E2" s="165"/>
      <c r="F2" s="165"/>
      <c r="G2" s="165"/>
      <c r="H2" s="166"/>
    </row>
    <row r="3" spans="1:8" ht="12.75" customHeight="1" x14ac:dyDescent="0.25">
      <c r="A3" s="167" t="s">
        <v>2270</v>
      </c>
      <c r="B3" s="218"/>
      <c r="C3" s="218"/>
      <c r="D3" s="218"/>
      <c r="E3" s="218"/>
      <c r="F3" s="218"/>
      <c r="G3" s="218"/>
      <c r="H3" s="219"/>
    </row>
    <row r="4" spans="1:8" ht="12.5" x14ac:dyDescent="0.25">
      <c r="A4" s="72" t="s">
        <v>2271</v>
      </c>
      <c r="B4" s="1"/>
      <c r="C4" s="1"/>
      <c r="D4" s="1"/>
      <c r="E4" s="1"/>
      <c r="F4" s="1"/>
      <c r="G4" s="1"/>
      <c r="H4" s="10"/>
    </row>
    <row r="5" spans="1:8" ht="12.5" x14ac:dyDescent="0.25">
      <c r="A5" s="72" t="s">
        <v>2272</v>
      </c>
      <c r="B5" s="1"/>
      <c r="C5" s="1"/>
      <c r="D5" s="1"/>
      <c r="E5" s="1"/>
      <c r="F5" s="1"/>
      <c r="G5" s="1"/>
      <c r="H5" s="10"/>
    </row>
    <row r="6" spans="1:8" ht="12.5" x14ac:dyDescent="0.25">
      <c r="A6" s="72" t="s">
        <v>2273</v>
      </c>
      <c r="B6" s="1"/>
      <c r="C6" s="1"/>
      <c r="D6" s="1"/>
      <c r="E6" s="1"/>
      <c r="F6" s="1"/>
      <c r="G6" s="1"/>
      <c r="H6" s="10"/>
    </row>
    <row r="7" spans="1:8" ht="12.5" x14ac:dyDescent="0.25">
      <c r="A7" s="261"/>
      <c r="B7" s="262"/>
      <c r="C7" s="262"/>
      <c r="D7" s="262"/>
      <c r="E7" s="262"/>
      <c r="F7" s="262"/>
      <c r="G7" s="262"/>
      <c r="H7" s="263"/>
    </row>
    <row r="9" spans="1:8" ht="12.75" customHeight="1" x14ac:dyDescent="0.25">
      <c r="A9" s="220" t="s">
        <v>2274</v>
      </c>
      <c r="B9" s="221"/>
      <c r="C9" s="221"/>
      <c r="D9" s="221"/>
      <c r="E9" s="221"/>
      <c r="F9" s="221"/>
      <c r="G9" s="221"/>
      <c r="H9" s="222"/>
    </row>
    <row r="10" spans="1:8" ht="12.75" customHeight="1" x14ac:dyDescent="0.25">
      <c r="A10" s="264" t="s">
        <v>2275</v>
      </c>
      <c r="B10" s="265"/>
      <c r="C10" s="265"/>
      <c r="D10" s="265"/>
      <c r="E10" s="265"/>
      <c r="F10" s="265"/>
      <c r="G10" s="265"/>
      <c r="H10" s="266"/>
    </row>
    <row r="11" spans="1:8" ht="12.75" customHeight="1" x14ac:dyDescent="0.25">
      <c r="A11" s="167" t="s">
        <v>2276</v>
      </c>
      <c r="B11" s="218"/>
      <c r="C11" s="218"/>
      <c r="D11" s="218"/>
      <c r="E11" s="218"/>
      <c r="F11" s="218"/>
      <c r="G11" s="218"/>
      <c r="H11" s="219"/>
    </row>
    <row r="12" spans="1:8" ht="12.5" x14ac:dyDescent="0.25">
      <c r="A12" s="72" t="s">
        <v>2277</v>
      </c>
      <c r="B12" s="1"/>
      <c r="C12" s="1"/>
      <c r="D12" s="1"/>
      <c r="E12" s="1"/>
      <c r="F12" s="1"/>
      <c r="G12" s="1"/>
      <c r="H12" s="10"/>
    </row>
    <row r="13" spans="1:8" ht="12.5" x14ac:dyDescent="0.25">
      <c r="A13" s="261" t="s">
        <v>2278</v>
      </c>
      <c r="B13" s="262"/>
      <c r="C13" s="262"/>
      <c r="D13" s="262"/>
      <c r="E13" s="262"/>
      <c r="F13" s="262"/>
      <c r="G13" s="262"/>
      <c r="H13" s="263"/>
    </row>
    <row r="15" spans="1:8" ht="12.75" customHeight="1" x14ac:dyDescent="0.25">
      <c r="A15" s="220" t="s">
        <v>2279</v>
      </c>
      <c r="B15" s="221"/>
      <c r="C15" s="221"/>
      <c r="D15" s="221"/>
      <c r="E15" s="221"/>
      <c r="F15" s="221"/>
      <c r="G15" s="221"/>
      <c r="H15" s="222"/>
    </row>
    <row r="16" spans="1:8" ht="12.75" customHeight="1" x14ac:dyDescent="0.25">
      <c r="A16" s="264" t="s">
        <v>2280</v>
      </c>
      <c r="B16" s="265"/>
      <c r="C16" s="265"/>
      <c r="D16" s="265"/>
      <c r="E16" s="265"/>
      <c r="F16" s="265"/>
      <c r="G16" s="265"/>
      <c r="H16" s="266"/>
    </row>
    <row r="17" spans="1:8" ht="12.75" customHeight="1" x14ac:dyDescent="0.25">
      <c r="A17" s="167" t="s">
        <v>2281</v>
      </c>
      <c r="B17" s="218"/>
      <c r="C17" s="218"/>
      <c r="D17" s="218"/>
      <c r="E17" s="218"/>
      <c r="F17" s="218"/>
      <c r="G17" s="218"/>
      <c r="H17" s="219"/>
    </row>
    <row r="18" spans="1:8" ht="12.5" x14ac:dyDescent="0.25">
      <c r="A18" s="72" t="s">
        <v>2282</v>
      </c>
      <c r="B18" s="1"/>
      <c r="C18" s="1"/>
      <c r="D18" s="1"/>
      <c r="E18" s="1"/>
      <c r="F18" s="1"/>
      <c r="G18" s="1"/>
      <c r="H18" s="10"/>
    </row>
    <row r="19" spans="1:8" ht="12.5" x14ac:dyDescent="0.25">
      <c r="A19" s="72" t="s">
        <v>2283</v>
      </c>
      <c r="B19" s="1"/>
      <c r="C19" s="1"/>
      <c r="D19" s="1"/>
      <c r="E19" s="1"/>
      <c r="F19" s="1"/>
      <c r="G19" s="1"/>
      <c r="H19" s="10"/>
    </row>
    <row r="20" spans="1:8" ht="12.5" x14ac:dyDescent="0.25">
      <c r="A20" s="72" t="s">
        <v>2284</v>
      </c>
      <c r="B20" s="1"/>
      <c r="C20" s="1"/>
      <c r="D20" s="1"/>
      <c r="E20" s="1"/>
      <c r="F20" s="1"/>
      <c r="G20" s="1"/>
      <c r="H20" s="10"/>
    </row>
    <row r="21" spans="1:8" ht="12.5" x14ac:dyDescent="0.25">
      <c r="A21" s="261"/>
      <c r="B21" s="262"/>
      <c r="C21" s="262"/>
      <c r="D21" s="262"/>
      <c r="E21" s="262"/>
      <c r="F21" s="262"/>
      <c r="G21" s="262"/>
      <c r="H21" s="263"/>
    </row>
    <row r="23" spans="1:8" ht="12.75" customHeight="1" x14ac:dyDescent="0.25">
      <c r="A23" s="220" t="s">
        <v>2285</v>
      </c>
      <c r="B23" s="221"/>
      <c r="C23" s="221"/>
      <c r="D23" s="221"/>
      <c r="E23" s="221"/>
      <c r="F23" s="221"/>
      <c r="G23" s="221"/>
      <c r="H23" s="222"/>
    </row>
    <row r="24" spans="1:8" ht="12.75" customHeight="1" x14ac:dyDescent="0.25">
      <c r="A24" s="264" t="s">
        <v>2286</v>
      </c>
      <c r="B24" s="265"/>
      <c r="C24" s="265"/>
      <c r="D24" s="265"/>
      <c r="E24" s="265"/>
      <c r="F24" s="265"/>
      <c r="G24" s="265"/>
      <c r="H24" s="266"/>
    </row>
    <row r="25" spans="1:8" ht="12.75" customHeight="1" x14ac:dyDescent="0.25">
      <c r="A25" s="167" t="s">
        <v>2287</v>
      </c>
      <c r="B25" s="218"/>
      <c r="C25" s="218"/>
      <c r="D25" s="218"/>
      <c r="E25" s="218"/>
      <c r="F25" s="218"/>
      <c r="G25" s="218"/>
      <c r="H25" s="219"/>
    </row>
    <row r="26" spans="1:8" ht="12.5" x14ac:dyDescent="0.25">
      <c r="A26" s="72" t="s">
        <v>2288</v>
      </c>
      <c r="B26" s="1"/>
      <c r="C26" s="1"/>
      <c r="D26" s="1"/>
      <c r="E26" s="1"/>
      <c r="F26" s="1"/>
      <c r="G26" s="1"/>
      <c r="H26" s="10"/>
    </row>
    <row r="27" spans="1:8" ht="12.75" customHeight="1" x14ac:dyDescent="0.25">
      <c r="A27" s="261"/>
      <c r="B27" s="262"/>
      <c r="C27" s="262"/>
      <c r="D27" s="262"/>
      <c r="E27" s="262"/>
      <c r="F27" s="262"/>
      <c r="G27" s="262"/>
      <c r="H27" s="263"/>
    </row>
  </sheetData>
  <customSheetViews>
    <customSheetView guid="{E96EC931-7DB8-9949-B69E-EB800FAB8EDD}" showPageBreaks="1" showGridLines="0" fitToPage="1" printArea="1" showRuler="0">
      <pane ySplit="1.0833333333333333"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DC6629D9-6399-4F23-8521-98E0AAB6DE93}"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49FE20BB-FBAE-4179-A770-21772DC36366}" showGridLines="0" fitToPage="1" showRuler="0">
      <pane ySplit="1" topLeftCell="A2" activePane="bottomLeft" state="frozenSplit"/>
      <selection pane="bottomLeft" activeCell="P22" sqref="P22"/>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3"/>
  <sheetViews>
    <sheetView showGridLines="0" showRuler="0" zoomScale="80" zoomScaleNormal="80" workbookViewId="0">
      <pane ySplit="1" topLeftCell="A2" activePane="bottomLeft" state="frozenSplit"/>
      <selection pane="bottomLeft" activeCell="A18" sqref="A18"/>
    </sheetView>
  </sheetViews>
  <sheetFormatPr defaultColWidth="18.7265625" defaultRowHeight="12.75" customHeight="1" x14ac:dyDescent="0.25"/>
  <cols>
    <col min="1" max="1" width="8.7265625" customWidth="1"/>
    <col min="2" max="2" width="13.26953125" customWidth="1"/>
    <col min="3" max="3" width="56.26953125" style="30" customWidth="1"/>
    <col min="4" max="4" width="22.453125" customWidth="1"/>
    <col min="5" max="18" width="8.7265625" customWidth="1"/>
    <col min="19" max="19" width="8.7265625" hidden="1" customWidth="1"/>
  </cols>
  <sheetData>
    <row r="1" spans="1:19" ht="13" x14ac:dyDescent="0.3">
      <c r="A1" s="161" t="s">
        <v>2289</v>
      </c>
      <c r="B1" s="162"/>
      <c r="C1" s="223"/>
      <c r="D1" s="162"/>
    </row>
    <row r="2" spans="1:19" ht="12.75" customHeight="1" x14ac:dyDescent="0.25">
      <c r="A2" s="224" t="s">
        <v>2290</v>
      </c>
      <c r="B2" s="224" t="s">
        <v>2291</v>
      </c>
      <c r="C2" s="224" t="s">
        <v>2292</v>
      </c>
      <c r="D2" s="224" t="s">
        <v>2293</v>
      </c>
    </row>
    <row r="3" spans="1:19" ht="12.5" x14ac:dyDescent="0.25">
      <c r="A3" s="225">
        <v>1</v>
      </c>
      <c r="B3" s="226">
        <v>41948</v>
      </c>
      <c r="C3" s="227" t="s">
        <v>2294</v>
      </c>
      <c r="D3" s="228" t="s">
        <v>2295</v>
      </c>
      <c r="S3" t="s">
        <v>2296</v>
      </c>
    </row>
    <row r="4" spans="1:19" ht="12.5" x14ac:dyDescent="0.25">
      <c r="A4" s="225">
        <v>1</v>
      </c>
      <c r="B4" s="226">
        <v>41961</v>
      </c>
      <c r="C4" s="229" t="s">
        <v>2297</v>
      </c>
      <c r="D4" s="228" t="s">
        <v>2295</v>
      </c>
    </row>
    <row r="5" spans="1:19" ht="37.5" x14ac:dyDescent="0.25">
      <c r="A5" s="225">
        <v>1.1000000000000001</v>
      </c>
      <c r="B5" s="226">
        <v>42041</v>
      </c>
      <c r="C5" s="230" t="s">
        <v>2298</v>
      </c>
      <c r="D5" s="228" t="s">
        <v>2295</v>
      </c>
    </row>
    <row r="6" spans="1:19" ht="12.5" x14ac:dyDescent="0.25">
      <c r="A6" s="225">
        <v>1.2</v>
      </c>
      <c r="B6" s="226">
        <v>42088</v>
      </c>
      <c r="C6" s="230" t="s">
        <v>2299</v>
      </c>
      <c r="D6" s="228" t="s">
        <v>2295</v>
      </c>
    </row>
    <row r="7" spans="1:19" ht="37.5" x14ac:dyDescent="0.25">
      <c r="A7" s="225">
        <v>1.3</v>
      </c>
      <c r="B7" s="226">
        <v>42454</v>
      </c>
      <c r="C7" s="230" t="s">
        <v>2300</v>
      </c>
      <c r="D7" s="228" t="s">
        <v>2295</v>
      </c>
    </row>
    <row r="8" spans="1:19" ht="49.15" customHeight="1" x14ac:dyDescent="0.25">
      <c r="A8" s="231">
        <v>2</v>
      </c>
      <c r="B8" s="232">
        <v>42766</v>
      </c>
      <c r="C8" s="230" t="s">
        <v>2301</v>
      </c>
      <c r="D8" s="228" t="s">
        <v>2295</v>
      </c>
    </row>
    <row r="9" spans="1:19" ht="12.75" customHeight="1" x14ac:dyDescent="0.25">
      <c r="A9" s="231">
        <v>2</v>
      </c>
      <c r="B9" s="232">
        <v>43008</v>
      </c>
      <c r="C9" s="230" t="s">
        <v>2302</v>
      </c>
      <c r="D9" s="228" t="s">
        <v>2295</v>
      </c>
    </row>
    <row r="10" spans="1:19" ht="12.75" customHeight="1" x14ac:dyDescent="0.25">
      <c r="A10" s="231">
        <v>2</v>
      </c>
      <c r="B10" s="232">
        <v>43131</v>
      </c>
      <c r="C10" s="230" t="s">
        <v>2303</v>
      </c>
      <c r="D10" s="228" t="s">
        <v>2295</v>
      </c>
    </row>
    <row r="11" spans="1:19" ht="12.75" customHeight="1" x14ac:dyDescent="0.25">
      <c r="A11" s="231">
        <v>2</v>
      </c>
      <c r="B11" s="232">
        <v>43373</v>
      </c>
      <c r="C11" s="230" t="s">
        <v>2304</v>
      </c>
      <c r="D11" s="228" t="s">
        <v>2295</v>
      </c>
    </row>
    <row r="12" spans="1:19" ht="12.75" customHeight="1" x14ac:dyDescent="0.25">
      <c r="A12" s="231">
        <v>2</v>
      </c>
      <c r="B12" s="232">
        <v>43555</v>
      </c>
      <c r="C12" s="230" t="s">
        <v>2305</v>
      </c>
      <c r="D12" s="228" t="s">
        <v>2295</v>
      </c>
    </row>
    <row r="13" spans="1:19" ht="12.75" customHeight="1" x14ac:dyDescent="0.25">
      <c r="A13" s="231">
        <v>2</v>
      </c>
      <c r="B13" s="232">
        <v>43738</v>
      </c>
      <c r="C13" s="230" t="s">
        <v>2305</v>
      </c>
      <c r="D13" s="228" t="s">
        <v>2295</v>
      </c>
    </row>
    <row r="14" spans="1:19" ht="12.75" customHeight="1" x14ac:dyDescent="0.25">
      <c r="A14" s="231">
        <v>2.1</v>
      </c>
      <c r="B14" s="232">
        <v>43921</v>
      </c>
      <c r="C14" s="230" t="s">
        <v>2306</v>
      </c>
      <c r="D14" s="228" t="s">
        <v>2295</v>
      </c>
    </row>
    <row r="15" spans="1:19" ht="12.75" customHeight="1" x14ac:dyDescent="0.25">
      <c r="A15" s="231">
        <v>2.2000000000000002</v>
      </c>
      <c r="B15" s="232">
        <v>44104</v>
      </c>
      <c r="C15" s="230" t="s">
        <v>2307</v>
      </c>
      <c r="D15" s="228" t="s">
        <v>2295</v>
      </c>
    </row>
    <row r="16" spans="1:19" ht="12.75" customHeight="1" x14ac:dyDescent="0.25">
      <c r="A16" s="231">
        <v>2.2999999999999998</v>
      </c>
      <c r="B16" s="232">
        <v>44469</v>
      </c>
      <c r="C16" s="230" t="s">
        <v>2308</v>
      </c>
      <c r="D16" s="228" t="s">
        <v>2295</v>
      </c>
    </row>
    <row r="17" spans="1:4" ht="12.75" customHeight="1" x14ac:dyDescent="0.25">
      <c r="A17" s="231">
        <v>2.4</v>
      </c>
      <c r="B17" s="232">
        <v>44834</v>
      </c>
      <c r="C17" s="230" t="s">
        <v>2309</v>
      </c>
      <c r="D17" s="228" t="s">
        <v>2295</v>
      </c>
    </row>
    <row r="18" spans="1:4" ht="12.75" customHeight="1" x14ac:dyDescent="0.25">
      <c r="A18" s="231"/>
      <c r="B18" s="232"/>
      <c r="C18" s="230"/>
      <c r="D18" s="228"/>
    </row>
    <row r="19" spans="1:4" ht="12.75" customHeight="1" x14ac:dyDescent="0.25">
      <c r="A19" s="231"/>
      <c r="B19" s="232"/>
      <c r="C19" s="230"/>
      <c r="D19" s="228"/>
    </row>
    <row r="20" spans="1:4" ht="12.75" customHeight="1" x14ac:dyDescent="0.25">
      <c r="A20" s="231"/>
      <c r="B20" s="232"/>
      <c r="C20" s="230"/>
      <c r="D20" s="228"/>
    </row>
    <row r="21" spans="1:4" ht="12.75" customHeight="1" x14ac:dyDescent="0.25">
      <c r="A21" s="231"/>
      <c r="B21" s="232"/>
      <c r="C21" s="230"/>
      <c r="D21" s="228"/>
    </row>
    <row r="22" spans="1:4" ht="12.75" customHeight="1" x14ac:dyDescent="0.25">
      <c r="A22" s="231"/>
      <c r="B22" s="232"/>
      <c r="C22" s="230"/>
      <c r="D22" s="228"/>
    </row>
    <row r="23" spans="1:4" ht="12.75" customHeight="1" x14ac:dyDescent="0.25">
      <c r="A23" s="231"/>
      <c r="B23" s="232"/>
      <c r="C23" s="230"/>
      <c r="D23" s="228"/>
    </row>
  </sheetData>
  <customSheetViews>
    <customSheetView guid="{E96EC931-7DB8-9949-B69E-EB800FAB8EDD}" showPageBreaks="1" showGridLines="0" fitToPage="1" printArea="1" hiddenColumns="1" showRuler="0">
      <pane ySplit="1.0833333333333333"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DC6629D9-6399-4F23-8521-98E0AAB6DE93}"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49FE20BB-FBAE-4179-A770-21772DC36366}" showGridLines="0" fitToPage="1" hiddenColumns="1" showRuler="0">
      <pane ySplit="1" topLeftCell="A2" activePane="bottomLeft" state="frozenSplit"/>
      <selection pane="bottomLeft" activeCell="C4" sqref="C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phoneticPr fontId="2" type="noConversion"/>
  <printOptions horizontalCentered="1"/>
  <pageMargins left="0.7" right="0.7" top="0.75" bottom="0.75" header="0.3" footer="0.3"/>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D9C-D946-45A3-A10D-B5F8DE447A72}">
  <sheetPr>
    <pageSetUpPr fitToPage="1"/>
  </sheetPr>
  <dimension ref="A1:D6"/>
  <sheetViews>
    <sheetView showGridLines="0" zoomScale="80" zoomScaleNormal="80" workbookViewId="0">
      <pane ySplit="1" topLeftCell="A2" activePane="bottomLeft" state="frozen"/>
      <selection pane="bottomLeft" activeCell="C23" sqref="C23"/>
    </sheetView>
  </sheetViews>
  <sheetFormatPr defaultRowHeight="12.5" x14ac:dyDescent="0.25"/>
  <cols>
    <col min="1" max="1" width="8.81640625" style="269" customWidth="1"/>
    <col min="2" max="2" width="18.6328125" style="269" customWidth="1"/>
    <col min="3" max="3" width="103.36328125" style="269" customWidth="1"/>
    <col min="4" max="4" width="22.453125" style="269" customWidth="1"/>
    <col min="5" max="16384" width="8.7265625" style="269"/>
  </cols>
  <sheetData>
    <row r="1" spans="1:4" ht="13" x14ac:dyDescent="0.3">
      <c r="A1" s="267" t="s">
        <v>2289</v>
      </c>
      <c r="B1" s="268"/>
      <c r="C1" s="268"/>
      <c r="D1" s="268"/>
    </row>
    <row r="2" spans="1:4" ht="12.5" customHeight="1" x14ac:dyDescent="0.25">
      <c r="A2" s="270" t="s">
        <v>2290</v>
      </c>
      <c r="B2" s="270" t="s">
        <v>3311</v>
      </c>
      <c r="C2" s="270" t="s">
        <v>2292</v>
      </c>
      <c r="D2" s="270" t="s">
        <v>3312</v>
      </c>
    </row>
    <row r="3" spans="1:4" ht="54.5" customHeight="1" x14ac:dyDescent="0.25">
      <c r="A3" s="271">
        <v>2.4</v>
      </c>
      <c r="B3" s="273" t="s">
        <v>191</v>
      </c>
      <c r="C3" s="273" t="s">
        <v>3313</v>
      </c>
      <c r="D3" s="274">
        <v>44834</v>
      </c>
    </row>
    <row r="4" spans="1:4" ht="37.5" x14ac:dyDescent="0.25">
      <c r="A4" s="271">
        <v>2.4</v>
      </c>
      <c r="B4" s="273" t="s">
        <v>3315</v>
      </c>
      <c r="C4" s="273" t="s">
        <v>3314</v>
      </c>
      <c r="D4" s="274">
        <v>44834</v>
      </c>
    </row>
    <row r="5" spans="1:4" x14ac:dyDescent="0.25">
      <c r="A5" s="271"/>
      <c r="B5" s="273"/>
      <c r="C5" s="273"/>
      <c r="D5" s="274"/>
    </row>
    <row r="6" spans="1:4" x14ac:dyDescent="0.25">
      <c r="A6" s="271"/>
      <c r="B6" s="272"/>
      <c r="C6" s="273"/>
      <c r="D6" s="274"/>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539"/>
  <sheetViews>
    <sheetView zoomScale="80" zoomScaleNormal="80" workbookViewId="0">
      <pane ySplit="1" topLeftCell="A2" activePane="bottomLeft" state="frozen"/>
      <selection pane="bottomLeft" sqref="A1:D1048576"/>
    </sheetView>
  </sheetViews>
  <sheetFormatPr defaultRowHeight="12.75" customHeight="1" x14ac:dyDescent="0.25"/>
  <cols>
    <col min="1" max="1" width="10.54296875" customWidth="1"/>
    <col min="2" max="2" width="69.54296875" customWidth="1"/>
    <col min="3" max="3" width="9.26953125" customWidth="1"/>
    <col min="4" max="4" width="9.453125" bestFit="1" customWidth="1"/>
    <col min="257" max="257" width="15.26953125" customWidth="1"/>
    <col min="258" max="258" width="76" customWidth="1"/>
    <col min="259" max="259" width="14.26953125" customWidth="1"/>
    <col min="260" max="260" width="9.7265625" customWidth="1"/>
    <col min="513" max="513" width="15.26953125" customWidth="1"/>
    <col min="514" max="514" width="76" customWidth="1"/>
    <col min="515" max="515" width="14.26953125" customWidth="1"/>
    <col min="516" max="516" width="9.7265625" customWidth="1"/>
    <col min="769" max="769" width="15.26953125" customWidth="1"/>
    <col min="770" max="770" width="76" customWidth="1"/>
    <col min="771" max="771" width="14.26953125" customWidth="1"/>
    <col min="772" max="772" width="9.7265625" customWidth="1"/>
    <col min="1025" max="1025" width="15.26953125" customWidth="1"/>
    <col min="1026" max="1026" width="76" customWidth="1"/>
    <col min="1027" max="1027" width="14.26953125" customWidth="1"/>
    <col min="1028" max="1028" width="9.7265625" customWidth="1"/>
    <col min="1281" max="1281" width="15.26953125" customWidth="1"/>
    <col min="1282" max="1282" width="76" customWidth="1"/>
    <col min="1283" max="1283" width="14.26953125" customWidth="1"/>
    <col min="1284" max="1284" width="9.7265625" customWidth="1"/>
    <col min="1537" max="1537" width="15.26953125" customWidth="1"/>
    <col min="1538" max="1538" width="76" customWidth="1"/>
    <col min="1539" max="1539" width="14.26953125" customWidth="1"/>
    <col min="1540" max="1540" width="9.7265625" customWidth="1"/>
    <col min="1793" max="1793" width="15.26953125" customWidth="1"/>
    <col min="1794" max="1794" width="76" customWidth="1"/>
    <col min="1795" max="1795" width="14.26953125" customWidth="1"/>
    <col min="1796" max="1796" width="9.7265625" customWidth="1"/>
    <col min="2049" max="2049" width="15.26953125" customWidth="1"/>
    <col min="2050" max="2050" width="76" customWidth="1"/>
    <col min="2051" max="2051" width="14.26953125" customWidth="1"/>
    <col min="2052" max="2052" width="9.7265625" customWidth="1"/>
    <col min="2305" max="2305" width="15.26953125" customWidth="1"/>
    <col min="2306" max="2306" width="76" customWidth="1"/>
    <col min="2307" max="2307" width="14.26953125" customWidth="1"/>
    <col min="2308" max="2308" width="9.7265625" customWidth="1"/>
    <col min="2561" max="2561" width="15.26953125" customWidth="1"/>
    <col min="2562" max="2562" width="76" customWidth="1"/>
    <col min="2563" max="2563" width="14.26953125" customWidth="1"/>
    <col min="2564" max="2564" width="9.7265625" customWidth="1"/>
    <col min="2817" max="2817" width="15.26953125" customWidth="1"/>
    <col min="2818" max="2818" width="76" customWidth="1"/>
    <col min="2819" max="2819" width="14.26953125" customWidth="1"/>
    <col min="2820" max="2820" width="9.7265625" customWidth="1"/>
    <col min="3073" max="3073" width="15.26953125" customWidth="1"/>
    <col min="3074" max="3074" width="76" customWidth="1"/>
    <col min="3075" max="3075" width="14.26953125" customWidth="1"/>
    <col min="3076" max="3076" width="9.7265625" customWidth="1"/>
    <col min="3329" max="3329" width="15.26953125" customWidth="1"/>
    <col min="3330" max="3330" width="76" customWidth="1"/>
    <col min="3331" max="3331" width="14.26953125" customWidth="1"/>
    <col min="3332" max="3332" width="9.7265625" customWidth="1"/>
    <col min="3585" max="3585" width="15.26953125" customWidth="1"/>
    <col min="3586" max="3586" width="76" customWidth="1"/>
    <col min="3587" max="3587" width="14.26953125" customWidth="1"/>
    <col min="3588" max="3588" width="9.7265625" customWidth="1"/>
    <col min="3841" max="3841" width="15.26953125" customWidth="1"/>
    <col min="3842" max="3842" width="76" customWidth="1"/>
    <col min="3843" max="3843" width="14.26953125" customWidth="1"/>
    <col min="3844" max="3844" width="9.7265625" customWidth="1"/>
    <col min="4097" max="4097" width="15.26953125" customWidth="1"/>
    <col min="4098" max="4098" width="76" customWidth="1"/>
    <col min="4099" max="4099" width="14.26953125" customWidth="1"/>
    <col min="4100" max="4100" width="9.7265625" customWidth="1"/>
    <col min="4353" max="4353" width="15.26953125" customWidth="1"/>
    <col min="4354" max="4354" width="76" customWidth="1"/>
    <col min="4355" max="4355" width="14.26953125" customWidth="1"/>
    <col min="4356" max="4356" width="9.7265625" customWidth="1"/>
    <col min="4609" max="4609" width="15.26953125" customWidth="1"/>
    <col min="4610" max="4610" width="76" customWidth="1"/>
    <col min="4611" max="4611" width="14.26953125" customWidth="1"/>
    <col min="4612" max="4612" width="9.7265625" customWidth="1"/>
    <col min="4865" max="4865" width="15.26953125" customWidth="1"/>
    <col min="4866" max="4866" width="76" customWidth="1"/>
    <col min="4867" max="4867" width="14.26953125" customWidth="1"/>
    <col min="4868" max="4868" width="9.7265625" customWidth="1"/>
    <col min="5121" max="5121" width="15.26953125" customWidth="1"/>
    <col min="5122" max="5122" width="76" customWidth="1"/>
    <col min="5123" max="5123" width="14.26953125" customWidth="1"/>
    <col min="5124" max="5124" width="9.7265625" customWidth="1"/>
    <col min="5377" max="5377" width="15.26953125" customWidth="1"/>
    <col min="5378" max="5378" width="76" customWidth="1"/>
    <col min="5379" max="5379" width="14.26953125" customWidth="1"/>
    <col min="5380" max="5380" width="9.7265625" customWidth="1"/>
    <col min="5633" max="5633" width="15.26953125" customWidth="1"/>
    <col min="5634" max="5634" width="76" customWidth="1"/>
    <col min="5635" max="5635" width="14.26953125" customWidth="1"/>
    <col min="5636" max="5636" width="9.7265625" customWidth="1"/>
    <col min="5889" max="5889" width="15.26953125" customWidth="1"/>
    <col min="5890" max="5890" width="76" customWidth="1"/>
    <col min="5891" max="5891" width="14.26953125" customWidth="1"/>
    <col min="5892" max="5892" width="9.7265625" customWidth="1"/>
    <col min="6145" max="6145" width="15.26953125" customWidth="1"/>
    <col min="6146" max="6146" width="76" customWidth="1"/>
    <col min="6147" max="6147" width="14.26953125" customWidth="1"/>
    <col min="6148" max="6148" width="9.7265625" customWidth="1"/>
    <col min="6401" max="6401" width="15.26953125" customWidth="1"/>
    <col min="6402" max="6402" width="76" customWidth="1"/>
    <col min="6403" max="6403" width="14.26953125" customWidth="1"/>
    <col min="6404" max="6404" width="9.7265625" customWidth="1"/>
    <col min="6657" max="6657" width="15.26953125" customWidth="1"/>
    <col min="6658" max="6658" width="76" customWidth="1"/>
    <col min="6659" max="6659" width="14.26953125" customWidth="1"/>
    <col min="6660" max="6660" width="9.7265625" customWidth="1"/>
    <col min="6913" max="6913" width="15.26953125" customWidth="1"/>
    <col min="6914" max="6914" width="76" customWidth="1"/>
    <col min="6915" max="6915" width="14.26953125" customWidth="1"/>
    <col min="6916" max="6916" width="9.7265625" customWidth="1"/>
    <col min="7169" max="7169" width="15.26953125" customWidth="1"/>
    <col min="7170" max="7170" width="76" customWidth="1"/>
    <col min="7171" max="7171" width="14.26953125" customWidth="1"/>
    <col min="7172" max="7172" width="9.7265625" customWidth="1"/>
    <col min="7425" max="7425" width="15.26953125" customWidth="1"/>
    <col min="7426" max="7426" width="76" customWidth="1"/>
    <col min="7427" max="7427" width="14.26953125" customWidth="1"/>
    <col min="7428" max="7428" width="9.7265625" customWidth="1"/>
    <col min="7681" max="7681" width="15.26953125" customWidth="1"/>
    <col min="7682" max="7682" width="76" customWidth="1"/>
    <col min="7683" max="7683" width="14.26953125" customWidth="1"/>
    <col min="7684" max="7684" width="9.7265625" customWidth="1"/>
    <col min="7937" max="7937" width="15.26953125" customWidth="1"/>
    <col min="7938" max="7938" width="76" customWidth="1"/>
    <col min="7939" max="7939" width="14.26953125" customWidth="1"/>
    <col min="7940" max="7940" width="9.7265625" customWidth="1"/>
    <col min="8193" max="8193" width="15.26953125" customWidth="1"/>
    <col min="8194" max="8194" width="76" customWidth="1"/>
    <col min="8195" max="8195" width="14.26953125" customWidth="1"/>
    <col min="8196" max="8196" width="9.7265625" customWidth="1"/>
    <col min="8449" max="8449" width="15.26953125" customWidth="1"/>
    <col min="8450" max="8450" width="76" customWidth="1"/>
    <col min="8451" max="8451" width="14.26953125" customWidth="1"/>
    <col min="8452" max="8452" width="9.7265625" customWidth="1"/>
    <col min="8705" max="8705" width="15.26953125" customWidth="1"/>
    <col min="8706" max="8706" width="76" customWidth="1"/>
    <col min="8707" max="8707" width="14.26953125" customWidth="1"/>
    <col min="8708" max="8708" width="9.7265625" customWidth="1"/>
    <col min="8961" max="8961" width="15.26953125" customWidth="1"/>
    <col min="8962" max="8962" width="76" customWidth="1"/>
    <col min="8963" max="8963" width="14.26953125" customWidth="1"/>
    <col min="8964" max="8964" width="9.7265625" customWidth="1"/>
    <col min="9217" max="9217" width="15.26953125" customWidth="1"/>
    <col min="9218" max="9218" width="76" customWidth="1"/>
    <col min="9219" max="9219" width="14.26953125" customWidth="1"/>
    <col min="9220" max="9220" width="9.7265625" customWidth="1"/>
    <col min="9473" max="9473" width="15.26953125" customWidth="1"/>
    <col min="9474" max="9474" width="76" customWidth="1"/>
    <col min="9475" max="9475" width="14.26953125" customWidth="1"/>
    <col min="9476" max="9476" width="9.7265625" customWidth="1"/>
    <col min="9729" max="9729" width="15.26953125" customWidth="1"/>
    <col min="9730" max="9730" width="76" customWidth="1"/>
    <col min="9731" max="9731" width="14.26953125" customWidth="1"/>
    <col min="9732" max="9732" width="9.7265625" customWidth="1"/>
    <col min="9985" max="9985" width="15.26953125" customWidth="1"/>
    <col min="9986" max="9986" width="76" customWidth="1"/>
    <col min="9987" max="9987" width="14.26953125" customWidth="1"/>
    <col min="9988" max="9988" width="9.7265625" customWidth="1"/>
    <col min="10241" max="10241" width="15.26953125" customWidth="1"/>
    <col min="10242" max="10242" width="76" customWidth="1"/>
    <col min="10243" max="10243" width="14.26953125" customWidth="1"/>
    <col min="10244" max="10244" width="9.7265625" customWidth="1"/>
    <col min="10497" max="10497" width="15.26953125" customWidth="1"/>
    <col min="10498" max="10498" width="76" customWidth="1"/>
    <col min="10499" max="10499" width="14.26953125" customWidth="1"/>
    <col min="10500" max="10500" width="9.7265625" customWidth="1"/>
    <col min="10753" max="10753" width="15.26953125" customWidth="1"/>
    <col min="10754" max="10754" width="76" customWidth="1"/>
    <col min="10755" max="10755" width="14.26953125" customWidth="1"/>
    <col min="10756" max="10756" width="9.7265625" customWidth="1"/>
    <col min="11009" max="11009" width="15.26953125" customWidth="1"/>
    <col min="11010" max="11010" width="76" customWidth="1"/>
    <col min="11011" max="11011" width="14.26953125" customWidth="1"/>
    <col min="11012" max="11012" width="9.7265625" customWidth="1"/>
    <col min="11265" max="11265" width="15.26953125" customWidth="1"/>
    <col min="11266" max="11266" width="76" customWidth="1"/>
    <col min="11267" max="11267" width="14.26953125" customWidth="1"/>
    <col min="11268" max="11268" width="9.7265625" customWidth="1"/>
    <col min="11521" max="11521" width="15.26953125" customWidth="1"/>
    <col min="11522" max="11522" width="76" customWidth="1"/>
    <col min="11523" max="11523" width="14.26953125" customWidth="1"/>
    <col min="11524" max="11524" width="9.7265625" customWidth="1"/>
    <col min="11777" max="11777" width="15.26953125" customWidth="1"/>
    <col min="11778" max="11778" width="76" customWidth="1"/>
    <col min="11779" max="11779" width="14.26953125" customWidth="1"/>
    <col min="11780" max="11780" width="9.7265625" customWidth="1"/>
    <col min="12033" max="12033" width="15.26953125" customWidth="1"/>
    <col min="12034" max="12034" width="76" customWidth="1"/>
    <col min="12035" max="12035" width="14.26953125" customWidth="1"/>
    <col min="12036" max="12036" width="9.7265625" customWidth="1"/>
    <col min="12289" max="12289" width="15.26953125" customWidth="1"/>
    <col min="12290" max="12290" width="76" customWidth="1"/>
    <col min="12291" max="12291" width="14.26953125" customWidth="1"/>
    <col min="12292" max="12292" width="9.7265625" customWidth="1"/>
    <col min="12545" max="12545" width="15.26953125" customWidth="1"/>
    <col min="12546" max="12546" width="76" customWidth="1"/>
    <col min="12547" max="12547" width="14.26953125" customWidth="1"/>
    <col min="12548" max="12548" width="9.7265625" customWidth="1"/>
    <col min="12801" max="12801" width="15.26953125" customWidth="1"/>
    <col min="12802" max="12802" width="76" customWidth="1"/>
    <col min="12803" max="12803" width="14.26953125" customWidth="1"/>
    <col min="12804" max="12804" width="9.7265625" customWidth="1"/>
    <col min="13057" max="13057" width="15.26953125" customWidth="1"/>
    <col min="13058" max="13058" width="76" customWidth="1"/>
    <col min="13059" max="13059" width="14.26953125" customWidth="1"/>
    <col min="13060" max="13060" width="9.7265625" customWidth="1"/>
    <col min="13313" max="13313" width="15.26953125" customWidth="1"/>
    <col min="13314" max="13314" width="76" customWidth="1"/>
    <col min="13315" max="13315" width="14.26953125" customWidth="1"/>
    <col min="13316" max="13316" width="9.7265625" customWidth="1"/>
    <col min="13569" max="13569" width="15.26953125" customWidth="1"/>
    <col min="13570" max="13570" width="76" customWidth="1"/>
    <col min="13571" max="13571" width="14.26953125" customWidth="1"/>
    <col min="13572" max="13572" width="9.7265625" customWidth="1"/>
    <col min="13825" max="13825" width="15.26953125" customWidth="1"/>
    <col min="13826" max="13826" width="76" customWidth="1"/>
    <col min="13827" max="13827" width="14.26953125" customWidth="1"/>
    <col min="13828" max="13828" width="9.7265625" customWidth="1"/>
    <col min="14081" max="14081" width="15.26953125" customWidth="1"/>
    <col min="14082" max="14082" width="76" customWidth="1"/>
    <col min="14083" max="14083" width="14.26953125" customWidth="1"/>
    <col min="14084" max="14084" width="9.7265625" customWidth="1"/>
    <col min="14337" max="14337" width="15.26953125" customWidth="1"/>
    <col min="14338" max="14338" width="76" customWidth="1"/>
    <col min="14339" max="14339" width="14.26953125" customWidth="1"/>
    <col min="14340" max="14340" width="9.7265625" customWidth="1"/>
    <col min="14593" max="14593" width="15.26953125" customWidth="1"/>
    <col min="14594" max="14594" width="76" customWidth="1"/>
    <col min="14595" max="14595" width="14.26953125" customWidth="1"/>
    <col min="14596" max="14596" width="9.7265625" customWidth="1"/>
    <col min="14849" max="14849" width="15.26953125" customWidth="1"/>
    <col min="14850" max="14850" width="76" customWidth="1"/>
    <col min="14851" max="14851" width="14.26953125" customWidth="1"/>
    <col min="14852" max="14852" width="9.7265625" customWidth="1"/>
    <col min="15105" max="15105" width="15.26953125" customWidth="1"/>
    <col min="15106" max="15106" width="76" customWidth="1"/>
    <col min="15107" max="15107" width="14.26953125" customWidth="1"/>
    <col min="15108" max="15108" width="9.7265625" customWidth="1"/>
    <col min="15361" max="15361" width="15.26953125" customWidth="1"/>
    <col min="15362" max="15362" width="76" customWidth="1"/>
    <col min="15363" max="15363" width="14.26953125" customWidth="1"/>
    <col min="15364" max="15364" width="9.7265625" customWidth="1"/>
    <col min="15617" max="15617" width="15.26953125" customWidth="1"/>
    <col min="15618" max="15618" width="76" customWidth="1"/>
    <col min="15619" max="15619" width="14.26953125" customWidth="1"/>
    <col min="15620" max="15620" width="9.7265625" customWidth="1"/>
    <col min="15873" max="15873" width="15.26953125" customWidth="1"/>
    <col min="15874" max="15874" width="76" customWidth="1"/>
    <col min="15875" max="15875" width="14.26953125" customWidth="1"/>
    <col min="15876" max="15876" width="9.7265625" customWidth="1"/>
    <col min="16129" max="16129" width="15.26953125" customWidth="1"/>
    <col min="16130" max="16130" width="76" customWidth="1"/>
    <col min="16131" max="16131" width="14.26953125" customWidth="1"/>
    <col min="16132" max="16132" width="9.7265625" customWidth="1"/>
  </cols>
  <sheetData>
    <row r="1" spans="1:4" ht="14.5" x14ac:dyDescent="0.35">
      <c r="A1" s="62" t="s">
        <v>151</v>
      </c>
      <c r="B1" s="62" t="s">
        <v>143</v>
      </c>
      <c r="C1" s="62" t="s">
        <v>59</v>
      </c>
      <c r="D1" s="87">
        <v>44834</v>
      </c>
    </row>
    <row r="2" spans="1:4" ht="15.5" x14ac:dyDescent="0.35">
      <c r="A2" s="90" t="s">
        <v>2310</v>
      </c>
      <c r="B2" s="90" t="s">
        <v>2311</v>
      </c>
      <c r="C2" s="91">
        <v>6</v>
      </c>
    </row>
    <row r="3" spans="1:4" ht="15.5" x14ac:dyDescent="0.35">
      <c r="A3" s="90" t="s">
        <v>2312</v>
      </c>
      <c r="B3" s="90" t="s">
        <v>2313</v>
      </c>
      <c r="C3" s="91">
        <v>4</v>
      </c>
    </row>
    <row r="4" spans="1:4" ht="15.5" x14ac:dyDescent="0.35">
      <c r="A4" s="90" t="s">
        <v>2314</v>
      </c>
      <c r="B4" s="90" t="s">
        <v>2315</v>
      </c>
      <c r="C4" s="91">
        <v>1</v>
      </c>
    </row>
    <row r="5" spans="1:4" ht="15.5" x14ac:dyDescent="0.35">
      <c r="A5" s="90" t="s">
        <v>2316</v>
      </c>
      <c r="B5" s="90" t="s">
        <v>2317</v>
      </c>
      <c r="C5" s="91">
        <v>2</v>
      </c>
    </row>
    <row r="6" spans="1:4" ht="15.5" x14ac:dyDescent="0.35">
      <c r="A6" s="90" t="s">
        <v>2318</v>
      </c>
      <c r="B6" s="90" t="s">
        <v>2319</v>
      </c>
      <c r="C6" s="91">
        <v>2</v>
      </c>
    </row>
    <row r="7" spans="1:4" ht="15.5" x14ac:dyDescent="0.35">
      <c r="A7" s="90" t="s">
        <v>2320</v>
      </c>
      <c r="B7" s="90" t="s">
        <v>2321</v>
      </c>
      <c r="C7" s="91">
        <v>4</v>
      </c>
    </row>
    <row r="8" spans="1:4" ht="15.5" x14ac:dyDescent="0.35">
      <c r="A8" s="90" t="s">
        <v>2322</v>
      </c>
      <c r="B8" s="90" t="s">
        <v>2323</v>
      </c>
      <c r="C8" s="91">
        <v>2</v>
      </c>
    </row>
    <row r="9" spans="1:4" ht="15.5" x14ac:dyDescent="0.35">
      <c r="A9" s="90" t="s">
        <v>2324</v>
      </c>
      <c r="B9" s="90" t="s">
        <v>2325</v>
      </c>
      <c r="C9" s="91">
        <v>5</v>
      </c>
    </row>
    <row r="10" spans="1:4" ht="15.5" x14ac:dyDescent="0.35">
      <c r="A10" s="90" t="s">
        <v>2326</v>
      </c>
      <c r="B10" s="90" t="s">
        <v>2327</v>
      </c>
      <c r="C10" s="91">
        <v>5</v>
      </c>
    </row>
    <row r="11" spans="1:4" ht="15.5" x14ac:dyDescent="0.35">
      <c r="A11" s="90" t="s">
        <v>2328</v>
      </c>
      <c r="B11" s="90" t="s">
        <v>2329</v>
      </c>
      <c r="C11" s="91">
        <v>5</v>
      </c>
    </row>
    <row r="12" spans="1:4" ht="15.5" x14ac:dyDescent="0.35">
      <c r="A12" s="90" t="s">
        <v>2330</v>
      </c>
      <c r="B12" s="90" t="s">
        <v>2331</v>
      </c>
      <c r="C12" s="91">
        <v>2</v>
      </c>
    </row>
    <row r="13" spans="1:4" ht="15.5" x14ac:dyDescent="0.35">
      <c r="A13" s="90" t="s">
        <v>259</v>
      </c>
      <c r="B13" s="90" t="s">
        <v>260</v>
      </c>
      <c r="C13" s="91">
        <v>5</v>
      </c>
    </row>
    <row r="14" spans="1:4" ht="15.5" x14ac:dyDescent="0.35">
      <c r="A14" s="90" t="s">
        <v>2332</v>
      </c>
      <c r="B14" s="90" t="s">
        <v>2333</v>
      </c>
      <c r="C14" s="91">
        <v>4</v>
      </c>
    </row>
    <row r="15" spans="1:4" ht="15.5" x14ac:dyDescent="0.35">
      <c r="A15" s="90" t="s">
        <v>2334</v>
      </c>
      <c r="B15" s="90" t="s">
        <v>2335</v>
      </c>
      <c r="C15" s="91">
        <v>4</v>
      </c>
    </row>
    <row r="16" spans="1:4" ht="15.5" x14ac:dyDescent="0.35">
      <c r="A16" s="90" t="s">
        <v>2336</v>
      </c>
      <c r="B16" s="90" t="s">
        <v>2337</v>
      </c>
      <c r="C16" s="91">
        <v>1</v>
      </c>
    </row>
    <row r="17" spans="1:3" ht="15.5" x14ac:dyDescent="0.35">
      <c r="A17" s="90" t="s">
        <v>2081</v>
      </c>
      <c r="B17" s="90" t="s">
        <v>2082</v>
      </c>
      <c r="C17" s="91">
        <v>5</v>
      </c>
    </row>
    <row r="18" spans="1:3" ht="15.5" x14ac:dyDescent="0.35">
      <c r="A18" s="90" t="s">
        <v>2338</v>
      </c>
      <c r="B18" s="90" t="s">
        <v>2339</v>
      </c>
      <c r="C18" s="91">
        <v>8</v>
      </c>
    </row>
    <row r="19" spans="1:3" ht="15.5" x14ac:dyDescent="0.35">
      <c r="A19" s="90" t="s">
        <v>2066</v>
      </c>
      <c r="B19" s="90" t="s">
        <v>2067</v>
      </c>
      <c r="C19" s="91">
        <v>1</v>
      </c>
    </row>
    <row r="20" spans="1:3" ht="15.5" x14ac:dyDescent="0.35">
      <c r="A20" s="90" t="s">
        <v>2340</v>
      </c>
      <c r="B20" s="90" t="s">
        <v>2341</v>
      </c>
      <c r="C20" s="91">
        <v>8</v>
      </c>
    </row>
    <row r="21" spans="1:3" ht="15.5" x14ac:dyDescent="0.35">
      <c r="A21" s="90" t="s">
        <v>2342</v>
      </c>
      <c r="B21" s="90" t="s">
        <v>2343</v>
      </c>
      <c r="C21" s="91">
        <v>6</v>
      </c>
    </row>
    <row r="22" spans="1:3" ht="15.5" x14ac:dyDescent="0.35">
      <c r="A22" s="90" t="s">
        <v>2344</v>
      </c>
      <c r="B22" s="90" t="s">
        <v>2345</v>
      </c>
      <c r="C22" s="91">
        <v>7</v>
      </c>
    </row>
    <row r="23" spans="1:3" ht="15.5" x14ac:dyDescent="0.35">
      <c r="A23" s="90" t="s">
        <v>2346</v>
      </c>
      <c r="B23" s="90" t="s">
        <v>2347</v>
      </c>
      <c r="C23" s="91">
        <v>7</v>
      </c>
    </row>
    <row r="24" spans="1:3" ht="15.5" x14ac:dyDescent="0.35">
      <c r="A24" s="90" t="s">
        <v>749</v>
      </c>
      <c r="B24" s="90" t="s">
        <v>2348</v>
      </c>
      <c r="C24" s="91">
        <v>7</v>
      </c>
    </row>
    <row r="25" spans="1:3" ht="15.5" x14ac:dyDescent="0.35">
      <c r="A25" s="90" t="s">
        <v>2349</v>
      </c>
      <c r="B25" s="90" t="s">
        <v>2350</v>
      </c>
      <c r="C25" s="91">
        <v>5</v>
      </c>
    </row>
    <row r="26" spans="1:3" ht="15.5" x14ac:dyDescent="0.35">
      <c r="A26" s="90" t="s">
        <v>2351</v>
      </c>
      <c r="B26" s="90" t="s">
        <v>2352</v>
      </c>
      <c r="C26" s="91">
        <v>5</v>
      </c>
    </row>
    <row r="27" spans="1:3" ht="15.5" x14ac:dyDescent="0.35">
      <c r="A27" s="90" t="s">
        <v>2353</v>
      </c>
      <c r="B27" s="90" t="s">
        <v>2354</v>
      </c>
      <c r="C27" s="91">
        <v>5</v>
      </c>
    </row>
    <row r="28" spans="1:3" ht="15.5" x14ac:dyDescent="0.35">
      <c r="A28" s="90" t="s">
        <v>2355</v>
      </c>
      <c r="B28" s="90" t="s">
        <v>2356</v>
      </c>
      <c r="C28" s="91">
        <v>6</v>
      </c>
    </row>
    <row r="29" spans="1:3" ht="15.5" x14ac:dyDescent="0.35">
      <c r="A29" s="90" t="s">
        <v>272</v>
      </c>
      <c r="B29" s="90" t="s">
        <v>2357</v>
      </c>
      <c r="C29" s="91">
        <v>6</v>
      </c>
    </row>
    <row r="30" spans="1:3" ht="15.5" x14ac:dyDescent="0.35">
      <c r="A30" s="90" t="s">
        <v>2358</v>
      </c>
      <c r="B30" s="90" t="s">
        <v>2359</v>
      </c>
      <c r="C30" s="91">
        <v>4</v>
      </c>
    </row>
    <row r="31" spans="1:3" ht="15.5" x14ac:dyDescent="0.35">
      <c r="A31" s="90" t="s">
        <v>2360</v>
      </c>
      <c r="B31" s="90" t="s">
        <v>2361</v>
      </c>
      <c r="C31" s="91">
        <v>7</v>
      </c>
    </row>
    <row r="32" spans="1:3" ht="15.5" x14ac:dyDescent="0.35">
      <c r="A32" s="90" t="s">
        <v>2362</v>
      </c>
      <c r="B32" s="90" t="s">
        <v>2363</v>
      </c>
      <c r="C32" s="91">
        <v>5</v>
      </c>
    </row>
    <row r="33" spans="1:3" ht="15.5" x14ac:dyDescent="0.35">
      <c r="A33" s="90" t="s">
        <v>2364</v>
      </c>
      <c r="B33" s="90" t="s">
        <v>2365</v>
      </c>
      <c r="C33" s="91">
        <v>5</v>
      </c>
    </row>
    <row r="34" spans="1:3" ht="15.5" x14ac:dyDescent="0.35">
      <c r="A34" s="90" t="s">
        <v>2366</v>
      </c>
      <c r="B34" s="90" t="s">
        <v>2367</v>
      </c>
      <c r="C34" s="91">
        <v>8</v>
      </c>
    </row>
    <row r="35" spans="1:3" ht="15.5" x14ac:dyDescent="0.35">
      <c r="A35" s="90" t="s">
        <v>2368</v>
      </c>
      <c r="B35" s="90" t="s">
        <v>2369</v>
      </c>
      <c r="C35" s="91">
        <v>1</v>
      </c>
    </row>
    <row r="36" spans="1:3" ht="15.5" x14ac:dyDescent="0.35">
      <c r="A36" s="90" t="s">
        <v>2370</v>
      </c>
      <c r="B36" s="90" t="s">
        <v>2371</v>
      </c>
      <c r="C36" s="91">
        <v>5</v>
      </c>
    </row>
    <row r="37" spans="1:3" ht="15.5" x14ac:dyDescent="0.35">
      <c r="A37" s="90" t="s">
        <v>2372</v>
      </c>
      <c r="B37" s="90" t="s">
        <v>2373</v>
      </c>
      <c r="C37" s="91">
        <v>8</v>
      </c>
    </row>
    <row r="38" spans="1:3" ht="15.5" x14ac:dyDescent="0.35">
      <c r="A38" s="90" t="s">
        <v>2374</v>
      </c>
      <c r="B38" s="90" t="s">
        <v>2375</v>
      </c>
      <c r="C38" s="91">
        <v>5</v>
      </c>
    </row>
    <row r="39" spans="1:3" ht="15.5" x14ac:dyDescent="0.35">
      <c r="A39" s="90" t="s">
        <v>2376</v>
      </c>
      <c r="B39" s="90" t="s">
        <v>2377</v>
      </c>
      <c r="C39" s="91">
        <v>5</v>
      </c>
    </row>
    <row r="40" spans="1:3" ht="15.5" x14ac:dyDescent="0.35">
      <c r="A40" s="90" t="s">
        <v>2378</v>
      </c>
      <c r="B40" s="90" t="s">
        <v>2379</v>
      </c>
      <c r="C40" s="91">
        <v>2</v>
      </c>
    </row>
    <row r="41" spans="1:3" ht="15.5" x14ac:dyDescent="0.35">
      <c r="A41" s="90" t="s">
        <v>2380</v>
      </c>
      <c r="B41" s="90" t="s">
        <v>2381</v>
      </c>
      <c r="C41" s="91">
        <v>4</v>
      </c>
    </row>
    <row r="42" spans="1:3" ht="15.5" x14ac:dyDescent="0.35">
      <c r="A42" s="90" t="s">
        <v>2382</v>
      </c>
      <c r="B42" s="90" t="s">
        <v>2383</v>
      </c>
      <c r="C42" s="91">
        <v>5</v>
      </c>
    </row>
    <row r="43" spans="1:3" ht="15.5" x14ac:dyDescent="0.35">
      <c r="A43" s="90" t="s">
        <v>2384</v>
      </c>
      <c r="B43" s="90" t="s">
        <v>2385</v>
      </c>
      <c r="C43" s="91">
        <v>5</v>
      </c>
    </row>
    <row r="44" spans="1:3" ht="15.5" x14ac:dyDescent="0.35">
      <c r="A44" s="90" t="s">
        <v>2386</v>
      </c>
      <c r="B44" s="90" t="s">
        <v>2387</v>
      </c>
      <c r="C44" s="91">
        <v>6</v>
      </c>
    </row>
    <row r="45" spans="1:3" ht="15.5" x14ac:dyDescent="0.35">
      <c r="A45" s="90" t="s">
        <v>2388</v>
      </c>
      <c r="B45" s="90" t="s">
        <v>2389</v>
      </c>
      <c r="C45" s="91">
        <v>5</v>
      </c>
    </row>
    <row r="46" spans="1:3" ht="15.5" x14ac:dyDescent="0.35">
      <c r="A46" s="90" t="s">
        <v>2390</v>
      </c>
      <c r="B46" s="90" t="s">
        <v>2391</v>
      </c>
      <c r="C46" s="91">
        <v>4</v>
      </c>
    </row>
    <row r="47" spans="1:3" ht="15.5" x14ac:dyDescent="0.35">
      <c r="A47" s="90" t="s">
        <v>2392</v>
      </c>
      <c r="B47" s="90" t="s">
        <v>2393</v>
      </c>
      <c r="C47" s="91">
        <v>5</v>
      </c>
    </row>
    <row r="48" spans="1:3" ht="15.5" x14ac:dyDescent="0.35">
      <c r="A48" s="90" t="s">
        <v>2394</v>
      </c>
      <c r="B48" s="90" t="s">
        <v>2395</v>
      </c>
      <c r="C48" s="91">
        <v>6</v>
      </c>
    </row>
    <row r="49" spans="1:3" ht="15.5" x14ac:dyDescent="0.35">
      <c r="A49" s="90" t="s">
        <v>2105</v>
      </c>
      <c r="B49" s="90" t="s">
        <v>2106</v>
      </c>
      <c r="C49" s="91">
        <v>7</v>
      </c>
    </row>
    <row r="50" spans="1:3" ht="15.5" x14ac:dyDescent="0.35">
      <c r="A50" s="90" t="s">
        <v>2396</v>
      </c>
      <c r="B50" s="90" t="s">
        <v>2397</v>
      </c>
      <c r="C50" s="91">
        <v>3</v>
      </c>
    </row>
    <row r="51" spans="1:3" ht="15.5" x14ac:dyDescent="0.35">
      <c r="A51" s="90" t="s">
        <v>2398</v>
      </c>
      <c r="B51" s="90" t="s">
        <v>2399</v>
      </c>
      <c r="C51" s="91">
        <v>6</v>
      </c>
    </row>
    <row r="52" spans="1:3" ht="15.5" x14ac:dyDescent="0.35">
      <c r="A52" s="90" t="s">
        <v>2400</v>
      </c>
      <c r="B52" s="90" t="s">
        <v>2401</v>
      </c>
      <c r="C52" s="91">
        <v>4</v>
      </c>
    </row>
    <row r="53" spans="1:3" ht="15.5" x14ac:dyDescent="0.35">
      <c r="A53" s="90" t="s">
        <v>2402</v>
      </c>
      <c r="B53" s="90" t="s">
        <v>2403</v>
      </c>
      <c r="C53" s="91">
        <v>5</v>
      </c>
    </row>
    <row r="54" spans="1:3" ht="15.5" x14ac:dyDescent="0.35">
      <c r="A54" s="90" t="s">
        <v>2404</v>
      </c>
      <c r="B54" s="90" t="s">
        <v>2405</v>
      </c>
      <c r="C54" s="91">
        <v>2</v>
      </c>
    </row>
    <row r="55" spans="1:3" ht="15.5" x14ac:dyDescent="0.35">
      <c r="A55" s="90" t="s">
        <v>2406</v>
      </c>
      <c r="B55" s="90" t="s">
        <v>2407</v>
      </c>
      <c r="C55" s="91">
        <v>2</v>
      </c>
    </row>
    <row r="56" spans="1:3" ht="15.5" x14ac:dyDescent="0.35">
      <c r="A56" s="90" t="s">
        <v>2408</v>
      </c>
      <c r="B56" s="90" t="s">
        <v>2409</v>
      </c>
      <c r="C56" s="91">
        <v>5</v>
      </c>
    </row>
    <row r="57" spans="1:3" ht="15.5" x14ac:dyDescent="0.35">
      <c r="A57" s="90" t="s">
        <v>2410</v>
      </c>
      <c r="B57" s="90" t="s">
        <v>2411</v>
      </c>
      <c r="C57" s="91">
        <v>5</v>
      </c>
    </row>
    <row r="58" spans="1:3" ht="31" x14ac:dyDescent="0.35">
      <c r="A58" s="90" t="s">
        <v>2412</v>
      </c>
      <c r="B58" s="90" t="s">
        <v>2413</v>
      </c>
      <c r="C58" s="91">
        <v>5</v>
      </c>
    </row>
    <row r="59" spans="1:3" ht="15.5" x14ac:dyDescent="0.35">
      <c r="A59" s="90" t="s">
        <v>2414</v>
      </c>
      <c r="B59" s="90" t="s">
        <v>2415</v>
      </c>
      <c r="C59" s="91">
        <v>5</v>
      </c>
    </row>
    <row r="60" spans="1:3" ht="15.5" x14ac:dyDescent="0.35">
      <c r="A60" s="90" t="s">
        <v>2416</v>
      </c>
      <c r="B60" s="90" t="s">
        <v>2417</v>
      </c>
      <c r="C60" s="91">
        <v>3</v>
      </c>
    </row>
    <row r="61" spans="1:3" ht="15.5" x14ac:dyDescent="0.35">
      <c r="A61" s="90" t="s">
        <v>244</v>
      </c>
      <c r="B61" s="90" t="s">
        <v>245</v>
      </c>
      <c r="C61" s="91">
        <v>6</v>
      </c>
    </row>
    <row r="62" spans="1:3" ht="15.5" x14ac:dyDescent="0.35">
      <c r="A62" s="90" t="s">
        <v>2418</v>
      </c>
      <c r="B62" s="90" t="s">
        <v>2419</v>
      </c>
      <c r="C62" s="91">
        <v>3</v>
      </c>
    </row>
    <row r="63" spans="1:3" ht="15.5" x14ac:dyDescent="0.35">
      <c r="A63" s="90" t="s">
        <v>379</v>
      </c>
      <c r="B63" s="90" t="s">
        <v>380</v>
      </c>
      <c r="C63" s="91">
        <v>4</v>
      </c>
    </row>
    <row r="64" spans="1:3" ht="31" x14ac:dyDescent="0.35">
      <c r="A64" s="90" t="s">
        <v>1850</v>
      </c>
      <c r="B64" s="90" t="s">
        <v>1851</v>
      </c>
      <c r="C64" s="91">
        <v>3</v>
      </c>
    </row>
    <row r="65" spans="1:3" ht="15.5" x14ac:dyDescent="0.35">
      <c r="A65" s="90" t="s">
        <v>2420</v>
      </c>
      <c r="B65" s="90" t="s">
        <v>2421</v>
      </c>
      <c r="C65" s="91">
        <v>3</v>
      </c>
    </row>
    <row r="66" spans="1:3" ht="31" x14ac:dyDescent="0.35">
      <c r="A66" s="90" t="s">
        <v>2422</v>
      </c>
      <c r="B66" s="90" t="s">
        <v>2423</v>
      </c>
      <c r="C66" s="91">
        <v>6</v>
      </c>
    </row>
    <row r="67" spans="1:3" ht="15.5" x14ac:dyDescent="0.35">
      <c r="A67" s="90" t="s">
        <v>2424</v>
      </c>
      <c r="B67" s="90" t="s">
        <v>2425</v>
      </c>
      <c r="C67" s="91">
        <v>6</v>
      </c>
    </row>
    <row r="68" spans="1:3" ht="31" x14ac:dyDescent="0.35">
      <c r="A68" s="90" t="s">
        <v>2426</v>
      </c>
      <c r="B68" s="90" t="s">
        <v>2427</v>
      </c>
      <c r="C68" s="91">
        <v>5</v>
      </c>
    </row>
    <row r="69" spans="1:3" ht="15.5" x14ac:dyDescent="0.35">
      <c r="A69" s="90" t="s">
        <v>2428</v>
      </c>
      <c r="B69" s="90" t="s">
        <v>2429</v>
      </c>
      <c r="C69" s="91">
        <v>3</v>
      </c>
    </row>
    <row r="70" spans="1:3" ht="15.5" x14ac:dyDescent="0.35">
      <c r="A70" s="90" t="s">
        <v>2430</v>
      </c>
      <c r="B70" s="90" t="s">
        <v>2331</v>
      </c>
      <c r="C70" s="91">
        <v>2</v>
      </c>
    </row>
    <row r="71" spans="1:3" ht="15.5" x14ac:dyDescent="0.35">
      <c r="A71" s="90" t="s">
        <v>2431</v>
      </c>
      <c r="B71" s="90" t="s">
        <v>2432</v>
      </c>
      <c r="C71" s="91">
        <v>3</v>
      </c>
    </row>
    <row r="72" spans="1:3" ht="15.5" x14ac:dyDescent="0.35">
      <c r="A72" s="90" t="s">
        <v>2433</v>
      </c>
      <c r="B72" s="90" t="s">
        <v>2434</v>
      </c>
      <c r="C72" s="91">
        <v>3</v>
      </c>
    </row>
    <row r="73" spans="1:3" ht="15.5" x14ac:dyDescent="0.35">
      <c r="A73" s="90" t="s">
        <v>2435</v>
      </c>
      <c r="B73" s="90" t="s">
        <v>2436</v>
      </c>
      <c r="C73" s="91">
        <v>3</v>
      </c>
    </row>
    <row r="74" spans="1:3" ht="15.5" x14ac:dyDescent="0.35">
      <c r="A74" s="90" t="s">
        <v>2437</v>
      </c>
      <c r="B74" s="90" t="s">
        <v>2438</v>
      </c>
      <c r="C74" s="91">
        <v>5</v>
      </c>
    </row>
    <row r="75" spans="1:3" ht="15.5" x14ac:dyDescent="0.35">
      <c r="A75" s="90" t="s">
        <v>2439</v>
      </c>
      <c r="B75" s="90" t="s">
        <v>2440</v>
      </c>
      <c r="C75" s="91">
        <v>3</v>
      </c>
    </row>
    <row r="76" spans="1:3" ht="15.5" x14ac:dyDescent="0.35">
      <c r="A76" s="90" t="s">
        <v>2441</v>
      </c>
      <c r="B76" s="90" t="s">
        <v>2442</v>
      </c>
      <c r="C76" s="91">
        <v>6</v>
      </c>
    </row>
    <row r="77" spans="1:3" ht="15.5" x14ac:dyDescent="0.35">
      <c r="A77" s="90" t="s">
        <v>2443</v>
      </c>
      <c r="B77" s="90" t="s">
        <v>2444</v>
      </c>
      <c r="C77" s="91">
        <v>5</v>
      </c>
    </row>
    <row r="78" spans="1:3" ht="15.5" x14ac:dyDescent="0.35">
      <c r="A78" s="90" t="s">
        <v>227</v>
      </c>
      <c r="B78" s="90" t="s">
        <v>228</v>
      </c>
      <c r="C78" s="91">
        <v>4</v>
      </c>
    </row>
    <row r="79" spans="1:3" ht="15.5" x14ac:dyDescent="0.35">
      <c r="A79" s="90" t="s">
        <v>2445</v>
      </c>
      <c r="B79" s="90" t="s">
        <v>2446</v>
      </c>
      <c r="C79" s="91">
        <v>4</v>
      </c>
    </row>
    <row r="80" spans="1:3" ht="15.5" x14ac:dyDescent="0.35">
      <c r="A80" s="90" t="s">
        <v>2447</v>
      </c>
      <c r="B80" s="90" t="s">
        <v>2448</v>
      </c>
      <c r="C80" s="91">
        <v>4</v>
      </c>
    </row>
    <row r="81" spans="1:3" ht="15.5" x14ac:dyDescent="0.35">
      <c r="A81" s="90" t="s">
        <v>2449</v>
      </c>
      <c r="B81" s="90" t="s">
        <v>2450</v>
      </c>
      <c r="C81" s="91">
        <v>7</v>
      </c>
    </row>
    <row r="82" spans="1:3" ht="15.5" x14ac:dyDescent="0.35">
      <c r="A82" s="90" t="s">
        <v>2451</v>
      </c>
      <c r="B82" s="90" t="s">
        <v>2452</v>
      </c>
      <c r="C82" s="91">
        <v>6</v>
      </c>
    </row>
    <row r="83" spans="1:3" ht="15.5" x14ac:dyDescent="0.35">
      <c r="A83" s="90" t="s">
        <v>2453</v>
      </c>
      <c r="B83" s="90" t="s">
        <v>2454</v>
      </c>
      <c r="C83" s="91">
        <v>5</v>
      </c>
    </row>
    <row r="84" spans="1:3" ht="15.5" x14ac:dyDescent="0.35">
      <c r="A84" s="90" t="s">
        <v>2455</v>
      </c>
      <c r="B84" s="90" t="s">
        <v>2456</v>
      </c>
      <c r="C84" s="91">
        <v>3</v>
      </c>
    </row>
    <row r="85" spans="1:3" ht="15.5" x14ac:dyDescent="0.35">
      <c r="A85" s="90" t="s">
        <v>2457</v>
      </c>
      <c r="B85" s="90" t="s">
        <v>2458</v>
      </c>
      <c r="C85" s="91">
        <v>5</v>
      </c>
    </row>
    <row r="86" spans="1:3" ht="15.5" x14ac:dyDescent="0.35">
      <c r="A86" s="90" t="s">
        <v>1562</v>
      </c>
      <c r="B86" s="90" t="s">
        <v>1563</v>
      </c>
      <c r="C86" s="91">
        <v>4</v>
      </c>
    </row>
    <row r="87" spans="1:3" ht="15.5" x14ac:dyDescent="0.35">
      <c r="A87" s="90" t="s">
        <v>2459</v>
      </c>
      <c r="B87" s="90" t="s">
        <v>2460</v>
      </c>
      <c r="C87" s="91">
        <v>2</v>
      </c>
    </row>
    <row r="88" spans="1:3" ht="15.5" x14ac:dyDescent="0.35">
      <c r="A88" s="90" t="s">
        <v>2461</v>
      </c>
      <c r="B88" s="90" t="s">
        <v>2462</v>
      </c>
      <c r="C88" s="91">
        <v>4</v>
      </c>
    </row>
    <row r="89" spans="1:3" ht="15.5" x14ac:dyDescent="0.35">
      <c r="A89" s="90" t="s">
        <v>2463</v>
      </c>
      <c r="B89" s="90" t="s">
        <v>2464</v>
      </c>
      <c r="C89" s="91">
        <v>4</v>
      </c>
    </row>
    <row r="90" spans="1:3" ht="15.5" x14ac:dyDescent="0.35">
      <c r="A90" s="90" t="s">
        <v>407</v>
      </c>
      <c r="B90" s="90" t="s">
        <v>408</v>
      </c>
      <c r="C90" s="91">
        <v>4</v>
      </c>
    </row>
    <row r="91" spans="1:3" ht="15.5" x14ac:dyDescent="0.35">
      <c r="A91" s="90" t="s">
        <v>2465</v>
      </c>
      <c r="B91" s="90" t="s">
        <v>2331</v>
      </c>
      <c r="C91" s="91">
        <v>2</v>
      </c>
    </row>
    <row r="92" spans="1:3" ht="15.5" x14ac:dyDescent="0.35">
      <c r="A92" s="90" t="s">
        <v>2466</v>
      </c>
      <c r="B92" s="90" t="s">
        <v>2467</v>
      </c>
      <c r="C92" s="91">
        <v>3</v>
      </c>
    </row>
    <row r="93" spans="1:3" ht="15.5" x14ac:dyDescent="0.35">
      <c r="A93" s="90" t="s">
        <v>2468</v>
      </c>
      <c r="B93" s="90" t="s">
        <v>2469</v>
      </c>
      <c r="C93" s="91">
        <v>6</v>
      </c>
    </row>
    <row r="94" spans="1:3" ht="15.5" x14ac:dyDescent="0.35">
      <c r="A94" s="90" t="s">
        <v>2470</v>
      </c>
      <c r="B94" s="90" t="s">
        <v>2471</v>
      </c>
      <c r="C94" s="91">
        <v>3</v>
      </c>
    </row>
    <row r="95" spans="1:3" ht="15.5" x14ac:dyDescent="0.35">
      <c r="A95" s="90" t="s">
        <v>2472</v>
      </c>
      <c r="B95" s="90" t="s">
        <v>2473</v>
      </c>
      <c r="C95" s="91">
        <v>6</v>
      </c>
    </row>
    <row r="96" spans="1:3" ht="15.5" x14ac:dyDescent="0.35">
      <c r="A96" s="90" t="s">
        <v>2474</v>
      </c>
      <c r="B96" s="90" t="s">
        <v>2475</v>
      </c>
      <c r="C96" s="91">
        <v>5</v>
      </c>
    </row>
    <row r="97" spans="1:3" ht="15.5" x14ac:dyDescent="0.35">
      <c r="A97" s="90" t="s">
        <v>2476</v>
      </c>
      <c r="B97" s="90" t="s">
        <v>2477</v>
      </c>
      <c r="C97" s="91">
        <v>5</v>
      </c>
    </row>
    <row r="98" spans="1:3" ht="15.5" x14ac:dyDescent="0.35">
      <c r="A98" s="90" t="s">
        <v>462</v>
      </c>
      <c r="B98" s="90" t="s">
        <v>463</v>
      </c>
      <c r="C98" s="91">
        <v>5</v>
      </c>
    </row>
    <row r="99" spans="1:3" ht="15.5" x14ac:dyDescent="0.35">
      <c r="A99" s="90" t="s">
        <v>2478</v>
      </c>
      <c r="B99" s="90" t="s">
        <v>2479</v>
      </c>
      <c r="C99" s="91">
        <v>3</v>
      </c>
    </row>
    <row r="100" spans="1:3" ht="15.5" x14ac:dyDescent="0.35">
      <c r="A100" s="90" t="s">
        <v>2480</v>
      </c>
      <c r="B100" s="90" t="s">
        <v>2481</v>
      </c>
      <c r="C100" s="91">
        <v>5</v>
      </c>
    </row>
    <row r="101" spans="1:3" ht="15.5" x14ac:dyDescent="0.35">
      <c r="A101" s="90" t="s">
        <v>2482</v>
      </c>
      <c r="B101" s="90" t="s">
        <v>2483</v>
      </c>
      <c r="C101" s="91">
        <v>2</v>
      </c>
    </row>
    <row r="102" spans="1:3" ht="15.5" x14ac:dyDescent="0.35">
      <c r="A102" s="90" t="s">
        <v>1414</v>
      </c>
      <c r="B102" s="90" t="s">
        <v>1415</v>
      </c>
      <c r="C102" s="91">
        <v>5</v>
      </c>
    </row>
    <row r="103" spans="1:3" ht="15.5" x14ac:dyDescent="0.35">
      <c r="A103" s="90" t="s">
        <v>2484</v>
      </c>
      <c r="B103" s="90" t="s">
        <v>2485</v>
      </c>
      <c r="C103" s="91">
        <v>4</v>
      </c>
    </row>
    <row r="104" spans="1:3" ht="15.5" x14ac:dyDescent="0.35">
      <c r="A104" s="90" t="s">
        <v>1010</v>
      </c>
      <c r="B104" s="90" t="s">
        <v>2185</v>
      </c>
      <c r="C104" s="91">
        <v>2</v>
      </c>
    </row>
    <row r="105" spans="1:3" ht="15.5" x14ac:dyDescent="0.35">
      <c r="A105" s="90" t="s">
        <v>2486</v>
      </c>
      <c r="B105" s="90" t="s">
        <v>2487</v>
      </c>
      <c r="C105" s="91">
        <v>2</v>
      </c>
    </row>
    <row r="106" spans="1:3" ht="15.5" x14ac:dyDescent="0.35">
      <c r="A106" s="90" t="s">
        <v>858</v>
      </c>
      <c r="B106" s="90" t="s">
        <v>2488</v>
      </c>
      <c r="C106" s="91">
        <v>4</v>
      </c>
    </row>
    <row r="107" spans="1:3" ht="31" x14ac:dyDescent="0.35">
      <c r="A107" s="90" t="s">
        <v>2489</v>
      </c>
      <c r="B107" s="90" t="s">
        <v>2490</v>
      </c>
      <c r="C107" s="91">
        <v>5</v>
      </c>
    </row>
    <row r="108" spans="1:3" ht="15.5" x14ac:dyDescent="0.35">
      <c r="A108" s="90" t="s">
        <v>2491</v>
      </c>
      <c r="B108" s="90" t="s">
        <v>2492</v>
      </c>
      <c r="C108" s="91">
        <v>4</v>
      </c>
    </row>
    <row r="109" spans="1:3" ht="15.5" x14ac:dyDescent="0.35">
      <c r="A109" s="90" t="s">
        <v>2493</v>
      </c>
      <c r="B109" s="90" t="s">
        <v>2494</v>
      </c>
      <c r="C109" s="91">
        <v>4</v>
      </c>
    </row>
    <row r="110" spans="1:3" ht="15.5" x14ac:dyDescent="0.35">
      <c r="A110" s="90" t="s">
        <v>2495</v>
      </c>
      <c r="B110" s="90" t="s">
        <v>2331</v>
      </c>
      <c r="C110" s="91">
        <v>2</v>
      </c>
    </row>
    <row r="111" spans="1:3" ht="15.5" x14ac:dyDescent="0.35">
      <c r="A111" s="90" t="s">
        <v>2496</v>
      </c>
      <c r="B111" s="90" t="s">
        <v>2497</v>
      </c>
      <c r="C111" s="91">
        <v>4</v>
      </c>
    </row>
    <row r="112" spans="1:3" ht="15.5" x14ac:dyDescent="0.35">
      <c r="A112" s="90" t="s">
        <v>2498</v>
      </c>
      <c r="B112" s="90" t="s">
        <v>2499</v>
      </c>
      <c r="C112" s="91">
        <v>5</v>
      </c>
    </row>
    <row r="113" spans="1:3" ht="15.5" x14ac:dyDescent="0.35">
      <c r="A113" s="90" t="s">
        <v>2500</v>
      </c>
      <c r="B113" s="90" t="s">
        <v>2501</v>
      </c>
      <c r="C113" s="91">
        <v>2</v>
      </c>
    </row>
    <row r="114" spans="1:3" ht="15.5" x14ac:dyDescent="0.35">
      <c r="A114" s="90" t="s">
        <v>2502</v>
      </c>
      <c r="B114" s="90" t="s">
        <v>2503</v>
      </c>
      <c r="C114" s="91">
        <v>5</v>
      </c>
    </row>
    <row r="115" spans="1:3" ht="15.5" x14ac:dyDescent="0.35">
      <c r="A115" s="90" t="s">
        <v>2504</v>
      </c>
      <c r="B115" s="90" t="s">
        <v>2505</v>
      </c>
      <c r="C115" s="91">
        <v>6</v>
      </c>
    </row>
    <row r="116" spans="1:3" ht="15.5" x14ac:dyDescent="0.35">
      <c r="A116" s="90" t="s">
        <v>2506</v>
      </c>
      <c r="B116" s="90" t="s">
        <v>2507</v>
      </c>
      <c r="C116" s="91">
        <v>4</v>
      </c>
    </row>
    <row r="117" spans="1:3" ht="15.5" x14ac:dyDescent="0.35">
      <c r="A117" s="90" t="s">
        <v>2508</v>
      </c>
      <c r="B117" s="90" t="s">
        <v>2509</v>
      </c>
      <c r="C117" s="91">
        <v>5</v>
      </c>
    </row>
    <row r="118" spans="1:3" ht="15.5" x14ac:dyDescent="0.35">
      <c r="A118" s="90" t="s">
        <v>2510</v>
      </c>
      <c r="B118" s="90" t="s">
        <v>2511</v>
      </c>
      <c r="C118" s="91">
        <v>4</v>
      </c>
    </row>
    <row r="119" spans="1:3" ht="15.5" x14ac:dyDescent="0.35">
      <c r="A119" s="90" t="s">
        <v>2512</v>
      </c>
      <c r="B119" s="90" t="s">
        <v>2513</v>
      </c>
      <c r="C119" s="91">
        <v>2</v>
      </c>
    </row>
    <row r="120" spans="1:3" ht="15.5" x14ac:dyDescent="0.35">
      <c r="A120" s="90" t="s">
        <v>2514</v>
      </c>
      <c r="B120" s="90" t="s">
        <v>2515</v>
      </c>
      <c r="C120" s="91">
        <v>2</v>
      </c>
    </row>
    <row r="121" spans="1:3" ht="15.5" x14ac:dyDescent="0.35">
      <c r="A121" s="90" t="s">
        <v>2516</v>
      </c>
      <c r="B121" s="90" t="s">
        <v>2517</v>
      </c>
      <c r="C121" s="91">
        <v>3</v>
      </c>
    </row>
    <row r="122" spans="1:3" ht="15.5" x14ac:dyDescent="0.35">
      <c r="A122" s="90" t="s">
        <v>2518</v>
      </c>
      <c r="B122" s="90" t="s">
        <v>2519</v>
      </c>
      <c r="C122" s="91">
        <v>3</v>
      </c>
    </row>
    <row r="123" spans="1:3" ht="15.5" x14ac:dyDescent="0.35">
      <c r="A123" s="90" t="s">
        <v>2520</v>
      </c>
      <c r="B123" s="90" t="s">
        <v>2521</v>
      </c>
      <c r="C123" s="91">
        <v>5</v>
      </c>
    </row>
    <row r="124" spans="1:3" ht="15.5" x14ac:dyDescent="0.35">
      <c r="A124" s="90" t="s">
        <v>2522</v>
      </c>
      <c r="B124" s="90" t="s">
        <v>2523</v>
      </c>
      <c r="C124" s="91">
        <v>4</v>
      </c>
    </row>
    <row r="125" spans="1:3" ht="15.5" x14ac:dyDescent="0.35">
      <c r="A125" s="90" t="s">
        <v>2524</v>
      </c>
      <c r="B125" s="90" t="s">
        <v>2525</v>
      </c>
      <c r="C125" s="91">
        <v>6</v>
      </c>
    </row>
    <row r="126" spans="1:3" ht="15.5" x14ac:dyDescent="0.35">
      <c r="A126" s="90" t="s">
        <v>2526</v>
      </c>
      <c r="B126" s="90" t="s">
        <v>2527</v>
      </c>
      <c r="C126" s="91">
        <v>6</v>
      </c>
    </row>
    <row r="127" spans="1:3" ht="15.5" x14ac:dyDescent="0.35">
      <c r="A127" s="90" t="s">
        <v>2528</v>
      </c>
      <c r="B127" s="90" t="s">
        <v>2529</v>
      </c>
      <c r="C127" s="91">
        <v>6</v>
      </c>
    </row>
    <row r="128" spans="1:3" ht="31" x14ac:dyDescent="0.35">
      <c r="A128" s="90" t="s">
        <v>2530</v>
      </c>
      <c r="B128" s="90" t="s">
        <v>2531</v>
      </c>
      <c r="C128" s="91">
        <v>5</v>
      </c>
    </row>
    <row r="129" spans="1:3" ht="15.5" x14ac:dyDescent="0.35">
      <c r="A129" s="90" t="s">
        <v>2532</v>
      </c>
      <c r="B129" s="90" t="s">
        <v>2533</v>
      </c>
      <c r="C129" s="91">
        <v>5</v>
      </c>
    </row>
    <row r="130" spans="1:3" ht="15.5" x14ac:dyDescent="0.35">
      <c r="A130" s="90" t="s">
        <v>2534</v>
      </c>
      <c r="B130" s="90" t="s">
        <v>2535</v>
      </c>
      <c r="C130" s="91">
        <v>3</v>
      </c>
    </row>
    <row r="131" spans="1:3" ht="15.5" x14ac:dyDescent="0.35">
      <c r="A131" s="90" t="s">
        <v>1026</v>
      </c>
      <c r="B131" s="90" t="s">
        <v>1027</v>
      </c>
      <c r="C131" s="91">
        <v>5</v>
      </c>
    </row>
    <row r="132" spans="1:3" ht="15.5" x14ac:dyDescent="0.35">
      <c r="A132" s="90" t="s">
        <v>2536</v>
      </c>
      <c r="B132" s="90" t="s">
        <v>2331</v>
      </c>
      <c r="C132" s="91">
        <v>2</v>
      </c>
    </row>
    <row r="133" spans="1:3" ht="15.5" x14ac:dyDescent="0.35">
      <c r="A133" s="90" t="s">
        <v>2537</v>
      </c>
      <c r="B133" s="90" t="s">
        <v>2538</v>
      </c>
      <c r="C133" s="91">
        <v>4</v>
      </c>
    </row>
    <row r="134" spans="1:3" ht="15.5" x14ac:dyDescent="0.35">
      <c r="A134" s="90" t="s">
        <v>2539</v>
      </c>
      <c r="B134" s="90" t="s">
        <v>2540</v>
      </c>
      <c r="C134" s="91">
        <v>1</v>
      </c>
    </row>
    <row r="135" spans="1:3" ht="15.5" x14ac:dyDescent="0.35">
      <c r="A135" s="90" t="s">
        <v>2541</v>
      </c>
      <c r="B135" s="90" t="s">
        <v>2542</v>
      </c>
      <c r="C135" s="91">
        <v>6</v>
      </c>
    </row>
    <row r="136" spans="1:3" ht="15.5" x14ac:dyDescent="0.35">
      <c r="A136" s="90" t="s">
        <v>2543</v>
      </c>
      <c r="B136" s="90" t="s">
        <v>2544</v>
      </c>
      <c r="C136" s="91">
        <v>5</v>
      </c>
    </row>
    <row r="137" spans="1:3" ht="15.5" x14ac:dyDescent="0.35">
      <c r="A137" s="90" t="s">
        <v>2545</v>
      </c>
      <c r="B137" s="90" t="s">
        <v>2546</v>
      </c>
      <c r="C137" s="91">
        <v>3</v>
      </c>
    </row>
    <row r="138" spans="1:3" ht="15.5" x14ac:dyDescent="0.35">
      <c r="A138" s="90" t="s">
        <v>2547</v>
      </c>
      <c r="B138" s="90" t="s">
        <v>2548</v>
      </c>
      <c r="C138" s="91">
        <v>3</v>
      </c>
    </row>
    <row r="139" spans="1:3" ht="15.5" x14ac:dyDescent="0.35">
      <c r="A139" s="90" t="s">
        <v>2549</v>
      </c>
      <c r="B139" s="90" t="s">
        <v>2550</v>
      </c>
      <c r="C139" s="91">
        <v>4</v>
      </c>
    </row>
    <row r="140" spans="1:3" ht="15.5" x14ac:dyDescent="0.35">
      <c r="A140" s="90" t="s">
        <v>2551</v>
      </c>
      <c r="B140" s="90" t="s">
        <v>2552</v>
      </c>
      <c r="C140" s="91">
        <v>4</v>
      </c>
    </row>
    <row r="141" spans="1:3" ht="15.5" x14ac:dyDescent="0.35">
      <c r="A141" s="90" t="s">
        <v>2553</v>
      </c>
      <c r="B141" s="90" t="s">
        <v>2554</v>
      </c>
      <c r="C141" s="91">
        <v>6</v>
      </c>
    </row>
    <row r="142" spans="1:3" ht="15.5" x14ac:dyDescent="0.35">
      <c r="A142" s="90" t="s">
        <v>2555</v>
      </c>
      <c r="B142" s="90" t="s">
        <v>2556</v>
      </c>
      <c r="C142" s="91">
        <v>3</v>
      </c>
    </row>
    <row r="143" spans="1:3" ht="15.5" x14ac:dyDescent="0.35">
      <c r="A143" s="90" t="s">
        <v>2557</v>
      </c>
      <c r="B143" s="90" t="s">
        <v>2558</v>
      </c>
      <c r="C143" s="91">
        <v>5</v>
      </c>
    </row>
    <row r="144" spans="1:3" ht="15.5" x14ac:dyDescent="0.35">
      <c r="A144" s="90" t="s">
        <v>2559</v>
      </c>
      <c r="B144" s="90" t="s">
        <v>2560</v>
      </c>
      <c r="C144" s="91">
        <v>6</v>
      </c>
    </row>
    <row r="145" spans="1:3" ht="15.5" x14ac:dyDescent="0.35">
      <c r="A145" s="90" t="s">
        <v>2561</v>
      </c>
      <c r="B145" s="90" t="s">
        <v>2562</v>
      </c>
      <c r="C145" s="91">
        <v>4</v>
      </c>
    </row>
    <row r="146" spans="1:3" ht="15.5" x14ac:dyDescent="0.35">
      <c r="A146" s="90" t="s">
        <v>2563</v>
      </c>
      <c r="B146" s="90" t="s">
        <v>2564</v>
      </c>
      <c r="C146" s="91">
        <v>5</v>
      </c>
    </row>
    <row r="147" spans="1:3" ht="15.5" x14ac:dyDescent="0.35">
      <c r="A147" s="90" t="s">
        <v>2565</v>
      </c>
      <c r="B147" s="90" t="s">
        <v>2566</v>
      </c>
      <c r="C147" s="91">
        <v>4</v>
      </c>
    </row>
    <row r="148" spans="1:3" ht="15.5" x14ac:dyDescent="0.35">
      <c r="A148" s="90" t="s">
        <v>2567</v>
      </c>
      <c r="B148" s="90" t="s">
        <v>2568</v>
      </c>
      <c r="C148" s="91">
        <v>4</v>
      </c>
    </row>
    <row r="149" spans="1:3" ht="15.5" x14ac:dyDescent="0.35">
      <c r="A149" s="90" t="s">
        <v>2569</v>
      </c>
      <c r="B149" s="90" t="s">
        <v>2570</v>
      </c>
      <c r="C149" s="91">
        <v>4</v>
      </c>
    </row>
    <row r="150" spans="1:3" ht="15.5" x14ac:dyDescent="0.35">
      <c r="A150" s="90" t="s">
        <v>2571</v>
      </c>
      <c r="B150" s="90" t="s">
        <v>2572</v>
      </c>
      <c r="C150" s="91">
        <v>5</v>
      </c>
    </row>
    <row r="151" spans="1:3" ht="15.5" x14ac:dyDescent="0.35">
      <c r="A151" s="90" t="s">
        <v>2573</v>
      </c>
      <c r="B151" s="90" t="s">
        <v>2574</v>
      </c>
      <c r="C151" s="91">
        <v>6</v>
      </c>
    </row>
    <row r="152" spans="1:3" ht="31" x14ac:dyDescent="0.35">
      <c r="A152" s="90" t="s">
        <v>2575</v>
      </c>
      <c r="B152" s="90" t="s">
        <v>2576</v>
      </c>
      <c r="C152" s="91">
        <v>5</v>
      </c>
    </row>
    <row r="153" spans="1:3" ht="15.5" x14ac:dyDescent="0.35">
      <c r="A153" s="90" t="s">
        <v>2577</v>
      </c>
      <c r="B153" s="90" t="s">
        <v>2578</v>
      </c>
      <c r="C153" s="91">
        <v>7</v>
      </c>
    </row>
    <row r="154" spans="1:3" ht="15.5" x14ac:dyDescent="0.35">
      <c r="A154" s="90" t="s">
        <v>2579</v>
      </c>
      <c r="B154" s="90" t="s">
        <v>2580</v>
      </c>
      <c r="C154" s="91">
        <v>6</v>
      </c>
    </row>
    <row r="155" spans="1:3" ht="15.5" x14ac:dyDescent="0.35">
      <c r="A155" s="90" t="s">
        <v>2581</v>
      </c>
      <c r="B155" s="90" t="s">
        <v>2582</v>
      </c>
      <c r="C155" s="91">
        <v>1</v>
      </c>
    </row>
    <row r="156" spans="1:3" ht="15.5" x14ac:dyDescent="0.35">
      <c r="A156" s="90" t="s">
        <v>2583</v>
      </c>
      <c r="B156" s="90" t="s">
        <v>2584</v>
      </c>
      <c r="C156" s="91">
        <v>6</v>
      </c>
    </row>
    <row r="157" spans="1:3" ht="31" x14ac:dyDescent="0.35">
      <c r="A157" s="90" t="s">
        <v>2585</v>
      </c>
      <c r="B157" s="90" t="s">
        <v>2586</v>
      </c>
      <c r="C157" s="91">
        <v>6</v>
      </c>
    </row>
    <row r="158" spans="1:3" ht="31" x14ac:dyDescent="0.35">
      <c r="A158" s="90" t="s">
        <v>2587</v>
      </c>
      <c r="B158" s="90" t="s">
        <v>2588</v>
      </c>
      <c r="C158" s="91">
        <v>6</v>
      </c>
    </row>
    <row r="159" spans="1:3" ht="15.5" x14ac:dyDescent="0.35">
      <c r="A159" s="90" t="s">
        <v>2589</v>
      </c>
      <c r="B159" s="90" t="s">
        <v>2590</v>
      </c>
      <c r="C159" s="91">
        <v>4</v>
      </c>
    </row>
    <row r="160" spans="1:3" ht="15.5" x14ac:dyDescent="0.35">
      <c r="A160" s="90" t="s">
        <v>2591</v>
      </c>
      <c r="B160" s="90" t="s">
        <v>2592</v>
      </c>
      <c r="C160" s="91">
        <v>6</v>
      </c>
    </row>
    <row r="161" spans="1:3" ht="15.5" x14ac:dyDescent="0.35">
      <c r="A161" s="90" t="s">
        <v>2593</v>
      </c>
      <c r="B161" s="90" t="s">
        <v>2594</v>
      </c>
      <c r="C161" s="91">
        <v>3</v>
      </c>
    </row>
    <row r="162" spans="1:3" ht="15.5" x14ac:dyDescent="0.35">
      <c r="A162" s="90" t="s">
        <v>2595</v>
      </c>
      <c r="B162" s="90" t="s">
        <v>2596</v>
      </c>
      <c r="C162" s="91">
        <v>4</v>
      </c>
    </row>
    <row r="163" spans="1:3" ht="15.5" x14ac:dyDescent="0.35">
      <c r="A163" s="90" t="s">
        <v>2597</v>
      </c>
      <c r="B163" s="90" t="s">
        <v>2598</v>
      </c>
      <c r="C163" s="91">
        <v>5</v>
      </c>
    </row>
    <row r="164" spans="1:3" ht="31" x14ac:dyDescent="0.35">
      <c r="A164" s="90" t="s">
        <v>2599</v>
      </c>
      <c r="B164" s="90" t="s">
        <v>2600</v>
      </c>
      <c r="C164" s="91">
        <v>3</v>
      </c>
    </row>
    <row r="165" spans="1:3" ht="15.5" x14ac:dyDescent="0.35">
      <c r="A165" s="90" t="s">
        <v>2601</v>
      </c>
      <c r="B165" s="90" t="s">
        <v>2602</v>
      </c>
      <c r="C165" s="91">
        <v>5</v>
      </c>
    </row>
    <row r="166" spans="1:3" ht="15.5" x14ac:dyDescent="0.35">
      <c r="A166" s="90" t="s">
        <v>2603</v>
      </c>
      <c r="B166" s="90" t="s">
        <v>2604</v>
      </c>
      <c r="C166" s="91">
        <v>5</v>
      </c>
    </row>
    <row r="167" spans="1:3" ht="15.5" x14ac:dyDescent="0.35">
      <c r="A167" s="90" t="s">
        <v>2605</v>
      </c>
      <c r="B167" s="90" t="s">
        <v>2606</v>
      </c>
      <c r="C167" s="91">
        <v>5</v>
      </c>
    </row>
    <row r="168" spans="1:3" ht="15.5" x14ac:dyDescent="0.35">
      <c r="A168" s="90" t="s">
        <v>2607</v>
      </c>
      <c r="B168" s="90" t="s">
        <v>2608</v>
      </c>
      <c r="C168" s="91">
        <v>5</v>
      </c>
    </row>
    <row r="169" spans="1:3" ht="15.5" x14ac:dyDescent="0.35">
      <c r="A169" s="90" t="s">
        <v>2609</v>
      </c>
      <c r="B169" s="90" t="s">
        <v>2610</v>
      </c>
      <c r="C169" s="91">
        <v>5</v>
      </c>
    </row>
    <row r="170" spans="1:3" ht="15.5" x14ac:dyDescent="0.35">
      <c r="A170" s="90" t="s">
        <v>329</v>
      </c>
      <c r="B170" s="90" t="s">
        <v>330</v>
      </c>
      <c r="C170" s="91">
        <v>5</v>
      </c>
    </row>
    <row r="171" spans="1:3" ht="15.5" x14ac:dyDescent="0.35">
      <c r="A171" s="90" t="s">
        <v>2611</v>
      </c>
      <c r="B171" s="90" t="s">
        <v>2612</v>
      </c>
      <c r="C171" s="91">
        <v>6</v>
      </c>
    </row>
    <row r="172" spans="1:3" ht="15.5" x14ac:dyDescent="0.35">
      <c r="A172" s="90" t="s">
        <v>2613</v>
      </c>
      <c r="B172" s="90" t="s">
        <v>2614</v>
      </c>
      <c r="C172" s="91">
        <v>4</v>
      </c>
    </row>
    <row r="173" spans="1:3" ht="15.5" x14ac:dyDescent="0.35">
      <c r="A173" s="90" t="s">
        <v>420</v>
      </c>
      <c r="B173" s="90" t="s">
        <v>421</v>
      </c>
      <c r="C173" s="91">
        <v>3</v>
      </c>
    </row>
    <row r="174" spans="1:3" ht="15.5" x14ac:dyDescent="0.35">
      <c r="A174" s="90" t="s">
        <v>2615</v>
      </c>
      <c r="B174" s="90" t="s">
        <v>2616</v>
      </c>
      <c r="C174" s="91">
        <v>4</v>
      </c>
    </row>
    <row r="175" spans="1:3" ht="15.5" x14ac:dyDescent="0.35">
      <c r="A175" s="90" t="s">
        <v>2617</v>
      </c>
      <c r="B175" s="90" t="s">
        <v>2618</v>
      </c>
      <c r="C175" s="91">
        <v>6</v>
      </c>
    </row>
    <row r="176" spans="1:3" ht="31" x14ac:dyDescent="0.35">
      <c r="A176" s="90" t="s">
        <v>2619</v>
      </c>
      <c r="B176" s="90" t="s">
        <v>2620</v>
      </c>
      <c r="C176" s="91">
        <v>5</v>
      </c>
    </row>
    <row r="177" spans="1:3" ht="15.5" x14ac:dyDescent="0.35">
      <c r="A177" s="90" t="s">
        <v>2621</v>
      </c>
      <c r="B177" s="90" t="s">
        <v>2622</v>
      </c>
      <c r="C177" s="91">
        <v>3</v>
      </c>
    </row>
    <row r="178" spans="1:3" ht="15.5" x14ac:dyDescent="0.35">
      <c r="A178" s="90" t="s">
        <v>2623</v>
      </c>
      <c r="B178" s="90" t="s">
        <v>2624</v>
      </c>
      <c r="C178" s="91">
        <v>5</v>
      </c>
    </row>
    <row r="179" spans="1:3" ht="15.5" x14ac:dyDescent="0.35">
      <c r="A179" s="90" t="s">
        <v>2625</v>
      </c>
      <c r="B179" s="90" t="s">
        <v>2626</v>
      </c>
      <c r="C179" s="91">
        <v>5</v>
      </c>
    </row>
    <row r="180" spans="1:3" ht="15.5" x14ac:dyDescent="0.35">
      <c r="A180" s="90" t="s">
        <v>2627</v>
      </c>
      <c r="B180" s="90" t="s">
        <v>2628</v>
      </c>
      <c r="C180" s="91">
        <v>4</v>
      </c>
    </row>
    <row r="181" spans="1:3" ht="15.5" x14ac:dyDescent="0.35">
      <c r="A181" s="90" t="s">
        <v>2629</v>
      </c>
      <c r="B181" s="90" t="s">
        <v>2331</v>
      </c>
      <c r="C181" s="91">
        <v>2</v>
      </c>
    </row>
    <row r="182" spans="1:3" ht="15.5" x14ac:dyDescent="0.35">
      <c r="A182" s="90" t="s">
        <v>2630</v>
      </c>
      <c r="B182" s="90" t="s">
        <v>2631</v>
      </c>
      <c r="C182" s="91">
        <v>3</v>
      </c>
    </row>
    <row r="183" spans="1:3" ht="15.5" x14ac:dyDescent="0.35">
      <c r="A183" s="90" t="s">
        <v>2632</v>
      </c>
      <c r="B183" s="90" t="s">
        <v>2633</v>
      </c>
      <c r="C183" s="91">
        <v>3</v>
      </c>
    </row>
    <row r="184" spans="1:3" ht="15.5" x14ac:dyDescent="0.35">
      <c r="A184" s="90" t="s">
        <v>2634</v>
      </c>
      <c r="B184" s="90" t="s">
        <v>2635</v>
      </c>
      <c r="C184" s="91">
        <v>5</v>
      </c>
    </row>
    <row r="185" spans="1:3" ht="15.5" x14ac:dyDescent="0.35">
      <c r="A185" s="90" t="s">
        <v>2636</v>
      </c>
      <c r="B185" s="90" t="s">
        <v>2637</v>
      </c>
      <c r="C185" s="91">
        <v>5</v>
      </c>
    </row>
    <row r="186" spans="1:3" ht="15.5" x14ac:dyDescent="0.35">
      <c r="A186" s="90" t="s">
        <v>2638</v>
      </c>
      <c r="B186" s="90" t="s">
        <v>2639</v>
      </c>
      <c r="C186" s="91">
        <v>2</v>
      </c>
    </row>
    <row r="187" spans="1:3" ht="15.5" x14ac:dyDescent="0.35">
      <c r="A187" s="90" t="s">
        <v>2640</v>
      </c>
      <c r="B187" s="90" t="s">
        <v>2641</v>
      </c>
      <c r="C187" s="91">
        <v>3</v>
      </c>
    </row>
    <row r="188" spans="1:3" ht="15.5" x14ac:dyDescent="0.35">
      <c r="A188" s="90" t="s">
        <v>2642</v>
      </c>
      <c r="B188" s="90" t="s">
        <v>2643</v>
      </c>
      <c r="C188" s="91">
        <v>4</v>
      </c>
    </row>
    <row r="189" spans="1:3" ht="15.5" x14ac:dyDescent="0.35">
      <c r="A189" s="90" t="s">
        <v>2644</v>
      </c>
      <c r="B189" s="90" t="s">
        <v>2645</v>
      </c>
      <c r="C189" s="91">
        <v>2</v>
      </c>
    </row>
    <row r="190" spans="1:3" ht="15.5" x14ac:dyDescent="0.35">
      <c r="A190" s="90" t="s">
        <v>2646</v>
      </c>
      <c r="B190" s="90" t="s">
        <v>2647</v>
      </c>
      <c r="C190" s="91">
        <v>2</v>
      </c>
    </row>
    <row r="191" spans="1:3" ht="15.5" x14ac:dyDescent="0.35">
      <c r="A191" s="90" t="s">
        <v>2648</v>
      </c>
      <c r="B191" s="90" t="s">
        <v>2649</v>
      </c>
      <c r="C191" s="91">
        <v>5</v>
      </c>
    </row>
    <row r="192" spans="1:3" ht="15.5" x14ac:dyDescent="0.35">
      <c r="A192" s="90" t="s">
        <v>2650</v>
      </c>
      <c r="B192" s="90" t="s">
        <v>2331</v>
      </c>
      <c r="C192" s="91">
        <v>2</v>
      </c>
    </row>
    <row r="193" spans="1:3" ht="15.5" x14ac:dyDescent="0.35">
      <c r="A193" s="90" t="s">
        <v>2651</v>
      </c>
      <c r="B193" s="90" t="s">
        <v>2652</v>
      </c>
      <c r="C193" s="91">
        <v>3</v>
      </c>
    </row>
    <row r="194" spans="1:3" ht="31" x14ac:dyDescent="0.35">
      <c r="A194" s="90" t="s">
        <v>2653</v>
      </c>
      <c r="B194" s="90" t="s">
        <v>2654</v>
      </c>
      <c r="C194" s="91">
        <v>3</v>
      </c>
    </row>
    <row r="195" spans="1:3" ht="31" x14ac:dyDescent="0.35">
      <c r="A195" s="90" t="s">
        <v>2655</v>
      </c>
      <c r="B195" s="90" t="s">
        <v>2656</v>
      </c>
      <c r="C195" s="91">
        <v>3</v>
      </c>
    </row>
    <row r="196" spans="1:3" ht="15.5" x14ac:dyDescent="0.35">
      <c r="A196" s="90" t="s">
        <v>2657</v>
      </c>
      <c r="B196" s="90" t="s">
        <v>2658</v>
      </c>
      <c r="C196" s="91">
        <v>5</v>
      </c>
    </row>
    <row r="197" spans="1:3" ht="15.5" x14ac:dyDescent="0.35">
      <c r="A197" s="90" t="s">
        <v>2659</v>
      </c>
      <c r="B197" s="90" t="s">
        <v>2660</v>
      </c>
      <c r="C197" s="91">
        <v>4</v>
      </c>
    </row>
    <row r="198" spans="1:3" ht="15.5" x14ac:dyDescent="0.35">
      <c r="A198" s="90" t="s">
        <v>2661</v>
      </c>
      <c r="B198" s="90" t="s">
        <v>2331</v>
      </c>
      <c r="C198" s="91">
        <v>2</v>
      </c>
    </row>
    <row r="199" spans="1:3" ht="15.5" x14ac:dyDescent="0.35">
      <c r="A199" s="90" t="s">
        <v>2662</v>
      </c>
      <c r="B199" s="90" t="s">
        <v>2663</v>
      </c>
      <c r="C199" s="91">
        <v>1</v>
      </c>
    </row>
    <row r="200" spans="1:3" ht="15.5" x14ac:dyDescent="0.35">
      <c r="A200" s="90" t="s">
        <v>2664</v>
      </c>
      <c r="B200" s="90" t="s">
        <v>2665</v>
      </c>
      <c r="C200" s="91">
        <v>4</v>
      </c>
    </row>
    <row r="201" spans="1:3" ht="15.5" x14ac:dyDescent="0.35">
      <c r="A201" s="90" t="s">
        <v>2666</v>
      </c>
      <c r="B201" s="90" t="s">
        <v>2667</v>
      </c>
      <c r="C201" s="91">
        <v>3</v>
      </c>
    </row>
    <row r="202" spans="1:3" ht="15.5" x14ac:dyDescent="0.35">
      <c r="A202" s="90" t="s">
        <v>2668</v>
      </c>
      <c r="B202" s="90" t="s">
        <v>2669</v>
      </c>
      <c r="C202" s="91">
        <v>4</v>
      </c>
    </row>
    <row r="203" spans="1:3" ht="15.5" x14ac:dyDescent="0.35">
      <c r="A203" s="90" t="s">
        <v>2670</v>
      </c>
      <c r="B203" s="90" t="s">
        <v>2671</v>
      </c>
      <c r="C203" s="91">
        <v>4</v>
      </c>
    </row>
    <row r="204" spans="1:3" ht="15.5" x14ac:dyDescent="0.35">
      <c r="A204" s="90" t="s">
        <v>2672</v>
      </c>
      <c r="B204" s="90" t="s">
        <v>2673</v>
      </c>
      <c r="C204" s="91">
        <v>4</v>
      </c>
    </row>
    <row r="205" spans="1:3" ht="15.5" x14ac:dyDescent="0.35">
      <c r="A205" s="90" t="s">
        <v>2674</v>
      </c>
      <c r="B205" s="90" t="s">
        <v>2675</v>
      </c>
      <c r="C205" s="91">
        <v>2</v>
      </c>
    </row>
    <row r="206" spans="1:3" ht="15.5" x14ac:dyDescent="0.35">
      <c r="A206" s="90" t="s">
        <v>2676</v>
      </c>
      <c r="B206" s="90" t="s">
        <v>2677</v>
      </c>
      <c r="C206" s="91">
        <v>3</v>
      </c>
    </row>
    <row r="207" spans="1:3" ht="15.5" x14ac:dyDescent="0.35">
      <c r="A207" s="90" t="s">
        <v>2678</v>
      </c>
      <c r="B207" s="90" t="s">
        <v>2679</v>
      </c>
      <c r="C207" s="91">
        <v>4</v>
      </c>
    </row>
    <row r="208" spans="1:3" ht="15.5" x14ac:dyDescent="0.35">
      <c r="A208" s="90" t="s">
        <v>2680</v>
      </c>
      <c r="B208" s="90" t="s">
        <v>2681</v>
      </c>
      <c r="C208" s="91">
        <v>2</v>
      </c>
    </row>
    <row r="209" spans="1:3" ht="15.5" x14ac:dyDescent="0.35">
      <c r="A209" s="90" t="s">
        <v>2682</v>
      </c>
      <c r="B209" s="90" t="s">
        <v>2683</v>
      </c>
      <c r="C209" s="91">
        <v>4</v>
      </c>
    </row>
    <row r="210" spans="1:3" ht="15.5" x14ac:dyDescent="0.35">
      <c r="A210" s="90" t="s">
        <v>2684</v>
      </c>
      <c r="B210" s="90" t="s">
        <v>2685</v>
      </c>
      <c r="C210" s="91">
        <v>4</v>
      </c>
    </row>
    <row r="211" spans="1:3" ht="15.5" x14ac:dyDescent="0.35">
      <c r="A211" s="90" t="s">
        <v>2686</v>
      </c>
      <c r="B211" s="90" t="s">
        <v>2687</v>
      </c>
      <c r="C211" s="91">
        <v>4</v>
      </c>
    </row>
    <row r="212" spans="1:3" ht="15.5" x14ac:dyDescent="0.35">
      <c r="A212" s="90" t="s">
        <v>2688</v>
      </c>
      <c r="B212" s="90" t="s">
        <v>2689</v>
      </c>
      <c r="C212" s="91">
        <v>3</v>
      </c>
    </row>
    <row r="213" spans="1:3" ht="15.5" x14ac:dyDescent="0.35">
      <c r="A213" s="90" t="s">
        <v>2690</v>
      </c>
      <c r="B213" s="90" t="s">
        <v>2331</v>
      </c>
      <c r="C213" s="91">
        <v>2</v>
      </c>
    </row>
    <row r="214" spans="1:3" ht="15.5" x14ac:dyDescent="0.35">
      <c r="A214" s="90" t="s">
        <v>2691</v>
      </c>
      <c r="B214" s="90" t="s">
        <v>2692</v>
      </c>
      <c r="C214" s="91">
        <v>1</v>
      </c>
    </row>
    <row r="215" spans="1:3" ht="15.5" x14ac:dyDescent="0.35">
      <c r="A215" s="90" t="s">
        <v>2693</v>
      </c>
      <c r="B215" s="90" t="s">
        <v>2694</v>
      </c>
      <c r="C215" s="91">
        <v>4</v>
      </c>
    </row>
    <row r="216" spans="1:3" ht="15.5" x14ac:dyDescent="0.35">
      <c r="A216" s="90" t="s">
        <v>2695</v>
      </c>
      <c r="B216" s="90" t="s">
        <v>2696</v>
      </c>
      <c r="C216" s="91">
        <v>4</v>
      </c>
    </row>
    <row r="217" spans="1:3" ht="15.5" x14ac:dyDescent="0.35">
      <c r="A217" s="90" t="s">
        <v>2697</v>
      </c>
      <c r="B217" s="90" t="s">
        <v>2698</v>
      </c>
      <c r="C217" s="91">
        <v>4</v>
      </c>
    </row>
    <row r="218" spans="1:3" ht="31" x14ac:dyDescent="0.35">
      <c r="A218" s="90" t="s">
        <v>2699</v>
      </c>
      <c r="B218" s="90" t="s">
        <v>2700</v>
      </c>
      <c r="C218" s="91">
        <v>4</v>
      </c>
    </row>
    <row r="219" spans="1:3" ht="15.5" x14ac:dyDescent="0.35">
      <c r="A219" s="90" t="s">
        <v>2701</v>
      </c>
      <c r="B219" s="90" t="s">
        <v>2702</v>
      </c>
      <c r="C219" s="91">
        <v>2</v>
      </c>
    </row>
    <row r="220" spans="1:3" ht="15.5" x14ac:dyDescent="0.35">
      <c r="A220" s="90" t="s">
        <v>2703</v>
      </c>
      <c r="B220" s="90" t="s">
        <v>2704</v>
      </c>
      <c r="C220" s="91">
        <v>1</v>
      </c>
    </row>
    <row r="221" spans="1:3" ht="15.5" x14ac:dyDescent="0.35">
      <c r="A221" s="90" t="s">
        <v>2705</v>
      </c>
      <c r="B221" s="90" t="s">
        <v>2706</v>
      </c>
      <c r="C221" s="91">
        <v>1</v>
      </c>
    </row>
    <row r="222" spans="1:3" ht="31" x14ac:dyDescent="0.35">
      <c r="A222" s="90" t="s">
        <v>2707</v>
      </c>
      <c r="B222" s="90" t="s">
        <v>2708</v>
      </c>
      <c r="C222" s="91">
        <v>4</v>
      </c>
    </row>
    <row r="223" spans="1:3" ht="15.5" x14ac:dyDescent="0.35">
      <c r="A223" s="90" t="s">
        <v>2709</v>
      </c>
      <c r="B223" s="90" t="s">
        <v>2710</v>
      </c>
      <c r="C223" s="91">
        <v>7</v>
      </c>
    </row>
    <row r="224" spans="1:3" ht="15.5" x14ac:dyDescent="0.35">
      <c r="A224" s="90" t="s">
        <v>286</v>
      </c>
      <c r="B224" s="90" t="s">
        <v>287</v>
      </c>
      <c r="C224" s="91">
        <v>5</v>
      </c>
    </row>
    <row r="225" spans="1:3" ht="15.5" x14ac:dyDescent="0.35">
      <c r="A225" s="90" t="s">
        <v>2120</v>
      </c>
      <c r="B225" s="90" t="s">
        <v>2121</v>
      </c>
      <c r="C225" s="91">
        <v>6</v>
      </c>
    </row>
    <row r="226" spans="1:3" ht="15.5" x14ac:dyDescent="0.35">
      <c r="A226" s="90" t="s">
        <v>2158</v>
      </c>
      <c r="B226" s="90" t="s">
        <v>2159</v>
      </c>
      <c r="C226" s="91">
        <v>5</v>
      </c>
    </row>
    <row r="227" spans="1:3" ht="15.5" x14ac:dyDescent="0.35">
      <c r="A227" s="90" t="s">
        <v>2711</v>
      </c>
      <c r="B227" s="90" t="s">
        <v>2712</v>
      </c>
      <c r="C227" s="91">
        <v>2</v>
      </c>
    </row>
    <row r="228" spans="1:3" ht="15.5" x14ac:dyDescent="0.35">
      <c r="A228" s="90" t="s">
        <v>2145</v>
      </c>
      <c r="B228" s="90" t="s">
        <v>2146</v>
      </c>
      <c r="C228" s="91">
        <v>3</v>
      </c>
    </row>
    <row r="229" spans="1:3" ht="15.5" x14ac:dyDescent="0.35">
      <c r="A229" s="90" t="s">
        <v>809</v>
      </c>
      <c r="B229" s="90" t="s">
        <v>2713</v>
      </c>
      <c r="C229" s="91">
        <v>1</v>
      </c>
    </row>
    <row r="230" spans="1:3" ht="15.5" x14ac:dyDescent="0.35">
      <c r="A230" s="90" t="s">
        <v>2714</v>
      </c>
      <c r="B230" s="90" t="s">
        <v>2715</v>
      </c>
      <c r="C230" s="91">
        <v>7</v>
      </c>
    </row>
    <row r="231" spans="1:3" ht="15.5" x14ac:dyDescent="0.35">
      <c r="A231" s="90" t="s">
        <v>2716</v>
      </c>
      <c r="B231" s="90" t="s">
        <v>2717</v>
      </c>
      <c r="C231" s="91">
        <v>2</v>
      </c>
    </row>
    <row r="232" spans="1:3" ht="15.5" x14ac:dyDescent="0.35">
      <c r="A232" s="90" t="s">
        <v>313</v>
      </c>
      <c r="B232" s="90" t="s">
        <v>314</v>
      </c>
      <c r="C232" s="91">
        <v>5</v>
      </c>
    </row>
    <row r="233" spans="1:3" ht="15.5" x14ac:dyDescent="0.35">
      <c r="A233" s="90" t="s">
        <v>2718</v>
      </c>
      <c r="B233" s="90" t="s">
        <v>2331</v>
      </c>
      <c r="C233" s="91">
        <v>2</v>
      </c>
    </row>
    <row r="234" spans="1:3" ht="15.5" x14ac:dyDescent="0.35">
      <c r="A234" s="90" t="s">
        <v>505</v>
      </c>
      <c r="B234" s="90" t="s">
        <v>506</v>
      </c>
      <c r="C234" s="91">
        <v>6</v>
      </c>
    </row>
    <row r="235" spans="1:3" ht="15.5" x14ac:dyDescent="0.35">
      <c r="A235" s="90" t="s">
        <v>2171</v>
      </c>
      <c r="B235" s="90" t="s">
        <v>2172</v>
      </c>
      <c r="C235" s="91">
        <v>4</v>
      </c>
    </row>
    <row r="236" spans="1:3" ht="15.5" x14ac:dyDescent="0.35">
      <c r="A236" s="90" t="s">
        <v>2719</v>
      </c>
      <c r="B236" s="90" t="s">
        <v>2720</v>
      </c>
      <c r="C236" s="91">
        <v>6</v>
      </c>
    </row>
    <row r="237" spans="1:3" ht="15.5" x14ac:dyDescent="0.35">
      <c r="A237" s="90" t="s">
        <v>2721</v>
      </c>
      <c r="B237" s="90" t="s">
        <v>2722</v>
      </c>
      <c r="C237" s="91">
        <v>4</v>
      </c>
    </row>
    <row r="238" spans="1:3" ht="15.5" x14ac:dyDescent="0.35">
      <c r="A238" s="90" t="s">
        <v>2723</v>
      </c>
      <c r="B238" s="90" t="s">
        <v>2724</v>
      </c>
      <c r="C238" s="91">
        <v>6</v>
      </c>
    </row>
    <row r="239" spans="1:3" ht="15.5" x14ac:dyDescent="0.35">
      <c r="A239" s="90" t="s">
        <v>2725</v>
      </c>
      <c r="B239" s="90" t="s">
        <v>2726</v>
      </c>
      <c r="C239" s="91">
        <v>4</v>
      </c>
    </row>
    <row r="240" spans="1:3" ht="15.5" x14ac:dyDescent="0.35">
      <c r="A240" s="90" t="s">
        <v>2727</v>
      </c>
      <c r="B240" s="90" t="s">
        <v>2728</v>
      </c>
      <c r="C240" s="91">
        <v>7</v>
      </c>
    </row>
    <row r="241" spans="1:3" ht="15.5" x14ac:dyDescent="0.35">
      <c r="A241" s="90" t="s">
        <v>2729</v>
      </c>
      <c r="B241" s="90" t="s">
        <v>2730</v>
      </c>
      <c r="C241" s="91">
        <v>8</v>
      </c>
    </row>
    <row r="242" spans="1:3" ht="15.5" x14ac:dyDescent="0.35">
      <c r="A242" s="90" t="s">
        <v>2731</v>
      </c>
      <c r="B242" s="90" t="s">
        <v>2732</v>
      </c>
      <c r="C242" s="91">
        <v>6</v>
      </c>
    </row>
    <row r="243" spans="1:3" ht="15.5" x14ac:dyDescent="0.35">
      <c r="A243" s="90" t="s">
        <v>2733</v>
      </c>
      <c r="B243" s="90" t="s">
        <v>2734</v>
      </c>
      <c r="C243" s="91">
        <v>5</v>
      </c>
    </row>
    <row r="244" spans="1:3" ht="15.5" x14ac:dyDescent="0.35">
      <c r="A244" s="90" t="s">
        <v>2735</v>
      </c>
      <c r="B244" s="90" t="s">
        <v>2736</v>
      </c>
      <c r="C244" s="91">
        <v>6</v>
      </c>
    </row>
    <row r="245" spans="1:3" ht="31" x14ac:dyDescent="0.35">
      <c r="A245" s="90" t="s">
        <v>2737</v>
      </c>
      <c r="B245" s="90" t="s">
        <v>2738</v>
      </c>
      <c r="C245" s="91">
        <v>1</v>
      </c>
    </row>
    <row r="246" spans="1:3" ht="15.5" x14ac:dyDescent="0.35">
      <c r="A246" s="90" t="s">
        <v>2739</v>
      </c>
      <c r="B246" s="90" t="s">
        <v>2740</v>
      </c>
      <c r="C246" s="91">
        <v>4</v>
      </c>
    </row>
    <row r="247" spans="1:3" ht="15.5" x14ac:dyDescent="0.35">
      <c r="A247" s="90" t="s">
        <v>2741</v>
      </c>
      <c r="B247" s="90" t="s">
        <v>2742</v>
      </c>
      <c r="C247" s="91">
        <v>5</v>
      </c>
    </row>
    <row r="248" spans="1:3" ht="15.5" x14ac:dyDescent="0.35">
      <c r="A248" s="90" t="s">
        <v>2743</v>
      </c>
      <c r="B248" s="90" t="s">
        <v>2331</v>
      </c>
      <c r="C248" s="91">
        <v>2</v>
      </c>
    </row>
    <row r="249" spans="1:3" ht="15.5" x14ac:dyDescent="0.35">
      <c r="A249" s="90" t="s">
        <v>2744</v>
      </c>
      <c r="B249" s="90" t="s">
        <v>2745</v>
      </c>
      <c r="C249" s="91">
        <v>8</v>
      </c>
    </row>
    <row r="250" spans="1:3" ht="15.5" x14ac:dyDescent="0.35">
      <c r="A250" s="90" t="s">
        <v>2746</v>
      </c>
      <c r="B250" s="90" t="s">
        <v>2747</v>
      </c>
      <c r="C250" s="91">
        <v>8</v>
      </c>
    </row>
    <row r="251" spans="1:3" ht="31" x14ac:dyDescent="0.35">
      <c r="A251" s="90" t="s">
        <v>2748</v>
      </c>
      <c r="B251" s="90" t="s">
        <v>2749</v>
      </c>
      <c r="C251" s="91">
        <v>7</v>
      </c>
    </row>
    <row r="252" spans="1:3" ht="15.5" x14ac:dyDescent="0.35">
      <c r="A252" s="90" t="s">
        <v>2750</v>
      </c>
      <c r="B252" s="90" t="s">
        <v>2751</v>
      </c>
      <c r="C252" s="91">
        <v>5</v>
      </c>
    </row>
    <row r="253" spans="1:3" ht="15.5" x14ac:dyDescent="0.35">
      <c r="A253" s="90" t="s">
        <v>2752</v>
      </c>
      <c r="B253" s="90" t="s">
        <v>2753</v>
      </c>
      <c r="C253" s="91">
        <v>7</v>
      </c>
    </row>
    <row r="254" spans="1:3" ht="31" x14ac:dyDescent="0.35">
      <c r="A254" s="90" t="s">
        <v>2754</v>
      </c>
      <c r="B254" s="90" t="s">
        <v>2755</v>
      </c>
      <c r="C254" s="91">
        <v>4</v>
      </c>
    </row>
    <row r="255" spans="1:3" ht="15.5" x14ac:dyDescent="0.35">
      <c r="A255" s="90" t="s">
        <v>2756</v>
      </c>
      <c r="B255" s="90" t="s">
        <v>2757</v>
      </c>
      <c r="C255" s="91">
        <v>4</v>
      </c>
    </row>
    <row r="256" spans="1:3" ht="15.5" x14ac:dyDescent="0.35">
      <c r="A256" s="90" t="s">
        <v>2758</v>
      </c>
      <c r="B256" s="90" t="s">
        <v>2759</v>
      </c>
      <c r="C256" s="91">
        <v>5</v>
      </c>
    </row>
    <row r="257" spans="1:3" ht="15.5" x14ac:dyDescent="0.35">
      <c r="A257" s="90" t="s">
        <v>2760</v>
      </c>
      <c r="B257" s="90" t="s">
        <v>2761</v>
      </c>
      <c r="C257" s="91">
        <v>8</v>
      </c>
    </row>
    <row r="258" spans="1:3" ht="15.5" x14ac:dyDescent="0.35">
      <c r="A258" s="90" t="s">
        <v>2762</v>
      </c>
      <c r="B258" s="90" t="s">
        <v>2763</v>
      </c>
      <c r="C258" s="91">
        <v>4</v>
      </c>
    </row>
    <row r="259" spans="1:3" ht="15.5" x14ac:dyDescent="0.35">
      <c r="A259" s="90" t="s">
        <v>2764</v>
      </c>
      <c r="B259" s="90" t="s">
        <v>2331</v>
      </c>
      <c r="C259" s="91">
        <v>3</v>
      </c>
    </row>
    <row r="260" spans="1:3" ht="15.5" x14ac:dyDescent="0.35">
      <c r="A260" s="90" t="s">
        <v>2765</v>
      </c>
      <c r="B260" s="90" t="s">
        <v>2766</v>
      </c>
      <c r="C260" s="91">
        <v>5</v>
      </c>
    </row>
    <row r="261" spans="1:3" ht="15.5" x14ac:dyDescent="0.35">
      <c r="A261" s="90" t="s">
        <v>2767</v>
      </c>
      <c r="B261" s="90" t="s">
        <v>2768</v>
      </c>
      <c r="C261" s="91">
        <v>8</v>
      </c>
    </row>
    <row r="262" spans="1:3" ht="15.5" x14ac:dyDescent="0.35">
      <c r="A262" s="90" t="s">
        <v>2769</v>
      </c>
      <c r="B262" s="90" t="s">
        <v>2770</v>
      </c>
      <c r="C262" s="91">
        <v>5</v>
      </c>
    </row>
    <row r="263" spans="1:3" ht="15.5" x14ac:dyDescent="0.35">
      <c r="A263" s="90" t="s">
        <v>2771</v>
      </c>
      <c r="B263" s="90" t="s">
        <v>2772</v>
      </c>
      <c r="C263" s="91">
        <v>4</v>
      </c>
    </row>
    <row r="264" spans="1:3" ht="15.5" x14ac:dyDescent="0.35">
      <c r="A264" s="90" t="s">
        <v>2773</v>
      </c>
      <c r="B264" s="90" t="s">
        <v>2774</v>
      </c>
      <c r="C264" s="91">
        <v>4</v>
      </c>
    </row>
    <row r="265" spans="1:3" ht="15.5" x14ac:dyDescent="0.35">
      <c r="A265" s="90" t="s">
        <v>2775</v>
      </c>
      <c r="B265" s="90" t="s">
        <v>2776</v>
      </c>
      <c r="C265" s="91">
        <v>5</v>
      </c>
    </row>
    <row r="266" spans="1:3" ht="15.5" x14ac:dyDescent="0.35">
      <c r="A266" s="90" t="s">
        <v>2777</v>
      </c>
      <c r="B266" s="90" t="s">
        <v>2778</v>
      </c>
      <c r="C266" s="91">
        <v>6</v>
      </c>
    </row>
    <row r="267" spans="1:3" ht="15.5" x14ac:dyDescent="0.35">
      <c r="A267" s="90" t="s">
        <v>2779</v>
      </c>
      <c r="B267" s="90" t="s">
        <v>2780</v>
      </c>
      <c r="C267" s="91">
        <v>5</v>
      </c>
    </row>
    <row r="268" spans="1:3" ht="15.5" x14ac:dyDescent="0.35">
      <c r="A268" s="90" t="s">
        <v>2781</v>
      </c>
      <c r="B268" s="90" t="s">
        <v>2782</v>
      </c>
      <c r="C268" s="91">
        <v>6</v>
      </c>
    </row>
    <row r="269" spans="1:3" ht="31" x14ac:dyDescent="0.35">
      <c r="A269" s="90" t="s">
        <v>2783</v>
      </c>
      <c r="B269" s="90" t="s">
        <v>2784</v>
      </c>
      <c r="C269" s="91">
        <v>8</v>
      </c>
    </row>
    <row r="270" spans="1:3" ht="31" x14ac:dyDescent="0.35">
      <c r="A270" s="90" t="s">
        <v>2785</v>
      </c>
      <c r="B270" s="90" t="s">
        <v>2786</v>
      </c>
      <c r="C270" s="91">
        <v>7</v>
      </c>
    </row>
    <row r="271" spans="1:3" ht="15.5" x14ac:dyDescent="0.35">
      <c r="A271" s="90" t="s">
        <v>2787</v>
      </c>
      <c r="B271" s="90" t="s">
        <v>2788</v>
      </c>
      <c r="C271" s="91">
        <v>6</v>
      </c>
    </row>
    <row r="272" spans="1:3" ht="15.5" x14ac:dyDescent="0.35">
      <c r="A272" s="90" t="s">
        <v>2789</v>
      </c>
      <c r="B272" s="90" t="s">
        <v>2790</v>
      </c>
      <c r="C272" s="91">
        <v>8</v>
      </c>
    </row>
    <row r="273" spans="1:3" ht="31" x14ac:dyDescent="0.35">
      <c r="A273" s="90" t="s">
        <v>491</v>
      </c>
      <c r="B273" s="90" t="s">
        <v>492</v>
      </c>
      <c r="C273" s="91">
        <v>4</v>
      </c>
    </row>
    <row r="274" spans="1:3" ht="15.5" x14ac:dyDescent="0.35">
      <c r="A274" s="90" t="s">
        <v>2791</v>
      </c>
      <c r="B274" s="90" t="s">
        <v>2792</v>
      </c>
      <c r="C274" s="91">
        <v>8</v>
      </c>
    </row>
    <row r="275" spans="1:3" ht="15.5" x14ac:dyDescent="0.35">
      <c r="A275" s="90" t="s">
        <v>2793</v>
      </c>
      <c r="B275" s="90" t="s">
        <v>2794</v>
      </c>
      <c r="C275" s="91">
        <v>6</v>
      </c>
    </row>
    <row r="276" spans="1:3" ht="15.5" x14ac:dyDescent="0.35">
      <c r="A276" s="90" t="s">
        <v>2795</v>
      </c>
      <c r="B276" s="90" t="s">
        <v>2796</v>
      </c>
      <c r="C276" s="91">
        <v>6</v>
      </c>
    </row>
    <row r="277" spans="1:3" ht="15.5" x14ac:dyDescent="0.35">
      <c r="A277" s="90" t="s">
        <v>2797</v>
      </c>
      <c r="B277" s="90" t="s">
        <v>2798</v>
      </c>
      <c r="C277" s="91">
        <v>6</v>
      </c>
    </row>
    <row r="278" spans="1:3" ht="15.5" x14ac:dyDescent="0.35">
      <c r="A278" s="90" t="s">
        <v>2799</v>
      </c>
      <c r="B278" s="90" t="s">
        <v>2800</v>
      </c>
      <c r="C278" s="91">
        <v>4</v>
      </c>
    </row>
    <row r="279" spans="1:3" ht="15.5" x14ac:dyDescent="0.35">
      <c r="A279" s="90" t="s">
        <v>2801</v>
      </c>
      <c r="B279" s="90" t="s">
        <v>2331</v>
      </c>
      <c r="C279" s="91">
        <v>2</v>
      </c>
    </row>
    <row r="280" spans="1:3" ht="15.5" x14ac:dyDescent="0.35">
      <c r="A280" s="90" t="s">
        <v>2802</v>
      </c>
      <c r="B280" s="90" t="s">
        <v>2803</v>
      </c>
      <c r="C280" s="91">
        <v>2</v>
      </c>
    </row>
    <row r="281" spans="1:3" ht="15.5" x14ac:dyDescent="0.35">
      <c r="A281" s="90" t="s">
        <v>2804</v>
      </c>
      <c r="B281" s="90" t="s">
        <v>2805</v>
      </c>
      <c r="C281" s="91">
        <v>5</v>
      </c>
    </row>
    <row r="282" spans="1:3" ht="15.5" x14ac:dyDescent="0.35">
      <c r="A282" s="90" t="s">
        <v>640</v>
      </c>
      <c r="B282" s="90" t="s">
        <v>2806</v>
      </c>
      <c r="C282" s="91">
        <v>5</v>
      </c>
    </row>
    <row r="283" spans="1:3" ht="15.5" x14ac:dyDescent="0.35">
      <c r="A283" s="90" t="s">
        <v>2807</v>
      </c>
      <c r="B283" s="90" t="s">
        <v>2808</v>
      </c>
      <c r="C283" s="91">
        <v>4</v>
      </c>
    </row>
    <row r="284" spans="1:3" ht="31" x14ac:dyDescent="0.35">
      <c r="A284" s="90" t="s">
        <v>2809</v>
      </c>
      <c r="B284" s="90" t="s">
        <v>2810</v>
      </c>
      <c r="C284" s="91">
        <v>4</v>
      </c>
    </row>
    <row r="285" spans="1:3" ht="15.5" x14ac:dyDescent="0.35">
      <c r="A285" s="90" t="s">
        <v>2811</v>
      </c>
      <c r="B285" s="90" t="s">
        <v>2812</v>
      </c>
      <c r="C285" s="91">
        <v>8</v>
      </c>
    </row>
    <row r="286" spans="1:3" ht="31" x14ac:dyDescent="0.35">
      <c r="A286" s="90" t="s">
        <v>2813</v>
      </c>
      <c r="B286" s="90" t="s">
        <v>2814</v>
      </c>
      <c r="C286" s="91">
        <v>7</v>
      </c>
    </row>
    <row r="287" spans="1:3" ht="31" x14ac:dyDescent="0.35">
      <c r="A287" s="90" t="s">
        <v>2815</v>
      </c>
      <c r="B287" s="90" t="s">
        <v>2816</v>
      </c>
      <c r="C287" s="91">
        <v>6</v>
      </c>
    </row>
    <row r="288" spans="1:3" ht="31" x14ac:dyDescent="0.35">
      <c r="A288" s="90" t="s">
        <v>2817</v>
      </c>
      <c r="B288" s="90" t="s">
        <v>2818</v>
      </c>
      <c r="C288" s="91">
        <v>8</v>
      </c>
    </row>
    <row r="289" spans="1:3" ht="31" x14ac:dyDescent="0.35">
      <c r="A289" s="90" t="s">
        <v>2819</v>
      </c>
      <c r="B289" s="90" t="s">
        <v>2820</v>
      </c>
      <c r="C289" s="91">
        <v>7</v>
      </c>
    </row>
    <row r="290" spans="1:3" ht="15.5" x14ac:dyDescent="0.35">
      <c r="A290" s="90" t="s">
        <v>2821</v>
      </c>
      <c r="B290" s="90" t="s">
        <v>2822</v>
      </c>
      <c r="C290" s="91">
        <v>6</v>
      </c>
    </row>
    <row r="291" spans="1:3" ht="31" x14ac:dyDescent="0.35">
      <c r="A291" s="90" t="s">
        <v>2823</v>
      </c>
      <c r="B291" s="90" t="s">
        <v>2824</v>
      </c>
      <c r="C291" s="91">
        <v>4</v>
      </c>
    </row>
    <row r="292" spans="1:3" ht="15.5" x14ac:dyDescent="0.35">
      <c r="A292" s="90" t="s">
        <v>2825</v>
      </c>
      <c r="B292" s="90" t="s">
        <v>2826</v>
      </c>
      <c r="C292" s="91">
        <v>4</v>
      </c>
    </row>
    <row r="293" spans="1:3" ht="15.5" x14ac:dyDescent="0.35">
      <c r="A293" s="90" t="s">
        <v>2827</v>
      </c>
      <c r="B293" s="90" t="s">
        <v>2828</v>
      </c>
      <c r="C293" s="91">
        <v>5</v>
      </c>
    </row>
    <row r="294" spans="1:3" ht="15.5" x14ac:dyDescent="0.35">
      <c r="A294" s="90" t="s">
        <v>2829</v>
      </c>
      <c r="B294" s="90" t="s">
        <v>2830</v>
      </c>
      <c r="C294" s="91">
        <v>1</v>
      </c>
    </row>
    <row r="295" spans="1:3" ht="15.5" x14ac:dyDescent="0.35">
      <c r="A295" s="90" t="s">
        <v>2831</v>
      </c>
      <c r="B295" s="90" t="s">
        <v>2832</v>
      </c>
      <c r="C295" s="91">
        <v>4</v>
      </c>
    </row>
    <row r="296" spans="1:3" ht="15.5" x14ac:dyDescent="0.35">
      <c r="A296" s="90" t="s">
        <v>2833</v>
      </c>
      <c r="B296" s="90" t="s">
        <v>2834</v>
      </c>
      <c r="C296" s="91">
        <v>7</v>
      </c>
    </row>
    <row r="297" spans="1:3" ht="15.5" x14ac:dyDescent="0.35">
      <c r="A297" s="90" t="s">
        <v>2835</v>
      </c>
      <c r="B297" s="90" t="s">
        <v>2836</v>
      </c>
      <c r="C297" s="91">
        <v>6</v>
      </c>
    </row>
    <row r="298" spans="1:3" ht="15.5" x14ac:dyDescent="0.35">
      <c r="A298" s="90" t="s">
        <v>2837</v>
      </c>
      <c r="B298" s="90" t="s">
        <v>2838</v>
      </c>
      <c r="C298" s="91">
        <v>5</v>
      </c>
    </row>
    <row r="299" spans="1:3" ht="15.5" x14ac:dyDescent="0.35">
      <c r="A299" s="90" t="s">
        <v>2839</v>
      </c>
      <c r="B299" s="90" t="s">
        <v>2840</v>
      </c>
      <c r="C299" s="91">
        <v>5</v>
      </c>
    </row>
    <row r="300" spans="1:3" ht="15.5" x14ac:dyDescent="0.35">
      <c r="A300" s="90" t="s">
        <v>2841</v>
      </c>
      <c r="B300" s="90" t="s">
        <v>2842</v>
      </c>
      <c r="C300" s="91">
        <v>3</v>
      </c>
    </row>
    <row r="301" spans="1:3" ht="15.5" x14ac:dyDescent="0.35">
      <c r="A301" s="90" t="s">
        <v>2843</v>
      </c>
      <c r="B301" s="90" t="s">
        <v>2844</v>
      </c>
      <c r="C301" s="91">
        <v>6</v>
      </c>
    </row>
    <row r="302" spans="1:3" ht="15.5" x14ac:dyDescent="0.35">
      <c r="A302" s="90" t="s">
        <v>2845</v>
      </c>
      <c r="B302" s="90" t="s">
        <v>2846</v>
      </c>
      <c r="C302" s="91">
        <v>5</v>
      </c>
    </row>
    <row r="303" spans="1:3" ht="15.5" x14ac:dyDescent="0.35">
      <c r="A303" s="90" t="s">
        <v>2847</v>
      </c>
      <c r="B303" s="90" t="s">
        <v>2848</v>
      </c>
      <c r="C303" s="91">
        <v>5</v>
      </c>
    </row>
    <row r="304" spans="1:3" ht="15.5" x14ac:dyDescent="0.35">
      <c r="A304" s="90" t="s">
        <v>2849</v>
      </c>
      <c r="B304" s="90" t="s">
        <v>2850</v>
      </c>
      <c r="C304" s="91">
        <v>6</v>
      </c>
    </row>
    <row r="305" spans="1:3" ht="15.5" x14ac:dyDescent="0.35">
      <c r="A305" s="90" t="s">
        <v>2851</v>
      </c>
      <c r="B305" s="90" t="s">
        <v>2852</v>
      </c>
      <c r="C305" s="91">
        <v>5</v>
      </c>
    </row>
    <row r="306" spans="1:3" ht="15.5" x14ac:dyDescent="0.35">
      <c r="A306" s="90" t="s">
        <v>2853</v>
      </c>
      <c r="B306" s="90" t="s">
        <v>2854</v>
      </c>
      <c r="C306" s="91">
        <v>5</v>
      </c>
    </row>
    <row r="307" spans="1:3" ht="15.5" x14ac:dyDescent="0.35">
      <c r="A307" s="90" t="s">
        <v>2855</v>
      </c>
      <c r="B307" s="90" t="s">
        <v>2331</v>
      </c>
      <c r="C307" s="91">
        <v>2</v>
      </c>
    </row>
    <row r="308" spans="1:3" ht="15.5" x14ac:dyDescent="0.35">
      <c r="A308" s="90" t="s">
        <v>2856</v>
      </c>
      <c r="B308" s="90" t="s">
        <v>2857</v>
      </c>
      <c r="C308" s="91">
        <v>1</v>
      </c>
    </row>
    <row r="309" spans="1:3" ht="15.5" x14ac:dyDescent="0.35">
      <c r="A309" s="90" t="s">
        <v>2858</v>
      </c>
      <c r="B309" s="90" t="s">
        <v>2859</v>
      </c>
      <c r="C309" s="91">
        <v>4</v>
      </c>
    </row>
    <row r="310" spans="1:3" ht="15.5" x14ac:dyDescent="0.35">
      <c r="A310" s="90" t="s">
        <v>2860</v>
      </c>
      <c r="B310" s="90" t="s">
        <v>2861</v>
      </c>
      <c r="C310" s="91">
        <v>5</v>
      </c>
    </row>
    <row r="311" spans="1:3" ht="15.5" x14ac:dyDescent="0.35">
      <c r="A311" s="90" t="s">
        <v>2862</v>
      </c>
      <c r="B311" s="90" t="s">
        <v>2863</v>
      </c>
      <c r="C311" s="91">
        <v>3</v>
      </c>
    </row>
    <row r="312" spans="1:3" ht="15.5" x14ac:dyDescent="0.35">
      <c r="A312" s="90" t="s">
        <v>2864</v>
      </c>
      <c r="B312" s="90" t="s">
        <v>2865</v>
      </c>
      <c r="C312" s="91">
        <v>6</v>
      </c>
    </row>
    <row r="313" spans="1:3" ht="15.5" x14ac:dyDescent="0.35">
      <c r="A313" s="90" t="s">
        <v>2866</v>
      </c>
      <c r="B313" s="90" t="s">
        <v>2867</v>
      </c>
      <c r="C313" s="91">
        <v>4</v>
      </c>
    </row>
    <row r="314" spans="1:3" ht="15.5" x14ac:dyDescent="0.35">
      <c r="A314" s="90" t="s">
        <v>2868</v>
      </c>
      <c r="B314" s="90" t="s">
        <v>2869</v>
      </c>
      <c r="C314" s="91">
        <v>5</v>
      </c>
    </row>
    <row r="315" spans="1:3" ht="15.5" x14ac:dyDescent="0.35">
      <c r="A315" s="90" t="s">
        <v>2870</v>
      </c>
      <c r="B315" s="90" t="s">
        <v>2871</v>
      </c>
      <c r="C315" s="91">
        <v>4</v>
      </c>
    </row>
    <row r="316" spans="1:3" ht="15.5" x14ac:dyDescent="0.35">
      <c r="A316" s="90" t="s">
        <v>2872</v>
      </c>
      <c r="B316" s="90" t="s">
        <v>2873</v>
      </c>
      <c r="C316" s="91">
        <v>6</v>
      </c>
    </row>
    <row r="317" spans="1:3" ht="15.5" x14ac:dyDescent="0.35">
      <c r="A317" s="90" t="s">
        <v>2874</v>
      </c>
      <c r="B317" s="90" t="s">
        <v>2875</v>
      </c>
      <c r="C317" s="91">
        <v>6</v>
      </c>
    </row>
    <row r="318" spans="1:3" ht="15.5" x14ac:dyDescent="0.35">
      <c r="A318" s="90" t="s">
        <v>2876</v>
      </c>
      <c r="B318" s="90" t="s">
        <v>2877</v>
      </c>
      <c r="C318" s="91">
        <v>4</v>
      </c>
    </row>
    <row r="319" spans="1:3" ht="15.5" x14ac:dyDescent="0.35">
      <c r="A319" s="90" t="s">
        <v>2878</v>
      </c>
      <c r="B319" s="90" t="s">
        <v>2879</v>
      </c>
      <c r="C319" s="91">
        <v>6</v>
      </c>
    </row>
    <row r="320" spans="1:3" ht="15.5" x14ac:dyDescent="0.35">
      <c r="A320" s="90" t="s">
        <v>2880</v>
      </c>
      <c r="B320" s="90" t="s">
        <v>2881</v>
      </c>
      <c r="C320" s="91">
        <v>3</v>
      </c>
    </row>
    <row r="321" spans="1:3" ht="15.5" x14ac:dyDescent="0.35">
      <c r="A321" s="90" t="s">
        <v>2882</v>
      </c>
      <c r="B321" s="90" t="s">
        <v>2883</v>
      </c>
      <c r="C321" s="91">
        <v>5</v>
      </c>
    </row>
    <row r="322" spans="1:3" ht="15.5" x14ac:dyDescent="0.35">
      <c r="A322" s="90" t="s">
        <v>2884</v>
      </c>
      <c r="B322" s="90" t="s">
        <v>2885</v>
      </c>
      <c r="C322" s="91">
        <v>4</v>
      </c>
    </row>
    <row r="323" spans="1:3" ht="15.5" x14ac:dyDescent="0.35">
      <c r="A323" s="90" t="s">
        <v>2886</v>
      </c>
      <c r="B323" s="90" t="s">
        <v>2887</v>
      </c>
      <c r="C323" s="91">
        <v>3</v>
      </c>
    </row>
    <row r="324" spans="1:3" ht="15.5" x14ac:dyDescent="0.35">
      <c r="A324" s="90" t="s">
        <v>2888</v>
      </c>
      <c r="B324" s="90" t="s">
        <v>2889</v>
      </c>
      <c r="C324" s="91">
        <v>4</v>
      </c>
    </row>
    <row r="325" spans="1:3" ht="15.5" x14ac:dyDescent="0.35">
      <c r="A325" s="90" t="s">
        <v>2890</v>
      </c>
      <c r="B325" s="90" t="s">
        <v>2891</v>
      </c>
      <c r="C325" s="91">
        <v>5</v>
      </c>
    </row>
    <row r="326" spans="1:3" ht="15.5" x14ac:dyDescent="0.35">
      <c r="A326" s="90" t="s">
        <v>2892</v>
      </c>
      <c r="B326" s="90" t="s">
        <v>2893</v>
      </c>
      <c r="C326" s="91">
        <v>4</v>
      </c>
    </row>
    <row r="327" spans="1:3" ht="15.5" x14ac:dyDescent="0.35">
      <c r="A327" s="90" t="s">
        <v>2894</v>
      </c>
      <c r="B327" s="90" t="s">
        <v>2895</v>
      </c>
      <c r="C327" s="91">
        <v>5</v>
      </c>
    </row>
    <row r="328" spans="1:3" ht="15.5" x14ac:dyDescent="0.35">
      <c r="A328" s="90" t="s">
        <v>2896</v>
      </c>
      <c r="B328" s="90" t="s">
        <v>2897</v>
      </c>
      <c r="C328" s="91">
        <v>4</v>
      </c>
    </row>
    <row r="329" spans="1:3" ht="15.5" x14ac:dyDescent="0.35">
      <c r="A329" s="90" t="s">
        <v>2898</v>
      </c>
      <c r="B329" s="90" t="s">
        <v>2899</v>
      </c>
      <c r="C329" s="91">
        <v>4</v>
      </c>
    </row>
    <row r="330" spans="1:3" ht="15.5" x14ac:dyDescent="0.35">
      <c r="A330" s="90" t="s">
        <v>2900</v>
      </c>
      <c r="B330" s="90" t="s">
        <v>2901</v>
      </c>
      <c r="C330" s="91">
        <v>5</v>
      </c>
    </row>
    <row r="331" spans="1:3" ht="31" x14ac:dyDescent="0.35">
      <c r="A331" s="90" t="s">
        <v>2902</v>
      </c>
      <c r="B331" s="90" t="s">
        <v>2903</v>
      </c>
      <c r="C331" s="91">
        <v>6</v>
      </c>
    </row>
    <row r="332" spans="1:3" ht="15.5" x14ac:dyDescent="0.35">
      <c r="A332" s="90" t="s">
        <v>2904</v>
      </c>
      <c r="B332" s="90" t="s">
        <v>2905</v>
      </c>
      <c r="C332" s="91">
        <v>5</v>
      </c>
    </row>
    <row r="333" spans="1:3" ht="15.5" x14ac:dyDescent="0.35">
      <c r="A333" s="90" t="s">
        <v>2906</v>
      </c>
      <c r="B333" s="90" t="s">
        <v>2907</v>
      </c>
      <c r="C333" s="91">
        <v>5</v>
      </c>
    </row>
    <row r="334" spans="1:3" ht="15.5" x14ac:dyDescent="0.35">
      <c r="A334" s="90" t="s">
        <v>2908</v>
      </c>
      <c r="B334" s="90" t="s">
        <v>2909</v>
      </c>
      <c r="C334" s="91">
        <v>6</v>
      </c>
    </row>
    <row r="335" spans="1:3" ht="15.5" x14ac:dyDescent="0.35">
      <c r="A335" s="90" t="s">
        <v>2910</v>
      </c>
      <c r="B335" s="90" t="s">
        <v>2911</v>
      </c>
      <c r="C335" s="91">
        <v>5</v>
      </c>
    </row>
    <row r="336" spans="1:3" ht="15.5" x14ac:dyDescent="0.35">
      <c r="A336" s="90" t="s">
        <v>2912</v>
      </c>
      <c r="B336" s="90" t="s">
        <v>2913</v>
      </c>
      <c r="C336" s="91">
        <v>5</v>
      </c>
    </row>
    <row r="337" spans="1:3" ht="15.5" x14ac:dyDescent="0.35">
      <c r="A337" s="90" t="s">
        <v>2914</v>
      </c>
      <c r="B337" s="90" t="s">
        <v>2915</v>
      </c>
      <c r="C337" s="91">
        <v>6</v>
      </c>
    </row>
    <row r="338" spans="1:3" ht="15.5" x14ac:dyDescent="0.35">
      <c r="A338" s="90" t="s">
        <v>2916</v>
      </c>
      <c r="B338" s="90" t="s">
        <v>2917</v>
      </c>
      <c r="C338" s="91">
        <v>6</v>
      </c>
    </row>
    <row r="339" spans="1:3" ht="15.5" x14ac:dyDescent="0.35">
      <c r="A339" s="90" t="s">
        <v>213</v>
      </c>
      <c r="B339" s="90" t="s">
        <v>212</v>
      </c>
      <c r="C339" s="91">
        <v>6</v>
      </c>
    </row>
    <row r="340" spans="1:3" ht="15.5" x14ac:dyDescent="0.35">
      <c r="A340" s="90" t="s">
        <v>2918</v>
      </c>
      <c r="B340" s="90" t="s">
        <v>2919</v>
      </c>
      <c r="C340" s="91">
        <v>6</v>
      </c>
    </row>
    <row r="341" spans="1:3" ht="15.5" x14ac:dyDescent="0.35">
      <c r="A341" s="90" t="s">
        <v>2920</v>
      </c>
      <c r="B341" s="90" t="s">
        <v>2921</v>
      </c>
      <c r="C341" s="91">
        <v>6</v>
      </c>
    </row>
    <row r="342" spans="1:3" ht="15.5" x14ac:dyDescent="0.35">
      <c r="A342" s="90" t="s">
        <v>2922</v>
      </c>
      <c r="B342" s="90" t="s">
        <v>2923</v>
      </c>
      <c r="C342" s="91">
        <v>5</v>
      </c>
    </row>
    <row r="343" spans="1:3" ht="15.5" x14ac:dyDescent="0.35">
      <c r="A343" s="90" t="s">
        <v>2242</v>
      </c>
      <c r="B343" s="90" t="s">
        <v>2243</v>
      </c>
      <c r="C343" s="91">
        <v>6</v>
      </c>
    </row>
    <row r="344" spans="1:3" ht="15.5" x14ac:dyDescent="0.35">
      <c r="A344" s="90" t="s">
        <v>2924</v>
      </c>
      <c r="B344" s="90" t="s">
        <v>2925</v>
      </c>
      <c r="C344" s="91">
        <v>5</v>
      </c>
    </row>
    <row r="345" spans="1:3" ht="15.5" x14ac:dyDescent="0.35">
      <c r="A345" s="90" t="s">
        <v>2926</v>
      </c>
      <c r="B345" s="90" t="s">
        <v>2927</v>
      </c>
      <c r="C345" s="91">
        <v>6</v>
      </c>
    </row>
    <row r="346" spans="1:3" ht="15.5" x14ac:dyDescent="0.35">
      <c r="A346" s="90" t="s">
        <v>2928</v>
      </c>
      <c r="B346" s="90" t="s">
        <v>2929</v>
      </c>
      <c r="C346" s="91">
        <v>6</v>
      </c>
    </row>
    <row r="347" spans="1:3" ht="15.5" x14ac:dyDescent="0.35">
      <c r="A347" s="90" t="s">
        <v>2930</v>
      </c>
      <c r="B347" s="90" t="s">
        <v>2931</v>
      </c>
      <c r="C347" s="91">
        <v>4</v>
      </c>
    </row>
    <row r="348" spans="1:3" ht="15.5" x14ac:dyDescent="0.35">
      <c r="A348" s="90" t="s">
        <v>2932</v>
      </c>
      <c r="B348" s="90" t="s">
        <v>2933</v>
      </c>
      <c r="C348" s="91">
        <v>5</v>
      </c>
    </row>
    <row r="349" spans="1:3" ht="15.5" x14ac:dyDescent="0.35">
      <c r="A349" s="90" t="s">
        <v>2934</v>
      </c>
      <c r="B349" s="90" t="s">
        <v>2935</v>
      </c>
      <c r="C349" s="91">
        <v>4</v>
      </c>
    </row>
    <row r="350" spans="1:3" ht="15.5" x14ac:dyDescent="0.35">
      <c r="A350" s="90" t="s">
        <v>2936</v>
      </c>
      <c r="B350" s="90" t="s">
        <v>2937</v>
      </c>
      <c r="C350" s="91">
        <v>3</v>
      </c>
    </row>
    <row r="351" spans="1:3" ht="15.5" x14ac:dyDescent="0.35">
      <c r="A351" s="90" t="s">
        <v>2938</v>
      </c>
      <c r="B351" s="90" t="s">
        <v>2939</v>
      </c>
      <c r="C351" s="91">
        <v>2</v>
      </c>
    </row>
    <row r="352" spans="1:3" ht="15.5" x14ac:dyDescent="0.35">
      <c r="A352" s="90" t="s">
        <v>2940</v>
      </c>
      <c r="B352" s="90" t="s">
        <v>2941</v>
      </c>
      <c r="C352" s="91">
        <v>3</v>
      </c>
    </row>
    <row r="353" spans="1:3" ht="15.5" x14ac:dyDescent="0.35">
      <c r="A353" s="90" t="s">
        <v>2942</v>
      </c>
      <c r="B353" s="90" t="s">
        <v>2331</v>
      </c>
      <c r="C353" s="91">
        <v>2</v>
      </c>
    </row>
    <row r="354" spans="1:3" ht="15.5" x14ac:dyDescent="0.35">
      <c r="A354" s="90" t="s">
        <v>2943</v>
      </c>
      <c r="B354" s="90" t="s">
        <v>2944</v>
      </c>
      <c r="C354" s="91">
        <v>7</v>
      </c>
    </row>
    <row r="355" spans="1:3" ht="15.5" x14ac:dyDescent="0.35">
      <c r="A355" s="90" t="s">
        <v>2945</v>
      </c>
      <c r="B355" s="90" t="s">
        <v>2946</v>
      </c>
      <c r="C355" s="91">
        <v>6</v>
      </c>
    </row>
    <row r="356" spans="1:3" ht="15.5" x14ac:dyDescent="0.35">
      <c r="A356" s="90" t="s">
        <v>2947</v>
      </c>
      <c r="B356" s="90" t="s">
        <v>2948</v>
      </c>
      <c r="C356" s="91">
        <v>7</v>
      </c>
    </row>
    <row r="357" spans="1:3" ht="15.5" x14ac:dyDescent="0.35">
      <c r="A357" s="90" t="s">
        <v>2949</v>
      </c>
      <c r="B357" s="90" t="s">
        <v>2950</v>
      </c>
      <c r="C357" s="91">
        <v>5</v>
      </c>
    </row>
    <row r="358" spans="1:3" ht="15.5" x14ac:dyDescent="0.35">
      <c r="A358" s="90" t="s">
        <v>2951</v>
      </c>
      <c r="B358" s="90" t="s">
        <v>2952</v>
      </c>
      <c r="C358" s="91">
        <v>5</v>
      </c>
    </row>
    <row r="359" spans="1:3" ht="15.5" x14ac:dyDescent="0.35">
      <c r="A359" s="90" t="s">
        <v>2953</v>
      </c>
      <c r="B359" s="90" t="s">
        <v>2954</v>
      </c>
      <c r="C359" s="91">
        <v>6</v>
      </c>
    </row>
    <row r="360" spans="1:3" ht="15.5" x14ac:dyDescent="0.35">
      <c r="A360" s="90" t="s">
        <v>2955</v>
      </c>
      <c r="B360" s="90" t="s">
        <v>2956</v>
      </c>
      <c r="C360" s="91">
        <v>5</v>
      </c>
    </row>
    <row r="361" spans="1:3" ht="15.5" x14ac:dyDescent="0.35">
      <c r="A361" s="90" t="s">
        <v>2957</v>
      </c>
      <c r="B361" s="90" t="s">
        <v>2958</v>
      </c>
      <c r="C361" s="91">
        <v>4</v>
      </c>
    </row>
    <row r="362" spans="1:3" ht="15.5" x14ac:dyDescent="0.35">
      <c r="A362" s="90" t="s">
        <v>2959</v>
      </c>
      <c r="B362" s="90" t="s">
        <v>2960</v>
      </c>
      <c r="C362" s="91">
        <v>2</v>
      </c>
    </row>
    <row r="363" spans="1:3" ht="15.5" x14ac:dyDescent="0.35">
      <c r="A363" s="90" t="s">
        <v>2961</v>
      </c>
      <c r="B363" s="90" t="s">
        <v>2962</v>
      </c>
      <c r="C363" s="91">
        <v>4</v>
      </c>
    </row>
    <row r="364" spans="1:3" ht="15.5" x14ac:dyDescent="0.35">
      <c r="A364" s="90" t="s">
        <v>2963</v>
      </c>
      <c r="B364" s="90" t="s">
        <v>2964</v>
      </c>
      <c r="C364" s="91">
        <v>4</v>
      </c>
    </row>
    <row r="365" spans="1:3" ht="15.5" x14ac:dyDescent="0.35">
      <c r="A365" s="90" t="s">
        <v>2965</v>
      </c>
      <c r="B365" s="90" t="s">
        <v>2966</v>
      </c>
      <c r="C365" s="91">
        <v>5</v>
      </c>
    </row>
    <row r="366" spans="1:3" ht="15.5" x14ac:dyDescent="0.35">
      <c r="A366" s="90" t="s">
        <v>2967</v>
      </c>
      <c r="B366" s="90" t="s">
        <v>2968</v>
      </c>
      <c r="C366" s="91">
        <v>2</v>
      </c>
    </row>
    <row r="367" spans="1:3" ht="15.5" x14ac:dyDescent="0.35">
      <c r="A367" s="90" t="s">
        <v>2969</v>
      </c>
      <c r="B367" s="90" t="s">
        <v>2970</v>
      </c>
      <c r="C367" s="91">
        <v>4</v>
      </c>
    </row>
    <row r="368" spans="1:3" ht="15.5" x14ac:dyDescent="0.35">
      <c r="A368" s="90" t="s">
        <v>2971</v>
      </c>
      <c r="B368" s="90" t="s">
        <v>2972</v>
      </c>
      <c r="C368" s="91">
        <v>4</v>
      </c>
    </row>
    <row r="369" spans="1:3" ht="15.5" x14ac:dyDescent="0.35">
      <c r="A369" s="90" t="s">
        <v>2973</v>
      </c>
      <c r="B369" s="90" t="s">
        <v>2974</v>
      </c>
      <c r="C369" s="91">
        <v>5</v>
      </c>
    </row>
    <row r="370" spans="1:3" ht="15.5" x14ac:dyDescent="0.35">
      <c r="A370" s="90" t="s">
        <v>2975</v>
      </c>
      <c r="B370" s="90" t="s">
        <v>2976</v>
      </c>
      <c r="C370" s="91">
        <v>8</v>
      </c>
    </row>
    <row r="371" spans="1:3" ht="15.5" x14ac:dyDescent="0.35">
      <c r="A371" s="90" t="s">
        <v>2977</v>
      </c>
      <c r="B371" s="90" t="s">
        <v>2978</v>
      </c>
      <c r="C371" s="91">
        <v>3</v>
      </c>
    </row>
    <row r="372" spans="1:3" ht="15.5" x14ac:dyDescent="0.35">
      <c r="A372" s="90" t="s">
        <v>2979</v>
      </c>
      <c r="B372" s="90" t="s">
        <v>2980</v>
      </c>
      <c r="C372" s="91">
        <v>4</v>
      </c>
    </row>
    <row r="373" spans="1:3" ht="15.5" x14ac:dyDescent="0.35">
      <c r="A373" s="90" t="s">
        <v>2981</v>
      </c>
      <c r="B373" s="90" t="s">
        <v>2982</v>
      </c>
      <c r="C373" s="91">
        <v>4</v>
      </c>
    </row>
    <row r="374" spans="1:3" ht="31" x14ac:dyDescent="0.35">
      <c r="A374" s="90" t="s">
        <v>2983</v>
      </c>
      <c r="B374" s="90" t="s">
        <v>2984</v>
      </c>
      <c r="C374" s="91">
        <v>4</v>
      </c>
    </row>
    <row r="375" spans="1:3" ht="15.5" x14ac:dyDescent="0.35">
      <c r="A375" s="90" t="s">
        <v>2985</v>
      </c>
      <c r="B375" s="90" t="s">
        <v>2986</v>
      </c>
      <c r="C375" s="91">
        <v>5</v>
      </c>
    </row>
    <row r="376" spans="1:3" ht="15.5" x14ac:dyDescent="0.35">
      <c r="A376" s="90" t="s">
        <v>654</v>
      </c>
      <c r="B376" s="90" t="s">
        <v>2987</v>
      </c>
      <c r="C376" s="91">
        <v>5</v>
      </c>
    </row>
    <row r="377" spans="1:3" ht="15.5" x14ac:dyDescent="0.35">
      <c r="A377" s="90" t="s">
        <v>2988</v>
      </c>
      <c r="B377" s="90" t="s">
        <v>2989</v>
      </c>
      <c r="C377" s="91">
        <v>5</v>
      </c>
    </row>
    <row r="378" spans="1:3" ht="15.5" x14ac:dyDescent="0.35">
      <c r="A378" s="90" t="s">
        <v>2990</v>
      </c>
      <c r="B378" s="90" t="s">
        <v>2991</v>
      </c>
      <c r="C378" s="91">
        <v>4</v>
      </c>
    </row>
    <row r="379" spans="1:3" ht="15.5" x14ac:dyDescent="0.35">
      <c r="A379" s="90" t="s">
        <v>2992</v>
      </c>
      <c r="B379" s="90" t="s">
        <v>2993</v>
      </c>
      <c r="C379" s="91">
        <v>6</v>
      </c>
    </row>
    <row r="380" spans="1:3" ht="15.5" x14ac:dyDescent="0.35">
      <c r="A380" s="90" t="s">
        <v>2994</v>
      </c>
      <c r="B380" s="90" t="s">
        <v>2995</v>
      </c>
      <c r="C380" s="91">
        <v>4</v>
      </c>
    </row>
    <row r="381" spans="1:3" ht="15.5" x14ac:dyDescent="0.35">
      <c r="A381" s="90" t="s">
        <v>2996</v>
      </c>
      <c r="B381" s="90" t="s">
        <v>2331</v>
      </c>
      <c r="C381" s="91">
        <v>2</v>
      </c>
    </row>
    <row r="382" spans="1:3" ht="15.5" x14ac:dyDescent="0.35">
      <c r="A382" s="90" t="s">
        <v>2997</v>
      </c>
      <c r="B382" s="90" t="s">
        <v>2998</v>
      </c>
      <c r="C382" s="91">
        <v>4</v>
      </c>
    </row>
    <row r="383" spans="1:3" ht="15.5" x14ac:dyDescent="0.35">
      <c r="A383" s="90" t="s">
        <v>2999</v>
      </c>
      <c r="B383" s="90" t="s">
        <v>3000</v>
      </c>
      <c r="C383" s="91">
        <v>1</v>
      </c>
    </row>
    <row r="384" spans="1:3" ht="15.5" x14ac:dyDescent="0.35">
      <c r="A384" s="90" t="s">
        <v>3001</v>
      </c>
      <c r="B384" s="90" t="s">
        <v>3002</v>
      </c>
      <c r="C384" s="91">
        <v>4</v>
      </c>
    </row>
    <row r="385" spans="1:3" ht="15.5" x14ac:dyDescent="0.35">
      <c r="A385" s="90" t="s">
        <v>3003</v>
      </c>
      <c r="B385" s="90" t="s">
        <v>3004</v>
      </c>
      <c r="C385" s="91">
        <v>3</v>
      </c>
    </row>
    <row r="386" spans="1:3" ht="15.5" x14ac:dyDescent="0.35">
      <c r="A386" s="90" t="s">
        <v>3005</v>
      </c>
      <c r="B386" s="90" t="s">
        <v>3006</v>
      </c>
      <c r="C386" s="91">
        <v>5</v>
      </c>
    </row>
    <row r="387" spans="1:3" ht="15.5" x14ac:dyDescent="0.35">
      <c r="A387" s="90" t="s">
        <v>3007</v>
      </c>
      <c r="B387" s="90" t="s">
        <v>3008</v>
      </c>
      <c r="C387" s="91">
        <v>4</v>
      </c>
    </row>
    <row r="388" spans="1:3" ht="15.5" x14ac:dyDescent="0.35">
      <c r="A388" s="90" t="s">
        <v>3009</v>
      </c>
      <c r="B388" s="90" t="s">
        <v>3010</v>
      </c>
      <c r="C388" s="91">
        <v>4</v>
      </c>
    </row>
    <row r="389" spans="1:3" ht="15.5" x14ac:dyDescent="0.35">
      <c r="A389" s="90" t="s">
        <v>3011</v>
      </c>
      <c r="B389" s="90" t="s">
        <v>3012</v>
      </c>
      <c r="C389" s="91">
        <v>5</v>
      </c>
    </row>
    <row r="390" spans="1:3" ht="15.5" x14ac:dyDescent="0.35">
      <c r="A390" s="90" t="s">
        <v>3013</v>
      </c>
      <c r="B390" s="90" t="s">
        <v>3014</v>
      </c>
      <c r="C390" s="91">
        <v>1</v>
      </c>
    </row>
    <row r="391" spans="1:3" ht="15.5" x14ac:dyDescent="0.35">
      <c r="A391" s="90" t="s">
        <v>3015</v>
      </c>
      <c r="B391" s="90" t="s">
        <v>3016</v>
      </c>
      <c r="C391" s="91">
        <v>1</v>
      </c>
    </row>
    <row r="392" spans="1:3" ht="15.5" x14ac:dyDescent="0.35">
      <c r="A392" s="90" t="s">
        <v>3017</v>
      </c>
      <c r="B392" s="90" t="s">
        <v>2331</v>
      </c>
      <c r="C392" s="91">
        <v>2</v>
      </c>
    </row>
    <row r="393" spans="1:3" ht="15.5" x14ac:dyDescent="0.35">
      <c r="A393" s="90" t="s">
        <v>3018</v>
      </c>
      <c r="B393" s="90" t="s">
        <v>3019</v>
      </c>
      <c r="C393" s="91">
        <v>1</v>
      </c>
    </row>
    <row r="394" spans="1:3" ht="15.5" x14ac:dyDescent="0.35">
      <c r="A394" s="90" t="s">
        <v>3020</v>
      </c>
      <c r="B394" s="90" t="s">
        <v>3021</v>
      </c>
      <c r="C394" s="91">
        <v>1</v>
      </c>
    </row>
    <row r="395" spans="1:3" ht="15.5" x14ac:dyDescent="0.35">
      <c r="A395" s="90" t="s">
        <v>3022</v>
      </c>
      <c r="B395" s="90" t="s">
        <v>3023</v>
      </c>
      <c r="C395" s="91">
        <v>1</v>
      </c>
    </row>
    <row r="396" spans="1:3" ht="15.5" x14ac:dyDescent="0.35">
      <c r="A396" s="90" t="s">
        <v>3024</v>
      </c>
      <c r="B396" s="90" t="s">
        <v>3025</v>
      </c>
      <c r="C396" s="91">
        <v>1</v>
      </c>
    </row>
    <row r="397" spans="1:3" ht="15.5" x14ac:dyDescent="0.35">
      <c r="A397" s="90" t="s">
        <v>3026</v>
      </c>
      <c r="B397" s="90" t="s">
        <v>3027</v>
      </c>
      <c r="C397" s="91">
        <v>1</v>
      </c>
    </row>
    <row r="398" spans="1:3" ht="15.5" x14ac:dyDescent="0.35">
      <c r="A398" s="90" t="s">
        <v>3028</v>
      </c>
      <c r="B398" s="90" t="s">
        <v>3029</v>
      </c>
      <c r="C398" s="91">
        <v>1</v>
      </c>
    </row>
    <row r="399" spans="1:3" ht="15.5" x14ac:dyDescent="0.35">
      <c r="A399" s="90" t="s">
        <v>3030</v>
      </c>
      <c r="B399" s="90" t="s">
        <v>3031</v>
      </c>
      <c r="C399" s="91">
        <v>1</v>
      </c>
    </row>
    <row r="400" spans="1:3" ht="15.5" x14ac:dyDescent="0.35">
      <c r="A400" s="90" t="s">
        <v>3032</v>
      </c>
      <c r="B400" s="90" t="s">
        <v>3033</v>
      </c>
      <c r="C400" s="91">
        <v>1</v>
      </c>
    </row>
    <row r="401" spans="1:3" ht="15.5" x14ac:dyDescent="0.35">
      <c r="A401" s="90" t="s">
        <v>3034</v>
      </c>
      <c r="B401" s="90" t="s">
        <v>3035</v>
      </c>
      <c r="C401" s="91">
        <v>1</v>
      </c>
    </row>
    <row r="402" spans="1:3" ht="15.5" x14ac:dyDescent="0.35">
      <c r="A402" s="90" t="s">
        <v>3036</v>
      </c>
      <c r="B402" s="90" t="s">
        <v>3037</v>
      </c>
      <c r="C402" s="91">
        <v>1</v>
      </c>
    </row>
    <row r="403" spans="1:3" ht="15.5" x14ac:dyDescent="0.35">
      <c r="A403" s="90" t="s">
        <v>3038</v>
      </c>
      <c r="B403" s="90" t="s">
        <v>3039</v>
      </c>
      <c r="C403" s="91">
        <v>1</v>
      </c>
    </row>
    <row r="404" spans="1:3" ht="15.5" x14ac:dyDescent="0.35">
      <c r="A404" s="90" t="s">
        <v>3040</v>
      </c>
      <c r="B404" s="90" t="s">
        <v>3041</v>
      </c>
      <c r="C404" s="91">
        <v>1</v>
      </c>
    </row>
    <row r="405" spans="1:3" ht="15.5" x14ac:dyDescent="0.35">
      <c r="A405" s="90" t="s">
        <v>3042</v>
      </c>
      <c r="B405" s="90" t="s">
        <v>3043</v>
      </c>
      <c r="C405" s="91">
        <v>1</v>
      </c>
    </row>
    <row r="406" spans="1:3" ht="15.5" x14ac:dyDescent="0.35">
      <c r="A406" s="90" t="s">
        <v>3044</v>
      </c>
      <c r="B406" s="90" t="s">
        <v>3045</v>
      </c>
      <c r="C406" s="91">
        <v>1</v>
      </c>
    </row>
    <row r="407" spans="1:3" ht="15.5" x14ac:dyDescent="0.35">
      <c r="A407" s="90" t="s">
        <v>3046</v>
      </c>
      <c r="B407" s="90" t="s">
        <v>3047</v>
      </c>
      <c r="C407" s="91">
        <v>1</v>
      </c>
    </row>
    <row r="408" spans="1:3" ht="15.5" x14ac:dyDescent="0.35">
      <c r="A408" s="90" t="s">
        <v>3048</v>
      </c>
      <c r="B408" s="90" t="s">
        <v>3049</v>
      </c>
      <c r="C408" s="91">
        <v>1</v>
      </c>
    </row>
    <row r="409" spans="1:3" ht="15.5" x14ac:dyDescent="0.35">
      <c r="A409" s="90" t="s">
        <v>3050</v>
      </c>
      <c r="B409" s="90" t="s">
        <v>3051</v>
      </c>
      <c r="C409" s="91">
        <v>1</v>
      </c>
    </row>
    <row r="410" spans="1:3" ht="15.5" x14ac:dyDescent="0.35">
      <c r="A410" s="90" t="s">
        <v>3052</v>
      </c>
      <c r="B410" s="90" t="s">
        <v>3053</v>
      </c>
      <c r="C410" s="91">
        <v>1</v>
      </c>
    </row>
    <row r="411" spans="1:3" ht="15.5" x14ac:dyDescent="0.35">
      <c r="A411" s="90" t="s">
        <v>3054</v>
      </c>
      <c r="B411" s="90" t="s">
        <v>3055</v>
      </c>
      <c r="C411" s="91">
        <v>1</v>
      </c>
    </row>
    <row r="412" spans="1:3" ht="15.5" x14ac:dyDescent="0.35">
      <c r="A412" s="90" t="s">
        <v>3056</v>
      </c>
      <c r="B412" s="90" t="s">
        <v>3057</v>
      </c>
      <c r="C412" s="91">
        <v>1</v>
      </c>
    </row>
    <row r="413" spans="1:3" ht="15.5" x14ac:dyDescent="0.35">
      <c r="A413" s="90" t="s">
        <v>3058</v>
      </c>
      <c r="B413" s="90" t="s">
        <v>3059</v>
      </c>
      <c r="C413" s="91">
        <v>1</v>
      </c>
    </row>
    <row r="414" spans="1:3" ht="15.5" x14ac:dyDescent="0.35">
      <c r="A414" s="90" t="s">
        <v>3060</v>
      </c>
      <c r="B414" s="90" t="s">
        <v>3061</v>
      </c>
      <c r="C414" s="91">
        <v>1</v>
      </c>
    </row>
    <row r="415" spans="1:3" ht="15.5" x14ac:dyDescent="0.35">
      <c r="A415" s="90" t="s">
        <v>3062</v>
      </c>
      <c r="B415" s="90" t="s">
        <v>3063</v>
      </c>
      <c r="C415" s="91">
        <v>1</v>
      </c>
    </row>
    <row r="416" spans="1:3" ht="15.5" x14ac:dyDescent="0.35">
      <c r="A416" s="90" t="s">
        <v>3064</v>
      </c>
      <c r="B416" s="90" t="s">
        <v>3065</v>
      </c>
      <c r="C416" s="91">
        <v>1</v>
      </c>
    </row>
    <row r="417" spans="1:3" ht="15.5" x14ac:dyDescent="0.35">
      <c r="A417" s="90" t="s">
        <v>3066</v>
      </c>
      <c r="B417" s="90" t="s">
        <v>3067</v>
      </c>
      <c r="C417" s="91">
        <v>1</v>
      </c>
    </row>
    <row r="418" spans="1:3" ht="15.5" x14ac:dyDescent="0.35">
      <c r="A418" s="90" t="s">
        <v>3068</v>
      </c>
      <c r="B418" s="90" t="s">
        <v>3069</v>
      </c>
      <c r="C418" s="91">
        <v>1</v>
      </c>
    </row>
    <row r="419" spans="1:3" ht="15.5" x14ac:dyDescent="0.35">
      <c r="A419" s="90" t="s">
        <v>3070</v>
      </c>
      <c r="B419" s="90" t="s">
        <v>3071</v>
      </c>
      <c r="C419" s="91">
        <v>1</v>
      </c>
    </row>
    <row r="420" spans="1:3" ht="15.5" x14ac:dyDescent="0.35">
      <c r="A420" s="90" t="s">
        <v>3072</v>
      </c>
      <c r="B420" s="90" t="s">
        <v>3073</v>
      </c>
      <c r="C420" s="91">
        <v>1</v>
      </c>
    </row>
    <row r="421" spans="1:3" ht="15.5" x14ac:dyDescent="0.35">
      <c r="A421" s="90" t="s">
        <v>3074</v>
      </c>
      <c r="B421" s="90" t="s">
        <v>3075</v>
      </c>
      <c r="C421" s="91">
        <v>1</v>
      </c>
    </row>
    <row r="422" spans="1:3" ht="15.5" x14ac:dyDescent="0.35">
      <c r="A422" s="90" t="s">
        <v>3076</v>
      </c>
      <c r="B422" s="90" t="s">
        <v>3077</v>
      </c>
      <c r="C422" s="91">
        <v>1</v>
      </c>
    </row>
    <row r="423" spans="1:3" ht="15.5" x14ac:dyDescent="0.35">
      <c r="A423" s="90" t="s">
        <v>3078</v>
      </c>
      <c r="B423" s="90" t="s">
        <v>3079</v>
      </c>
      <c r="C423" s="91">
        <v>1</v>
      </c>
    </row>
    <row r="424" spans="1:3" ht="15.5" x14ac:dyDescent="0.35">
      <c r="A424" s="90" t="s">
        <v>3080</v>
      </c>
      <c r="B424" s="90" t="s">
        <v>3081</v>
      </c>
      <c r="C424" s="91">
        <v>1</v>
      </c>
    </row>
    <row r="425" spans="1:3" ht="15.5" x14ac:dyDescent="0.35">
      <c r="A425" s="90" t="s">
        <v>3082</v>
      </c>
      <c r="B425" s="90" t="s">
        <v>3083</v>
      </c>
      <c r="C425" s="91">
        <v>1</v>
      </c>
    </row>
    <row r="426" spans="1:3" ht="15.5" x14ac:dyDescent="0.35">
      <c r="A426" s="90" t="s">
        <v>3084</v>
      </c>
      <c r="B426" s="90" t="s">
        <v>3085</v>
      </c>
      <c r="C426" s="91">
        <v>1</v>
      </c>
    </row>
    <row r="427" spans="1:3" ht="15.5" x14ac:dyDescent="0.35">
      <c r="A427" s="90" t="s">
        <v>3086</v>
      </c>
      <c r="B427" s="90" t="s">
        <v>3087</v>
      </c>
      <c r="C427" s="91">
        <v>1</v>
      </c>
    </row>
    <row r="428" spans="1:3" ht="15.5" x14ac:dyDescent="0.35">
      <c r="A428" s="90" t="s">
        <v>3088</v>
      </c>
      <c r="B428" s="90" t="s">
        <v>3089</v>
      </c>
      <c r="C428" s="91">
        <v>1</v>
      </c>
    </row>
    <row r="429" spans="1:3" ht="15.5" x14ac:dyDescent="0.35">
      <c r="A429" s="90" t="s">
        <v>3090</v>
      </c>
      <c r="B429" s="90" t="s">
        <v>3077</v>
      </c>
      <c r="C429" s="91">
        <v>1</v>
      </c>
    </row>
    <row r="430" spans="1:3" ht="15.5" x14ac:dyDescent="0.35">
      <c r="A430" s="90" t="s">
        <v>3091</v>
      </c>
      <c r="B430" s="90" t="s">
        <v>3092</v>
      </c>
      <c r="C430" s="91">
        <v>1</v>
      </c>
    </row>
    <row r="431" spans="1:3" ht="15.5" x14ac:dyDescent="0.35">
      <c r="A431" s="90" t="s">
        <v>3093</v>
      </c>
      <c r="B431" s="90" t="s">
        <v>3094</v>
      </c>
      <c r="C431" s="91">
        <v>1</v>
      </c>
    </row>
    <row r="432" spans="1:3" ht="15.5" x14ac:dyDescent="0.35">
      <c r="A432" s="90" t="s">
        <v>3095</v>
      </c>
      <c r="B432" s="90" t="s">
        <v>3096</v>
      </c>
      <c r="C432" s="91">
        <v>1</v>
      </c>
    </row>
    <row r="433" spans="1:3" ht="15.5" x14ac:dyDescent="0.35">
      <c r="A433" s="90" t="s">
        <v>3097</v>
      </c>
      <c r="B433" s="90" t="s">
        <v>3098</v>
      </c>
      <c r="C433" s="91">
        <v>1</v>
      </c>
    </row>
    <row r="434" spans="1:3" ht="15.5" x14ac:dyDescent="0.35">
      <c r="A434" s="90" t="s">
        <v>3099</v>
      </c>
      <c r="B434" s="90" t="s">
        <v>3100</v>
      </c>
      <c r="C434" s="91">
        <v>1</v>
      </c>
    </row>
    <row r="435" spans="1:3" ht="15.5" x14ac:dyDescent="0.35">
      <c r="A435" s="90" t="s">
        <v>3101</v>
      </c>
      <c r="B435" s="90" t="s">
        <v>3102</v>
      </c>
      <c r="C435" s="91">
        <v>1</v>
      </c>
    </row>
    <row r="436" spans="1:3" ht="15.5" x14ac:dyDescent="0.35">
      <c r="A436" s="90" t="s">
        <v>3103</v>
      </c>
      <c r="B436" s="90" t="s">
        <v>3104</v>
      </c>
      <c r="C436" s="91">
        <v>1</v>
      </c>
    </row>
    <row r="437" spans="1:3" ht="15.5" x14ac:dyDescent="0.35">
      <c r="A437" s="90" t="s">
        <v>3105</v>
      </c>
      <c r="B437" s="90" t="s">
        <v>3106</v>
      </c>
      <c r="C437" s="91">
        <v>1</v>
      </c>
    </row>
    <row r="438" spans="1:3" ht="15.5" x14ac:dyDescent="0.35">
      <c r="A438" s="90" t="s">
        <v>3107</v>
      </c>
      <c r="B438" s="90" t="s">
        <v>3108</v>
      </c>
      <c r="C438" s="91">
        <v>1</v>
      </c>
    </row>
    <row r="439" spans="1:3" ht="15.5" x14ac:dyDescent="0.35">
      <c r="A439" s="90" t="s">
        <v>3109</v>
      </c>
      <c r="B439" s="90" t="s">
        <v>3110</v>
      </c>
      <c r="C439" s="91">
        <v>1</v>
      </c>
    </row>
    <row r="440" spans="1:3" ht="15.5" x14ac:dyDescent="0.35">
      <c r="A440" s="90" t="s">
        <v>3111</v>
      </c>
      <c r="B440" s="90" t="s">
        <v>3112</v>
      </c>
      <c r="C440" s="91">
        <v>1</v>
      </c>
    </row>
    <row r="441" spans="1:3" ht="15.5" x14ac:dyDescent="0.35">
      <c r="A441" s="90" t="s">
        <v>3113</v>
      </c>
      <c r="B441" s="90" t="s">
        <v>3114</v>
      </c>
      <c r="C441" s="91">
        <v>1</v>
      </c>
    </row>
    <row r="442" spans="1:3" ht="15.5" x14ac:dyDescent="0.35">
      <c r="A442" s="90" t="s">
        <v>3115</v>
      </c>
      <c r="B442" s="90" t="s">
        <v>3116</v>
      </c>
      <c r="C442" s="91">
        <v>1</v>
      </c>
    </row>
    <row r="443" spans="1:3" ht="15.5" x14ac:dyDescent="0.35">
      <c r="A443" s="90" t="s">
        <v>3117</v>
      </c>
      <c r="B443" s="90" t="s">
        <v>3118</v>
      </c>
      <c r="C443" s="91">
        <v>1</v>
      </c>
    </row>
    <row r="444" spans="1:3" ht="15.5" x14ac:dyDescent="0.35">
      <c r="A444" s="90" t="s">
        <v>3119</v>
      </c>
      <c r="B444" s="90" t="s">
        <v>3120</v>
      </c>
      <c r="C444" s="91">
        <v>1</v>
      </c>
    </row>
    <row r="445" spans="1:3" ht="15.5" x14ac:dyDescent="0.35">
      <c r="A445" s="90" t="s">
        <v>3121</v>
      </c>
      <c r="B445" s="90" t="s">
        <v>3122</v>
      </c>
      <c r="C445" s="91">
        <v>1</v>
      </c>
    </row>
    <row r="446" spans="1:3" ht="15.5" x14ac:dyDescent="0.35">
      <c r="A446" s="90" t="s">
        <v>3123</v>
      </c>
      <c r="B446" s="90" t="s">
        <v>3124</v>
      </c>
      <c r="C446" s="91">
        <v>1</v>
      </c>
    </row>
    <row r="447" spans="1:3" ht="15.5" x14ac:dyDescent="0.35">
      <c r="A447" s="90" t="s">
        <v>3125</v>
      </c>
      <c r="B447" s="90" t="s">
        <v>3126</v>
      </c>
      <c r="C447" s="91">
        <v>1</v>
      </c>
    </row>
    <row r="448" spans="1:3" ht="15.5" x14ac:dyDescent="0.35">
      <c r="A448" s="90" t="s">
        <v>3127</v>
      </c>
      <c r="B448" s="90" t="s">
        <v>3128</v>
      </c>
      <c r="C448" s="91">
        <v>1</v>
      </c>
    </row>
    <row r="449" spans="1:3" ht="15.5" x14ac:dyDescent="0.35">
      <c r="A449" s="90" t="s">
        <v>3129</v>
      </c>
      <c r="B449" s="90" t="s">
        <v>3130</v>
      </c>
      <c r="C449" s="91">
        <v>1</v>
      </c>
    </row>
    <row r="450" spans="1:3" ht="15.5" x14ac:dyDescent="0.35">
      <c r="A450" s="90" t="s">
        <v>3131</v>
      </c>
      <c r="B450" s="90" t="s">
        <v>3132</v>
      </c>
      <c r="C450" s="91">
        <v>1</v>
      </c>
    </row>
    <row r="451" spans="1:3" ht="15.5" x14ac:dyDescent="0.35">
      <c r="A451" s="90" t="s">
        <v>3133</v>
      </c>
      <c r="B451" s="90" t="s">
        <v>3134</v>
      </c>
      <c r="C451" s="91">
        <v>1</v>
      </c>
    </row>
    <row r="452" spans="1:3" ht="15.5" x14ac:dyDescent="0.35">
      <c r="A452" s="90" t="s">
        <v>3135</v>
      </c>
      <c r="B452" s="90" t="s">
        <v>3136</v>
      </c>
      <c r="C452" s="91">
        <v>1</v>
      </c>
    </row>
    <row r="453" spans="1:3" ht="15.5" x14ac:dyDescent="0.35">
      <c r="A453" s="90" t="s">
        <v>3137</v>
      </c>
      <c r="B453" s="90" t="s">
        <v>3138</v>
      </c>
      <c r="C453" s="91">
        <v>1</v>
      </c>
    </row>
    <row r="454" spans="1:3" ht="15.5" x14ac:dyDescent="0.35">
      <c r="A454" s="90" t="s">
        <v>3139</v>
      </c>
      <c r="B454" s="90" t="s">
        <v>3140</v>
      </c>
      <c r="C454" s="91">
        <v>1</v>
      </c>
    </row>
    <row r="455" spans="1:3" ht="15.5" x14ac:dyDescent="0.35">
      <c r="A455" s="90" t="s">
        <v>3141</v>
      </c>
      <c r="B455" s="90" t="s">
        <v>3142</v>
      </c>
      <c r="C455" s="91">
        <v>1</v>
      </c>
    </row>
    <row r="456" spans="1:3" ht="15.5" x14ac:dyDescent="0.35">
      <c r="A456" s="90" t="s">
        <v>3143</v>
      </c>
      <c r="B456" s="90" t="s">
        <v>3144</v>
      </c>
      <c r="C456" s="91">
        <v>1</v>
      </c>
    </row>
    <row r="457" spans="1:3" ht="15.5" x14ac:dyDescent="0.35">
      <c r="A457" s="90" t="s">
        <v>3145</v>
      </c>
      <c r="B457" s="90" t="s">
        <v>3146</v>
      </c>
      <c r="C457" s="91">
        <v>1</v>
      </c>
    </row>
    <row r="458" spans="1:3" ht="15.5" x14ac:dyDescent="0.35">
      <c r="A458" s="90" t="s">
        <v>3147</v>
      </c>
      <c r="B458" s="90" t="s">
        <v>3148</v>
      </c>
      <c r="C458" s="91">
        <v>1</v>
      </c>
    </row>
    <row r="459" spans="1:3" ht="15.5" x14ac:dyDescent="0.35">
      <c r="A459" s="90" t="s">
        <v>3149</v>
      </c>
      <c r="B459" s="90" t="s">
        <v>3150</v>
      </c>
      <c r="C459" s="91">
        <v>1</v>
      </c>
    </row>
    <row r="460" spans="1:3" ht="12.75" customHeight="1" x14ac:dyDescent="0.35">
      <c r="A460" s="90" t="s">
        <v>3151</v>
      </c>
      <c r="B460" s="90" t="s">
        <v>3152</v>
      </c>
      <c r="C460" s="91">
        <v>1</v>
      </c>
    </row>
    <row r="461" spans="1:3" ht="12.75" customHeight="1" x14ac:dyDescent="0.35">
      <c r="A461" s="90" t="s">
        <v>3153</v>
      </c>
      <c r="B461" s="90" t="s">
        <v>3154</v>
      </c>
      <c r="C461" s="91">
        <v>1</v>
      </c>
    </row>
    <row r="462" spans="1:3" ht="12.75" customHeight="1" x14ac:dyDescent="0.35">
      <c r="A462" s="90" t="s">
        <v>3155</v>
      </c>
      <c r="B462" s="90" t="s">
        <v>3156</v>
      </c>
      <c r="C462" s="91">
        <v>1</v>
      </c>
    </row>
    <row r="463" spans="1:3" ht="12.75" customHeight="1" x14ac:dyDescent="0.35">
      <c r="A463" s="90" t="s">
        <v>3157</v>
      </c>
      <c r="B463" s="90" t="s">
        <v>3158</v>
      </c>
      <c r="C463" s="91">
        <v>1</v>
      </c>
    </row>
    <row r="464" spans="1:3" ht="12.75" customHeight="1" x14ac:dyDescent="0.35">
      <c r="A464" s="90" t="s">
        <v>3159</v>
      </c>
      <c r="B464" s="90" t="s">
        <v>3160</v>
      </c>
      <c r="C464" s="91">
        <v>1</v>
      </c>
    </row>
    <row r="465" spans="1:3" ht="12.75" customHeight="1" x14ac:dyDescent="0.35">
      <c r="A465" s="90" t="s">
        <v>3161</v>
      </c>
      <c r="B465" s="90" t="s">
        <v>3162</v>
      </c>
      <c r="C465" s="91">
        <v>1</v>
      </c>
    </row>
    <row r="466" spans="1:3" ht="12.75" customHeight="1" x14ac:dyDescent="0.35">
      <c r="A466" s="90" t="s">
        <v>3163</v>
      </c>
      <c r="B466" s="90" t="s">
        <v>3164</v>
      </c>
      <c r="C466" s="91">
        <v>1</v>
      </c>
    </row>
    <row r="467" spans="1:3" ht="12.75" customHeight="1" x14ac:dyDescent="0.35">
      <c r="A467" s="90" t="s">
        <v>3165</v>
      </c>
      <c r="B467" s="90" t="s">
        <v>3166</v>
      </c>
      <c r="C467" s="91">
        <v>1</v>
      </c>
    </row>
    <row r="468" spans="1:3" ht="12.75" customHeight="1" x14ac:dyDescent="0.35">
      <c r="A468" s="90" t="s">
        <v>3167</v>
      </c>
      <c r="B468" s="90" t="s">
        <v>3168</v>
      </c>
      <c r="C468" s="91">
        <v>1</v>
      </c>
    </row>
    <row r="469" spans="1:3" ht="12.75" customHeight="1" x14ac:dyDescent="0.35">
      <c r="A469" s="90" t="s">
        <v>3169</v>
      </c>
      <c r="B469" s="90" t="s">
        <v>3170</v>
      </c>
      <c r="C469" s="91">
        <v>1</v>
      </c>
    </row>
    <row r="470" spans="1:3" ht="12.75" customHeight="1" x14ac:dyDescent="0.35">
      <c r="A470" s="90" t="s">
        <v>3171</v>
      </c>
      <c r="B470" s="90" t="s">
        <v>3172</v>
      </c>
      <c r="C470" s="91">
        <v>1</v>
      </c>
    </row>
    <row r="471" spans="1:3" ht="12.75" customHeight="1" x14ac:dyDescent="0.35">
      <c r="A471" s="90" t="s">
        <v>3173</v>
      </c>
      <c r="B471" s="90" t="s">
        <v>3174</v>
      </c>
      <c r="C471" s="91">
        <v>1</v>
      </c>
    </row>
    <row r="472" spans="1:3" ht="12.75" customHeight="1" x14ac:dyDescent="0.35">
      <c r="A472" s="90" t="s">
        <v>3175</v>
      </c>
      <c r="B472" s="90" t="s">
        <v>3176</v>
      </c>
      <c r="C472" s="91">
        <v>1</v>
      </c>
    </row>
    <row r="473" spans="1:3" ht="12.75" customHeight="1" x14ac:dyDescent="0.35">
      <c r="A473" s="90" t="s">
        <v>3177</v>
      </c>
      <c r="B473" s="90" t="s">
        <v>3178</v>
      </c>
      <c r="C473" s="91">
        <v>1</v>
      </c>
    </row>
    <row r="474" spans="1:3" ht="12.75" customHeight="1" x14ac:dyDescent="0.35">
      <c r="A474" s="90" t="s">
        <v>3179</v>
      </c>
      <c r="B474" s="90" t="s">
        <v>3180</v>
      </c>
      <c r="C474" s="91">
        <v>1</v>
      </c>
    </row>
    <row r="475" spans="1:3" ht="12.75" customHeight="1" x14ac:dyDescent="0.35">
      <c r="A475" s="90" t="s">
        <v>3181</v>
      </c>
      <c r="B475" s="90" t="s">
        <v>3182</v>
      </c>
      <c r="C475" s="91">
        <v>5</v>
      </c>
    </row>
    <row r="476" spans="1:3" ht="12.75" customHeight="1" x14ac:dyDescent="0.35">
      <c r="A476" s="90" t="s">
        <v>3183</v>
      </c>
      <c r="B476" s="90" t="s">
        <v>3184</v>
      </c>
      <c r="C476" s="91">
        <v>4</v>
      </c>
    </row>
    <row r="477" spans="1:3" ht="12.75" customHeight="1" x14ac:dyDescent="0.35">
      <c r="A477" s="90" t="s">
        <v>3185</v>
      </c>
      <c r="B477" s="90" t="s">
        <v>3186</v>
      </c>
      <c r="C477" s="91">
        <v>1</v>
      </c>
    </row>
    <row r="478" spans="1:3" ht="12.75" customHeight="1" x14ac:dyDescent="0.35">
      <c r="A478" s="90" t="s">
        <v>3187</v>
      </c>
      <c r="B478" s="90" t="s">
        <v>3188</v>
      </c>
      <c r="C478" s="91">
        <v>1</v>
      </c>
    </row>
    <row r="479" spans="1:3" ht="12.75" customHeight="1" x14ac:dyDescent="0.35">
      <c r="A479" s="90" t="s">
        <v>3189</v>
      </c>
      <c r="B479" s="90" t="s">
        <v>3190</v>
      </c>
      <c r="C479" s="91">
        <v>1</v>
      </c>
    </row>
    <row r="480" spans="1:3" ht="12.75" customHeight="1" x14ac:dyDescent="0.35">
      <c r="A480" s="90" t="s">
        <v>3191</v>
      </c>
      <c r="B480" s="90" t="s">
        <v>3192</v>
      </c>
      <c r="C480" s="91">
        <v>1</v>
      </c>
    </row>
    <row r="481" spans="1:3" ht="12.75" customHeight="1" x14ac:dyDescent="0.35">
      <c r="A481" s="90" t="s">
        <v>3193</v>
      </c>
      <c r="B481" s="90" t="s">
        <v>3194</v>
      </c>
      <c r="C481" s="91">
        <v>1</v>
      </c>
    </row>
    <row r="482" spans="1:3" ht="12.75" customHeight="1" x14ac:dyDescent="0.35">
      <c r="A482" s="90" t="s">
        <v>3195</v>
      </c>
      <c r="B482" s="90" t="s">
        <v>3196</v>
      </c>
      <c r="C482" s="91">
        <v>1</v>
      </c>
    </row>
    <row r="483" spans="1:3" ht="12.75" customHeight="1" x14ac:dyDescent="0.35">
      <c r="A483" s="90" t="s">
        <v>3197</v>
      </c>
      <c r="B483" s="90" t="s">
        <v>3198</v>
      </c>
      <c r="C483" s="91">
        <v>1</v>
      </c>
    </row>
    <row r="484" spans="1:3" ht="12.75" customHeight="1" x14ac:dyDescent="0.35">
      <c r="A484" s="90" t="s">
        <v>3199</v>
      </c>
      <c r="B484" s="90" t="s">
        <v>3200</v>
      </c>
      <c r="C484" s="91">
        <v>1</v>
      </c>
    </row>
    <row r="485" spans="1:3" ht="12.75" customHeight="1" x14ac:dyDescent="0.35">
      <c r="A485" s="90" t="s">
        <v>3201</v>
      </c>
      <c r="B485" s="90" t="s">
        <v>3202</v>
      </c>
      <c r="C485" s="91">
        <v>1</v>
      </c>
    </row>
    <row r="486" spans="1:3" ht="12.75" customHeight="1" x14ac:dyDescent="0.35">
      <c r="A486" s="90" t="s">
        <v>3203</v>
      </c>
      <c r="B486" s="90" t="s">
        <v>3204</v>
      </c>
      <c r="C486" s="91">
        <v>1</v>
      </c>
    </row>
    <row r="487" spans="1:3" ht="12.75" customHeight="1" x14ac:dyDescent="0.35">
      <c r="A487" s="90" t="s">
        <v>3205</v>
      </c>
      <c r="B487" s="90" t="s">
        <v>3206</v>
      </c>
      <c r="C487" s="91">
        <v>1</v>
      </c>
    </row>
    <row r="488" spans="1:3" ht="12.75" customHeight="1" x14ac:dyDescent="0.35">
      <c r="A488" s="90" t="s">
        <v>3207</v>
      </c>
      <c r="B488" s="90" t="s">
        <v>3208</v>
      </c>
      <c r="C488" s="91">
        <v>1</v>
      </c>
    </row>
    <row r="489" spans="1:3" ht="12.75" customHeight="1" x14ac:dyDescent="0.35">
      <c r="A489" s="90" t="s">
        <v>3209</v>
      </c>
      <c r="B489" s="90" t="s">
        <v>3210</v>
      </c>
      <c r="C489" s="91">
        <v>1</v>
      </c>
    </row>
    <row r="490" spans="1:3" ht="12.75" customHeight="1" x14ac:dyDescent="0.35">
      <c r="A490" s="90" t="s">
        <v>3211</v>
      </c>
      <c r="B490" s="90" t="s">
        <v>3212</v>
      </c>
      <c r="C490" s="91">
        <v>8</v>
      </c>
    </row>
    <row r="491" spans="1:3" ht="12.75" customHeight="1" x14ac:dyDescent="0.35">
      <c r="A491" s="90" t="s">
        <v>3213</v>
      </c>
      <c r="B491" s="90" t="s">
        <v>3214</v>
      </c>
      <c r="C491" s="91">
        <v>1</v>
      </c>
    </row>
    <row r="492" spans="1:3" ht="12.75" customHeight="1" x14ac:dyDescent="0.35">
      <c r="A492" s="90" t="s">
        <v>3215</v>
      </c>
      <c r="B492" s="90" t="s">
        <v>3216</v>
      </c>
      <c r="C492" s="91">
        <v>1</v>
      </c>
    </row>
    <row r="493" spans="1:3" ht="12.75" customHeight="1" x14ac:dyDescent="0.35">
      <c r="A493" s="90" t="s">
        <v>3217</v>
      </c>
      <c r="B493" s="90" t="s">
        <v>3218</v>
      </c>
      <c r="C493" s="91">
        <v>1</v>
      </c>
    </row>
    <row r="494" spans="1:3" ht="12.75" customHeight="1" x14ac:dyDescent="0.35">
      <c r="A494" s="90" t="s">
        <v>3219</v>
      </c>
      <c r="B494" s="90" t="s">
        <v>3220</v>
      </c>
      <c r="C494" s="91">
        <v>1</v>
      </c>
    </row>
    <row r="495" spans="1:3" ht="12.75" customHeight="1" x14ac:dyDescent="0.35">
      <c r="A495" s="90" t="s">
        <v>3221</v>
      </c>
      <c r="B495" s="90" t="s">
        <v>3222</v>
      </c>
      <c r="C495" s="91">
        <v>1</v>
      </c>
    </row>
    <row r="496" spans="1:3" ht="12.75" customHeight="1" x14ac:dyDescent="0.35">
      <c r="A496" s="90" t="s">
        <v>3223</v>
      </c>
      <c r="B496" s="90" t="s">
        <v>3224</v>
      </c>
      <c r="C496" s="91">
        <v>1</v>
      </c>
    </row>
    <row r="497" spans="1:3" ht="12.75" customHeight="1" x14ac:dyDescent="0.35">
      <c r="A497" s="90" t="s">
        <v>3225</v>
      </c>
      <c r="B497" s="90" t="s">
        <v>3226</v>
      </c>
      <c r="C497" s="91">
        <v>1</v>
      </c>
    </row>
    <row r="498" spans="1:3" ht="12.75" customHeight="1" x14ac:dyDescent="0.35">
      <c r="A498" s="90" t="s">
        <v>3227</v>
      </c>
      <c r="B498" s="90" t="s">
        <v>3228</v>
      </c>
      <c r="C498" s="91">
        <v>1</v>
      </c>
    </row>
    <row r="499" spans="1:3" ht="12.75" customHeight="1" x14ac:dyDescent="0.35">
      <c r="A499" s="90" t="s">
        <v>3229</v>
      </c>
      <c r="B499" s="90" t="s">
        <v>3230</v>
      </c>
      <c r="C499" s="91">
        <v>1</v>
      </c>
    </row>
    <row r="500" spans="1:3" ht="12.75" customHeight="1" x14ac:dyDescent="0.35">
      <c r="A500" s="90" t="s">
        <v>3231</v>
      </c>
      <c r="B500" s="90" t="s">
        <v>3232</v>
      </c>
      <c r="C500" s="91">
        <v>1</v>
      </c>
    </row>
    <row r="501" spans="1:3" ht="12.75" customHeight="1" x14ac:dyDescent="0.35">
      <c r="A501" s="90" t="s">
        <v>3233</v>
      </c>
      <c r="B501" s="90" t="s">
        <v>3234</v>
      </c>
      <c r="C501" s="91">
        <v>1</v>
      </c>
    </row>
    <row r="502" spans="1:3" ht="12.75" customHeight="1" x14ac:dyDescent="0.35">
      <c r="A502" s="90" t="s">
        <v>3235</v>
      </c>
      <c r="B502" s="90" t="s">
        <v>3236</v>
      </c>
      <c r="C502" s="91">
        <v>1</v>
      </c>
    </row>
    <row r="503" spans="1:3" ht="12.75" customHeight="1" x14ac:dyDescent="0.35">
      <c r="A503" s="90" t="s">
        <v>3237</v>
      </c>
      <c r="B503" s="90" t="s">
        <v>3238</v>
      </c>
      <c r="C503" s="91">
        <v>1</v>
      </c>
    </row>
    <row r="504" spans="1:3" ht="12.75" customHeight="1" x14ac:dyDescent="0.35">
      <c r="A504" s="90" t="s">
        <v>3239</v>
      </c>
      <c r="B504" s="90" t="s">
        <v>3240</v>
      </c>
      <c r="C504" s="91">
        <v>1</v>
      </c>
    </row>
    <row r="505" spans="1:3" ht="12.75" customHeight="1" x14ac:dyDescent="0.35">
      <c r="A505" s="90" t="s">
        <v>3241</v>
      </c>
      <c r="B505" s="90" t="s">
        <v>3242</v>
      </c>
      <c r="C505" s="91">
        <v>1</v>
      </c>
    </row>
    <row r="506" spans="1:3" ht="12.75" customHeight="1" x14ac:dyDescent="0.35">
      <c r="A506" s="90" t="s">
        <v>3243</v>
      </c>
      <c r="B506" s="90" t="s">
        <v>3244</v>
      </c>
      <c r="C506" s="91">
        <v>1</v>
      </c>
    </row>
    <row r="507" spans="1:3" ht="12.75" customHeight="1" x14ac:dyDescent="0.35">
      <c r="A507" s="90" t="s">
        <v>3245</v>
      </c>
      <c r="B507" s="90" t="s">
        <v>3246</v>
      </c>
      <c r="C507" s="91">
        <v>1</v>
      </c>
    </row>
    <row r="508" spans="1:3" ht="12.75" customHeight="1" x14ac:dyDescent="0.35">
      <c r="A508" s="90" t="s">
        <v>3247</v>
      </c>
      <c r="B508" s="90" t="s">
        <v>3248</v>
      </c>
      <c r="C508" s="91">
        <v>1</v>
      </c>
    </row>
    <row r="509" spans="1:3" ht="12.75" customHeight="1" x14ac:dyDescent="0.35">
      <c r="A509" s="90" t="s">
        <v>3249</v>
      </c>
      <c r="B509" s="90" t="s">
        <v>3250</v>
      </c>
      <c r="C509" s="91">
        <v>1</v>
      </c>
    </row>
    <row r="510" spans="1:3" ht="12.75" customHeight="1" x14ac:dyDescent="0.35">
      <c r="A510" s="90" t="s">
        <v>3251</v>
      </c>
      <c r="B510" s="90" t="s">
        <v>3252</v>
      </c>
      <c r="C510" s="91">
        <v>1</v>
      </c>
    </row>
    <row r="511" spans="1:3" ht="12.75" customHeight="1" x14ac:dyDescent="0.35">
      <c r="A511" s="90" t="s">
        <v>3253</v>
      </c>
      <c r="B511" s="90" t="s">
        <v>3254</v>
      </c>
      <c r="C511" s="91">
        <v>1</v>
      </c>
    </row>
    <row r="512" spans="1:3" ht="12.75" customHeight="1" x14ac:dyDescent="0.35">
      <c r="A512" s="90" t="s">
        <v>3255</v>
      </c>
      <c r="B512" s="90" t="s">
        <v>3256</v>
      </c>
      <c r="C512" s="91">
        <v>1</v>
      </c>
    </row>
    <row r="513" spans="1:3" ht="12.75" customHeight="1" x14ac:dyDescent="0.35">
      <c r="A513" s="90" t="s">
        <v>3257</v>
      </c>
      <c r="B513" s="90" t="s">
        <v>3258</v>
      </c>
      <c r="C513" s="91">
        <v>1</v>
      </c>
    </row>
    <row r="514" spans="1:3" ht="12.75" customHeight="1" x14ac:dyDescent="0.35">
      <c r="A514" s="90" t="s">
        <v>3259</v>
      </c>
      <c r="B514" s="90" t="s">
        <v>3260</v>
      </c>
      <c r="C514" s="91">
        <v>1</v>
      </c>
    </row>
    <row r="515" spans="1:3" ht="12.75" customHeight="1" x14ac:dyDescent="0.35">
      <c r="A515" s="90" t="s">
        <v>3261</v>
      </c>
      <c r="B515" s="90" t="s">
        <v>3262</v>
      </c>
      <c r="C515" s="91">
        <v>1</v>
      </c>
    </row>
    <row r="516" spans="1:3" ht="12.75" customHeight="1" x14ac:dyDescent="0.35">
      <c r="A516" s="90" t="s">
        <v>3263</v>
      </c>
      <c r="B516" s="90" t="s">
        <v>3264</v>
      </c>
      <c r="C516" s="91">
        <v>1</v>
      </c>
    </row>
    <row r="517" spans="1:3" ht="12.75" customHeight="1" x14ac:dyDescent="0.35">
      <c r="A517" s="90" t="s">
        <v>3265</v>
      </c>
      <c r="B517" s="90" t="s">
        <v>3266</v>
      </c>
      <c r="C517" s="91">
        <v>1</v>
      </c>
    </row>
    <row r="518" spans="1:3" ht="12.75" customHeight="1" x14ac:dyDescent="0.35">
      <c r="A518" s="90" t="s">
        <v>3267</v>
      </c>
      <c r="B518" s="90" t="s">
        <v>3268</v>
      </c>
      <c r="C518" s="91">
        <v>1</v>
      </c>
    </row>
    <row r="519" spans="1:3" ht="12.75" customHeight="1" x14ac:dyDescent="0.35">
      <c r="A519" s="90" t="s">
        <v>3269</v>
      </c>
      <c r="B519" s="90" t="s">
        <v>3270</v>
      </c>
      <c r="C519" s="91">
        <v>1</v>
      </c>
    </row>
    <row r="520" spans="1:3" ht="12.75" customHeight="1" x14ac:dyDescent="0.35">
      <c r="A520" s="90" t="s">
        <v>3271</v>
      </c>
      <c r="B520" s="90" t="s">
        <v>3272</v>
      </c>
      <c r="C520" s="91">
        <v>1</v>
      </c>
    </row>
    <row r="521" spans="1:3" ht="12.75" customHeight="1" x14ac:dyDescent="0.35">
      <c r="A521" s="90" t="s">
        <v>3273</v>
      </c>
      <c r="B521" s="90" t="s">
        <v>3274</v>
      </c>
      <c r="C521" s="91">
        <v>1</v>
      </c>
    </row>
    <row r="522" spans="1:3" ht="12.75" customHeight="1" x14ac:dyDescent="0.35">
      <c r="A522" s="90" t="s">
        <v>3275</v>
      </c>
      <c r="B522" s="90" t="s">
        <v>3276</v>
      </c>
      <c r="C522" s="91">
        <v>1</v>
      </c>
    </row>
    <row r="523" spans="1:3" ht="12.75" customHeight="1" x14ac:dyDescent="0.35">
      <c r="A523" s="90" t="s">
        <v>3277</v>
      </c>
      <c r="B523" s="90" t="s">
        <v>3278</v>
      </c>
      <c r="C523" s="91">
        <v>1</v>
      </c>
    </row>
    <row r="524" spans="1:3" ht="12.75" customHeight="1" x14ac:dyDescent="0.35">
      <c r="A524" s="90" t="s">
        <v>3279</v>
      </c>
      <c r="B524" s="90" t="s">
        <v>3280</v>
      </c>
      <c r="C524" s="91">
        <v>1</v>
      </c>
    </row>
    <row r="525" spans="1:3" ht="12.75" customHeight="1" x14ac:dyDescent="0.35">
      <c r="A525" s="90" t="s">
        <v>3281</v>
      </c>
      <c r="B525" s="90" t="s">
        <v>3282</v>
      </c>
      <c r="C525" s="91">
        <v>1</v>
      </c>
    </row>
    <row r="526" spans="1:3" ht="12.75" customHeight="1" x14ac:dyDescent="0.35">
      <c r="A526" s="90" t="s">
        <v>3283</v>
      </c>
      <c r="B526" s="90" t="s">
        <v>3284</v>
      </c>
      <c r="C526" s="91">
        <v>1</v>
      </c>
    </row>
    <row r="527" spans="1:3" ht="12.75" customHeight="1" x14ac:dyDescent="0.35">
      <c r="A527" s="90" t="s">
        <v>3285</v>
      </c>
      <c r="B527" s="90" t="s">
        <v>3286</v>
      </c>
      <c r="C527" s="91">
        <v>1</v>
      </c>
    </row>
    <row r="528" spans="1:3" ht="12.75" customHeight="1" x14ac:dyDescent="0.35">
      <c r="A528" s="90" t="s">
        <v>3287</v>
      </c>
      <c r="B528" s="90" t="s">
        <v>3288</v>
      </c>
      <c r="C528" s="91">
        <v>1</v>
      </c>
    </row>
    <row r="529" spans="1:3" ht="12.75" customHeight="1" x14ac:dyDescent="0.35">
      <c r="A529" s="90" t="s">
        <v>3289</v>
      </c>
      <c r="B529" s="90" t="s">
        <v>3290</v>
      </c>
      <c r="C529" s="91">
        <v>1</v>
      </c>
    </row>
    <row r="530" spans="1:3" ht="12.75" customHeight="1" x14ac:dyDescent="0.35">
      <c r="A530" s="90" t="s">
        <v>3291</v>
      </c>
      <c r="B530" s="90" t="s">
        <v>3292</v>
      </c>
      <c r="C530" s="91">
        <v>1</v>
      </c>
    </row>
    <row r="531" spans="1:3" ht="12.75" customHeight="1" x14ac:dyDescent="0.35">
      <c r="A531" s="90" t="s">
        <v>3293</v>
      </c>
      <c r="B531" s="90" t="s">
        <v>3294</v>
      </c>
      <c r="C531" s="91">
        <v>1</v>
      </c>
    </row>
    <row r="532" spans="1:3" ht="12.75" customHeight="1" x14ac:dyDescent="0.35">
      <c r="A532" s="90" t="s">
        <v>3295</v>
      </c>
      <c r="B532" s="90" t="s">
        <v>3296</v>
      </c>
      <c r="C532" s="91">
        <v>1</v>
      </c>
    </row>
    <row r="533" spans="1:3" ht="12.75" customHeight="1" x14ac:dyDescent="0.35">
      <c r="A533" s="90" t="s">
        <v>3297</v>
      </c>
      <c r="B533" s="90" t="s">
        <v>3298</v>
      </c>
      <c r="C533" s="91">
        <v>1</v>
      </c>
    </row>
    <row r="534" spans="1:3" ht="12.75" customHeight="1" x14ac:dyDescent="0.35">
      <c r="A534" s="90" t="s">
        <v>3299</v>
      </c>
      <c r="B534" s="90" t="s">
        <v>3300</v>
      </c>
      <c r="C534" s="91">
        <v>1</v>
      </c>
    </row>
    <row r="535" spans="1:3" ht="12.75" customHeight="1" x14ac:dyDescent="0.35">
      <c r="A535" s="90" t="s">
        <v>3301</v>
      </c>
      <c r="B535" s="90" t="s">
        <v>3302</v>
      </c>
      <c r="C535" s="91">
        <v>1</v>
      </c>
    </row>
    <row r="536" spans="1:3" ht="12.75" customHeight="1" x14ac:dyDescent="0.35">
      <c r="A536" s="90" t="s">
        <v>3303</v>
      </c>
      <c r="B536" s="90" t="s">
        <v>3304</v>
      </c>
      <c r="C536" s="91">
        <v>1</v>
      </c>
    </row>
    <row r="537" spans="1:3" ht="12.75" customHeight="1" x14ac:dyDescent="0.35">
      <c r="A537" s="90" t="s">
        <v>3305</v>
      </c>
      <c r="B537" s="90" t="s">
        <v>3306</v>
      </c>
      <c r="C537" s="91">
        <v>1</v>
      </c>
    </row>
    <row r="538" spans="1:3" ht="12.75" customHeight="1" x14ac:dyDescent="0.35">
      <c r="A538" s="90" t="s">
        <v>3307</v>
      </c>
      <c r="B538" s="90" t="s">
        <v>3308</v>
      </c>
      <c r="C538" s="91">
        <v>1</v>
      </c>
    </row>
    <row r="539" spans="1:3" ht="12.75" customHeight="1" x14ac:dyDescent="0.35">
      <c r="A539" s="90" t="s">
        <v>3309</v>
      </c>
      <c r="B539" s="90" t="s">
        <v>3310</v>
      </c>
      <c r="C539" s="9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3" ma:contentTypeDescription="Create a new document." ma:contentTypeScope="" ma:versionID="6f14ba1862fbc3dc3b53732efd3980dc">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3f9e2b0e38a581ae4191bbc0d91a463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241D63-19BF-4FFB-ADA4-CE31CFBC6FF5}">
  <ds:schemaRefs>
    <ds:schemaRef ds:uri="http://schemas.microsoft.com/office/2006/metadata/properties"/>
    <ds:schemaRef ds:uri="http://schemas.microsoft.com/office/infopath/2007/PartnerControls"/>
    <ds:schemaRef ds:uri="http://schemas.microsoft.com/sharepoint/v3"/>
    <ds:schemaRef ds:uri="33874043-1092-46f2-b7ed-3863b0441e79"/>
    <ds:schemaRef ds:uri="2c75e67c-ed2d-4c91-baba-8aa4949e551e"/>
  </ds:schemaRefs>
</ds:datastoreItem>
</file>

<file path=customXml/itemProps2.xml><?xml version="1.0" encoding="utf-8"?>
<ds:datastoreItem xmlns:ds="http://schemas.openxmlformats.org/officeDocument/2006/customXml" ds:itemID="{81B647A8-5354-42A5-953D-463952D119C2}">
  <ds:schemaRefs>
    <ds:schemaRef ds:uri="http://schemas.microsoft.com/sharepoint/v3/contenttype/forms"/>
  </ds:schemaRefs>
</ds:datastoreItem>
</file>

<file path=customXml/itemProps3.xml><?xml version="1.0" encoding="utf-8"?>
<ds:datastoreItem xmlns:ds="http://schemas.openxmlformats.org/officeDocument/2006/customXml" ds:itemID="{19A98A4F-CF0B-4231-8F9B-7CE82D78A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Test Cases</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2023-01-23T21:27:43Z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