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180" windowHeight="9345"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Cases'!$A$1:$N$1</definedName>
    <definedName name="_xlfn.COUNTIFS" hidden="1">#NAME?</definedName>
    <definedName name="_xlfn.IFERROR" hidden="1">#NAME?</definedName>
    <definedName name="_xlnm.Print_Area" localSheetId="4">'Appendix'!$A$1:$N$29</definedName>
    <definedName name="_xlnm.Print_Area" localSheetId="5">'Change Log'!$A$1:$D$14</definedName>
    <definedName name="_xlnm.Print_Area" localSheetId="0">'Dashboard'!$A$1:$C$43</definedName>
    <definedName name="_xlnm.Print_Area" localSheetId="2">'Instructions'!$A$1:$N$59</definedName>
    <definedName name="_xlnm.Print_Area" localSheetId="1">'Results'!#REF!</definedName>
    <definedName name="_xlnm.Print_Area" localSheetId="3">'Test Cases'!$A$1:$K$183</definedName>
    <definedName name="_xlnm.Print_Titles" localSheetId="3">'Test Cases'!$1:$1</definedName>
  </definedNames>
  <calcPr fullCalcOnLoad="1"/>
</workbook>
</file>

<file path=xl/sharedStrings.xml><?xml version="1.0" encoding="utf-8"?>
<sst xmlns="http://schemas.openxmlformats.org/spreadsheetml/2006/main" count="2318" uniqueCount="903">
  <si>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</si>
  <si>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</si>
  <si>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</si>
  <si>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</si>
  <si>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</si>
  <si>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</si>
  <si>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</si>
  <si>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</si>
  <si>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</si>
  <si>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</si>
  <si>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</si>
  <si>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</si>
  <si>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</si>
  <si>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</si>
  <si>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</si>
  <si>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</si>
  <si>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Test Category</t>
  </si>
  <si>
    <t>Expected Results</t>
  </si>
  <si>
    <t>Actual Results</t>
  </si>
  <si>
    <t>Ignore fields below</t>
  </si>
  <si>
    <t>Test (Automated SCAP &amp; Manual Test Cases)</t>
  </si>
  <si>
    <t>Test (Manual Test Cases Only)</t>
  </si>
  <si>
    <t>INSTRUCTIONS:</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</si>
  <si>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</si>
  <si>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</si>
  <si>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</si>
  <si>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</si>
  <si>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</si>
  <si>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</si>
  <si>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</si>
  <si>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</si>
  <si>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</si>
  <si>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</si>
  <si>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</si>
  <si>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</si>
  <si>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</si>
  <si>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</si>
  <si>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</si>
  <si>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</si>
  <si>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</si>
  <si>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</si>
  <si>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</si>
  <si>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</si>
  <si>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</si>
  <si>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</si>
  <si>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</si>
  <si>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</si>
  <si>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</si>
  <si>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</si>
  <si>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</si>
  <si>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Category</t>
  </si>
  <si>
    <t>▪ Security Setting</t>
  </si>
  <si>
    <t>Reference to the authority which the test case was derived.</t>
  </si>
  <si>
    <t>▪ Status</t>
  </si>
  <si>
    <t>▪ Test ID</t>
  </si>
  <si>
    <t>▪ NIST ID</t>
  </si>
  <si>
    <t>Grouping of tests based on a similar topic.  The category field will vary depending on the SCSEM topic.</t>
  </si>
  <si>
    <t>▪ Policy Location:</t>
  </si>
  <si>
    <t>▪ Test Procedures</t>
  </si>
  <si>
    <t>Provides a description of the acceptable conditions allowed as a result of the test procedure execution.</t>
  </si>
  <si>
    <t>▪ Reference (Ref.)</t>
  </si>
  <si>
    <t>▪ Notes/Evidence</t>
  </si>
  <si>
    <t>With an account with administrative privileges, open the Microsoft Management Console by typing "mmc" on the Windows Start Menu.</t>
  </si>
  <si>
    <t>Type Ctrl+M or click on "File &gt; Add/Remove Snap-in..."</t>
  </si>
  <si>
    <t>From the left panel, select the "Resultant Set of Policy", click "Add" and then click "OK" to proceed.</t>
  </si>
  <si>
    <t>Ensure "Logging mode" is selected and click "Next" to continue.</t>
  </si>
  <si>
    <t>Ensure "This computer" is selected and click "Next to continue".</t>
  </si>
  <si>
    <t>Select an appropriate user account which has access to FTI.  If  the system is used for administrative purposes, select Administrator.</t>
  </si>
  <si>
    <t>Click "Next" on the following screen to generate RSoP data.</t>
  </si>
  <si>
    <t>To execute the tests in this SCSEM manually, please perform the following steps to begin:</t>
  </si>
  <si>
    <t>Local Security Policy or Local Group Policy Editor should be used for settings which are not reflected in the RSoP Data Report.</t>
  </si>
  <si>
    <t>Export RSoP to file:</t>
  </si>
  <si>
    <t>With an account with administrative privileges, open the Command Prompt by typing "cmd" on the Windows Start Menu.</t>
  </si>
  <si>
    <t>Navigate to the directory where you would like the exported file to be generated.</t>
  </si>
  <si>
    <t>Type "gpresult /h gpreport.html" to export the report in HTML format. The file will only contain policies which are set by the agency.</t>
  </si>
  <si>
    <t>1.)</t>
  </si>
  <si>
    <t>2.)</t>
  </si>
  <si>
    <t>3.)</t>
  </si>
  <si>
    <t>4.)</t>
  </si>
  <si>
    <t>5.)</t>
  </si>
  <si>
    <t>6.)</t>
  </si>
  <si>
    <t>7.)</t>
  </si>
  <si>
    <t>8.)</t>
  </si>
  <si>
    <t>OS/App Version:</t>
  </si>
  <si>
    <t>Security Setting</t>
  </si>
  <si>
    <t>Reference</t>
  </si>
  <si>
    <t>Author</t>
  </si>
  <si>
    <t>Agency Representatives and Contact Information</t>
  </si>
  <si>
    <t>This SCSEM was designed to comply with Section 508 of the Rehabilitation Act</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</si>
  <si>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</si>
  <si>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</si>
  <si>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</si>
  <si>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</si>
  <si>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</si>
  <si>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</si>
  <si>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</si>
  <si>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</si>
  <si>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</si>
  <si>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Applicable to Microsoft Windows and Internet Explorer, this field will identify the location of the configuration setting</t>
  </si>
  <si>
    <t>in the Group or Local Policy Editor.</t>
  </si>
  <si>
    <t xml:space="preserve">A detailed description of the step-by-step instructions to be followed by the tester.  The test procedures should be </t>
  </si>
  <si>
    <t>executed using the applicable NIST 800-53A test method (Interview, Examine, Test).</t>
  </si>
  <si>
    <t xml:space="preserve">Applicable to Microsoft Windows and Internet Explorer, the security setting identifies the title of the setting which will </t>
  </si>
  <si>
    <t>be found at the policy location in the Group or Local Policy Editor.</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</si>
  <si>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</si>
  <si>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</si>
  <si>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</si>
  <si>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</si>
  <si>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</si>
  <si>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</si>
  <si>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</si>
  <si>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</si>
  <si>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</si>
  <si>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From the MMC, select "Resultant Set of Policy" and from right panel, select "More Actions &gt; Generate RSoP Data..." to begin RSoP Wizard.</t>
  </si>
  <si>
    <t>This SCSEM was created for the IRS Office of Safeguards based on the following resources.</t>
  </si>
  <si>
    <t xml:space="preserve">AC-21, AU-13, AU-14, CP-3, CP-8, CP-9, CP-10, IA-8, PE-9, PE-10, PE-11, PE-12, PE-13, PE-14, PE-15, PM-1, PM-3, PM-5, PM-6, </t>
  </si>
  <si>
    <t>PM-7, PM-8, PM-9, PM-10, PM-11, SA-12, SA-13, SA-14, SC-16, SC-20, SC-22, SC-25, SC-26, SC-27, SC-28, SC-29, SC-30, SC-31,</t>
  </si>
  <si>
    <t>SC-33, SC-34, SI-8, SI-13</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</si>
  <si>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</si>
  <si>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</si>
  <si>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</si>
  <si>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</si>
  <si>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</si>
  <si>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 xml:space="preserve"> PE-17, PE-18, PM-4, PS-1, PS-2, PS-3, PS-4, PS-5, PS-6, PS-7, PS-8, SA-9, SI-12</t>
  </si>
  <si>
    <t>▪ Expected Results</t>
  </si>
  <si>
    <t>▪ Actual Results</t>
  </si>
  <si>
    <t>Obtaining Group Policy Settings in Microsoft Windows:</t>
  </si>
  <si>
    <t>Device Name:</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</si>
  <si>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</si>
  <si>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</si>
  <si>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</si>
  <si>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</si>
  <si>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</si>
  <si>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</si>
  <si>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</si>
  <si>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 xml:space="preserve">This SCSEM is used by the IRS Office of Safeguards to evaluate compliance with IRS Publication 1075 for agencies that have implemented </t>
  </si>
  <si>
    <t>Booz Allen Hamilton</t>
  </si>
  <si>
    <t>Policy Location</t>
  </si>
  <si>
    <t>CM-6</t>
  </si>
  <si>
    <t>Disabled</t>
  </si>
  <si>
    <t>Enabled</t>
  </si>
  <si>
    <t>AC-2</t>
  </si>
  <si>
    <t>AC-4</t>
  </si>
  <si>
    <t>SC-8</t>
  </si>
  <si>
    <t>AC-17</t>
  </si>
  <si>
    <t>SI-2</t>
  </si>
  <si>
    <t>Printers</t>
  </si>
  <si>
    <t>System Settings</t>
  </si>
  <si>
    <t>AC-3</t>
  </si>
  <si>
    <t>CM-2</t>
  </si>
  <si>
    <t>Computer Configuration\Administrative Templates\System\Internet Communication Management\Internet Communication settings</t>
  </si>
  <si>
    <t>Turn off Windows Error Reporting</t>
  </si>
  <si>
    <t>AC-11</t>
  </si>
  <si>
    <t>AC-6</t>
  </si>
  <si>
    <t>IA-5</t>
  </si>
  <si>
    <t>CM-7</t>
  </si>
  <si>
    <t>Solicited Remote Assistance</t>
  </si>
  <si>
    <t>Disable remote Desktop Sharing</t>
  </si>
  <si>
    <t>Do not allow passwords to be saved</t>
  </si>
  <si>
    <t>SC-9</t>
  </si>
  <si>
    <t>Enabled: 30 minutes or less</t>
  </si>
  <si>
    <t>AU-9</t>
  </si>
  <si>
    <t>Prevent Automatic Updates</t>
  </si>
  <si>
    <t>IA-2</t>
  </si>
  <si>
    <t>Account Policies Group</t>
  </si>
  <si>
    <t>Computer Configuration\Windows Settings\Security Settings\Account Policies\Account Lockout Policy</t>
  </si>
  <si>
    <t>Account lockout threshold</t>
  </si>
  <si>
    <t>3 invalid logon attempts</t>
  </si>
  <si>
    <t>AC-7</t>
  </si>
  <si>
    <t>Account lockout duration</t>
  </si>
  <si>
    <t>0 minutes (Requires manual intervention by the Administrator to unlock the account)</t>
  </si>
  <si>
    <t>Reset lockout counter after</t>
  </si>
  <si>
    <t>Computer Configuration\Windows Settings\Security Settings\Account Policies\Password Policy</t>
  </si>
  <si>
    <t>Maximum password age</t>
  </si>
  <si>
    <t>90 days for standard user.  60 days for administrator</t>
  </si>
  <si>
    <t>Store passwords using reversible encryption</t>
  </si>
  <si>
    <t>Minimum password age</t>
  </si>
  <si>
    <t>Minimum password length</t>
  </si>
  <si>
    <t>8 characters</t>
  </si>
  <si>
    <t>Advanced Audit Policy Settings</t>
  </si>
  <si>
    <t xml:space="preserve">Microsoft Solutions for Security Group </t>
  </si>
  <si>
    <t>Computer Configuration\Windows Settings\Security Settings\Local Policies\Security Options</t>
  </si>
  <si>
    <t>MSS: (EnableICMPRedirect) Allow ICMP redirects to override OSPF generated routes</t>
  </si>
  <si>
    <t>Highest protection, source routing is completely disabled</t>
  </si>
  <si>
    <t>MSS: (DisableIPSourceRouting) IP source routing protection level (protects against packet spoofing)</t>
  </si>
  <si>
    <t>Security Options</t>
  </si>
  <si>
    <t>IA-4</t>
  </si>
  <si>
    <t>Accounts: Guest account status</t>
  </si>
  <si>
    <t>AC-8</t>
  </si>
  <si>
    <t>Network security: LAN Manager authentication level</t>
  </si>
  <si>
    <t>Network security: Do not store LAN Manager hash value on next password change</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</si>
  <si>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</si>
  <si>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Devices: Prevent users from installing printer drivers</t>
  </si>
  <si>
    <t>Interactive logon: Smart card removal behavior</t>
  </si>
  <si>
    <t>Network access: Remotely accessible registry paths</t>
  </si>
  <si>
    <t>Network access: Shares that can be accessed anonymously</t>
  </si>
  <si>
    <t>Network access: Do not allow anonymous enumeration of SAM accounts</t>
  </si>
  <si>
    <t>System cryptography: Use FIPS compliant algorithms for encryption, hashing, and signing</t>
  </si>
  <si>
    <t>30 minutes or less</t>
  </si>
  <si>
    <t>Accounts: Limit local account use of blank passwords to console logon only</t>
  </si>
  <si>
    <t>Interactive logon: Do not display last user name</t>
  </si>
  <si>
    <t>Network access: Sharing and security model for local accounts</t>
  </si>
  <si>
    <t>Network security: Minimum session security for NTLM SSP based (including secure RPC) clients</t>
  </si>
  <si>
    <t>Network access: Restrict anonymous access to Named Pipes and Shares</t>
  </si>
  <si>
    <t>Network security: LDAP client signing requirements</t>
  </si>
  <si>
    <t>Computer Configuration\Windows Settings\Security Settings\Local Policies\User Rights Assignment</t>
  </si>
  <si>
    <t>Bypass traverse checking</t>
  </si>
  <si>
    <t>Create global objects</t>
  </si>
  <si>
    <t>Administrators</t>
  </si>
  <si>
    <t>Impersonate a client after authentication</t>
  </si>
  <si>
    <t>Perform volume maintenance tasks</t>
  </si>
  <si>
    <t>Debug programs</t>
  </si>
  <si>
    <t>Change the system time</t>
  </si>
  <si>
    <t>Replace a process level token</t>
  </si>
  <si>
    <t>Increase scheduling priority</t>
  </si>
  <si>
    <t>Shut down the system</t>
  </si>
  <si>
    <t>Adjust memory quotas for a process</t>
  </si>
  <si>
    <t>Restore files and directories</t>
  </si>
  <si>
    <t>Load and unload device drivers</t>
  </si>
  <si>
    <t>Create a pagefile</t>
  </si>
  <si>
    <t>Create a token object</t>
  </si>
  <si>
    <t>Manage auditing and security log</t>
  </si>
  <si>
    <t>Deny access to this computer from the network</t>
  </si>
  <si>
    <t>Access this computer from the network</t>
  </si>
  <si>
    <t>Lock pages in memory</t>
  </si>
  <si>
    <t>Take ownership of files or other objects</t>
  </si>
  <si>
    <t>Log on as a batch job</t>
  </si>
  <si>
    <t>Remove computer from docking station</t>
  </si>
  <si>
    <t>Force shutdown from a remote system</t>
  </si>
  <si>
    <t>Allow log on locally</t>
  </si>
  <si>
    <t>Profile single process</t>
  </si>
  <si>
    <t>Backup files and directories</t>
  </si>
  <si>
    <t>Modify firmware environment values</t>
  </si>
  <si>
    <t>Profile system performance</t>
  </si>
  <si>
    <t>Log on as a service</t>
  </si>
  <si>
    <t>Deviation: USGCB requires 15 minutes.  IRS policy is 30 minutes.</t>
  </si>
  <si>
    <t>Deviation: USGCB requires 5 invalid attempts;  IRS requires 3.</t>
  </si>
  <si>
    <t>Deviation: USGCB requires 15 minutes.  IRS policy is for this setting to be 0.</t>
  </si>
  <si>
    <t>Deviation: This test is evaluted through SCAP.  However, the tester should identify the target machine user account and determine whether the account is associated with an administrator or standard user.  USGCB requires 60 days and does not specify administrator/standard user types.</t>
  </si>
  <si>
    <t>Deviation: IRS Publication 1075 requires specific warning banner language.</t>
  </si>
  <si>
    <t>▪ Internal Revenue Manual (IRM) 10.8.20, IT Security, Windows Security Policy (2/22/2012)</t>
  </si>
  <si>
    <t>▪ USGCB SCAP 1.2 (OVAL 5.10) content (8/17/2012)</t>
  </si>
  <si>
    <t xml:space="preserve"> ▪ SCSEM Subject: Microsoft Windows Server 2003</t>
  </si>
  <si>
    <t xml:space="preserve">Microsoft Windows Server 2003 for a system that receives, stores, processes or transmits Federal Tax Information (FTI).  The tests in this SCSEM </t>
  </si>
  <si>
    <t>complement tests executed through the Security Content Automation Protocol (SCAP) or through manual evaluation.</t>
  </si>
  <si>
    <t>WIN2K3-001</t>
  </si>
  <si>
    <t>Verify the current approved service pack.</t>
  </si>
  <si>
    <t>The current, approved service pack will be installed.</t>
  </si>
  <si>
    <t>5.2 (Build 3790: Service Pack 2, released March 13, 2007.</t>
  </si>
  <si>
    <t>WIN2K3-002</t>
  </si>
  <si>
    <t>Shutdown: Allow system to be shutdown without having to log on</t>
  </si>
  <si>
    <t>WIN2K3-003</t>
  </si>
  <si>
    <t>Configure auditing on each partition\drive to audit all "Failures" for the "Everyone" group.
Right click on Folder\File, click on Properties &gt; Security &gt; Advanced &gt; Auditing.</t>
  </si>
  <si>
    <t xml:space="preserve">Instruct the administrator to identify all locations on the local hard disk which could have FTI.
</t>
  </si>
  <si>
    <t>All "Fail" entries are selected.  Ensure the appropriate sub-folders are also included in the settings.</t>
  </si>
  <si>
    <t>WIN2K3-004</t>
  </si>
  <si>
    <t xml:space="preserve">Computer Configuration\Windows Settings\Security Settings\Local Policies\Security Options </t>
  </si>
  <si>
    <t>Interactive Logon: Message text for users attempting to log on</t>
  </si>
  <si>
    <t>WIN2K3-005</t>
  </si>
  <si>
    <t>Interactive Logon: Number of previous logons to cache (in case Domain Controller is not available)</t>
  </si>
  <si>
    <t>2 logons or less</t>
  </si>
  <si>
    <t>WIN2K3-006</t>
  </si>
  <si>
    <t>WIN2K3-007</t>
  </si>
  <si>
    <t>WIN2K3-008</t>
  </si>
  <si>
    <t>60 minutes</t>
  </si>
  <si>
    <t>WIN2K3-009</t>
  </si>
  <si>
    <t>WIN2K3-010</t>
  </si>
  <si>
    <t>WIN2K3-011</t>
  </si>
  <si>
    <t>WIN2K3-012</t>
  </si>
  <si>
    <t>WIN2K3-013</t>
  </si>
  <si>
    <t>Accounts: Rename guest account a value other than Guest</t>
  </si>
  <si>
    <t>The Guest account should be renamed.</t>
  </si>
  <si>
    <t>WIN2K3-014</t>
  </si>
  <si>
    <t>Accounts: Rename administrator account a value other than Administrator</t>
  </si>
  <si>
    <t>The Administrator account should be renamed.</t>
  </si>
  <si>
    <t>WIN2K3-015</t>
  </si>
  <si>
    <t>AU-4</t>
  </si>
  <si>
    <t>1. Click on "Start"
2. Click "Settings", then "Control Panel"
3. Click "Administrative Tools"
4. Click "Event Viewer"
5. Right-click "Application."
6. Right-click "Properties."
7. Ensure that the minimum log size is as follows:
The value for “Maximum application log size” MUST BE set to a minimum of “16384 kilobytes."
The value for “Maximum security log size” MUST BE set to a minimum of “81920 kilobytes.”
The value for “Maximum system log size” MUST BE set to a minimum of “16384 kilobytes."
8. Repeat steps 6 and 7 for the System and Security logs.</t>
  </si>
  <si>
    <t>The minimum log size should reflect the following specs in "event viewer":
The value for “Maximum application log size” MUST BE set to a minimum of “16384 kilobytes.".
The value for “Maximum security log size” MUST BE set to a minimum of “81920 kilobytes."
The value for “Maximum system log size” MUST BE set to a minimum of “16384 kilobytes."</t>
  </si>
  <si>
    <t>WIN2K3-016</t>
  </si>
  <si>
    <t>Microsoft Network Server: Disconnect Clients When Logon Hours Expire</t>
  </si>
  <si>
    <t>WIN2K3-017</t>
  </si>
  <si>
    <t>MSS: (DisableSavePassword) Prevent the dial-up password from being saved (recommended)</t>
  </si>
  <si>
    <t>WIN2K3-018</t>
  </si>
  <si>
    <t>Microsoft Network Client: Send unencrypted password to connect to third-party SMB servers</t>
  </si>
  <si>
    <t>WIN2K3-019</t>
  </si>
  <si>
    <t>MSS: (AutoAdminLogon) Enable Automatic Logon (not recommended)</t>
  </si>
  <si>
    <t>WIN2K3-020</t>
  </si>
  <si>
    <t>Computer Configuration\Windows Settings\Security Settings\Account Policies\Password Policy\</t>
  </si>
  <si>
    <t>Password must meet complexity requirements</t>
  </si>
  <si>
    <t>WIN2K3-021</t>
  </si>
  <si>
    <t>WIN2K3-022</t>
  </si>
  <si>
    <t>Setting must be a minimum of "Send NTLMv2 response only\refuse LM"</t>
  </si>
  <si>
    <t>WIN2K3-023</t>
  </si>
  <si>
    <t>Interactive Logon: Do not require CTRL ALT DEL</t>
  </si>
  <si>
    <t>WIN2K3-024</t>
  </si>
  <si>
    <t>Lock Workstation or Force Logoff</t>
  </si>
  <si>
    <t>WIN2K3-025</t>
  </si>
  <si>
    <t>Recovery Console: Allow floppy copy and access to all drives and folders</t>
  </si>
  <si>
    <t>WIN2K3-026</t>
  </si>
  <si>
    <t>Recovery Console: Allow automatic administrative logon</t>
  </si>
  <si>
    <t>WIN2K3-027</t>
  </si>
  <si>
    <t>Devices: Unsigned driver installation behavior</t>
  </si>
  <si>
    <t>Warn but allow installation or Do not allow installation</t>
  </si>
  <si>
    <t>WIN2K3-028</t>
  </si>
  <si>
    <t>Microsoft Network Server: Digitally sign communications (if Client agrees)</t>
  </si>
  <si>
    <t>WIN2K3-029</t>
  </si>
  <si>
    <t>Domain Member: Digitally encrypt secure channel data (when possible)</t>
  </si>
  <si>
    <t>WIN2K3-030</t>
  </si>
  <si>
    <t>Domain Member: Digitally sign secure channel data (when possible)</t>
  </si>
  <si>
    <t>WIN2K3-031</t>
  </si>
  <si>
    <t>Domain Member: Disable Machine Account Password Changes</t>
  </si>
  <si>
    <t>WIN2K3-032</t>
  </si>
  <si>
    <t>Microsoft Network Client: Digitally sign communications (if server agrees)</t>
  </si>
  <si>
    <t>WIN2K3-033</t>
  </si>
  <si>
    <t>Devices: Allowed to Format and Eject Removable Media</t>
  </si>
  <si>
    <t>WIN2K3-034</t>
  </si>
  <si>
    <t>Interactive Logon: Prompt user to change password before expiration</t>
  </si>
  <si>
    <t>5-14 days or more.</t>
  </si>
  <si>
    <t>WIN2K3-035</t>
  </si>
  <si>
    <t>System Objects: Strengthen default permissions of internal system objects (e.g. Symbolic links)</t>
  </si>
  <si>
    <t>WIN2K3-036</t>
  </si>
  <si>
    <t>Microsoft Network Server: Amount of idle time required before suspending a session</t>
  </si>
  <si>
    <t>WIN2K3-037</t>
  </si>
  <si>
    <t>WIN2K3-038</t>
  </si>
  <si>
    <t>Computer Configuration\Administrative Templates\System</t>
  </si>
  <si>
    <t>Turn off AutoPlay</t>
  </si>
  <si>
    <t>Enabled:All Drives</t>
  </si>
  <si>
    <t>WIN2K3-039</t>
  </si>
  <si>
    <t>Network access: Named pipes that can be accessed anonymously</t>
  </si>
  <si>
    <t>&lt;No Value&gt;</t>
  </si>
  <si>
    <t>WIN2K3-040</t>
  </si>
  <si>
    <t>WIN2K3-041</t>
  </si>
  <si>
    <t>WIN2K3-042</t>
  </si>
  <si>
    <t>Terminal Services</t>
  </si>
  <si>
    <t>Computer Configuration\Administrative Templates\Windows Components\Terminal Services</t>
  </si>
  <si>
    <t>Sets rules for remote control of Terminal Services user settings</t>
  </si>
  <si>
    <t>Enabled and the Options will be set to No remote control allowed</t>
  </si>
  <si>
    <t>WIN2K3-043</t>
  </si>
  <si>
    <t xml:space="preserve">Computer Configuration\Administrative Templates\System\Logon </t>
  </si>
  <si>
    <t>Always Wait for the Network at Computer Startup and Logon</t>
  </si>
  <si>
    <t>WIN2K3-044</t>
  </si>
  <si>
    <t>Security Settings</t>
  </si>
  <si>
    <t xml:space="preserve">Computer Configuration\Administrative Templates\System\Remote Assistance </t>
  </si>
  <si>
    <t>WIN2K3-045</t>
  </si>
  <si>
    <t>WIN2K3-046</t>
  </si>
  <si>
    <t>Windows Messenger</t>
  </si>
  <si>
    <t xml:space="preserve">Computer Configuration\Administrative Templates\Windows Components\Windows Messenger </t>
  </si>
  <si>
    <t>Do Not Allow Windows Messenger to be Run</t>
  </si>
  <si>
    <t>WIN2K3-047</t>
  </si>
  <si>
    <t>Do Not Automatically Start Windows Messenger Initially</t>
  </si>
  <si>
    <t>WIN2K3-048</t>
  </si>
  <si>
    <t>User Rights Assignment</t>
  </si>
  <si>
    <t>ANONYMOUS LOGON; Guests; Support_388945a0; Renamed Guest Account; all non-operating system service accounts</t>
  </si>
  <si>
    <t>WIN2K3-049</t>
  </si>
  <si>
    <t>Devices: Allow Undock Without Having to Log On</t>
  </si>
  <si>
    <t>WIN2K3-050</t>
  </si>
  <si>
    <t>Domain Member: Maximum Machine Account Password Age</t>
  </si>
  <si>
    <t>30 or less, but not 0.</t>
  </si>
  <si>
    <t>WIN2K3-051</t>
  </si>
  <si>
    <t>Domain Member: Require Strong (Windows 2000 or Later) Session Key</t>
  </si>
  <si>
    <t>WIN2K3-052</t>
  </si>
  <si>
    <t>Interactive logon: Require domain controller authentication to unlock workstation</t>
  </si>
  <si>
    <t>WIN2K3-053</t>
  </si>
  <si>
    <t>Network access: Do not allow storage of credentials or .NET passports for network authentication</t>
  </si>
  <si>
    <t>WIN2K3-054</t>
  </si>
  <si>
    <t>Network access: Let everyone permissions apply to anonymous users</t>
  </si>
  <si>
    <t>WIN2K3-055</t>
  </si>
  <si>
    <t>Classic - local users authenticate as themselves</t>
  </si>
  <si>
    <t>WIN2K3-056</t>
  </si>
  <si>
    <t>WIN2K3-057</t>
  </si>
  <si>
    <t xml:space="preserve">Network security: Force logoff when logon hours expire </t>
  </si>
  <si>
    <t>WIN2K3-058</t>
  </si>
  <si>
    <t>Negotiate signing, at a minimum.</t>
  </si>
  <si>
    <t>WIN2K3-059</t>
  </si>
  <si>
    <t>Require NTLMv2 session security”, ”Require 128-bit encryption”, ”Require Message Integrity”, and  ”Require Message Confidentiality” (all options selected).</t>
  </si>
  <si>
    <t>WIN2K3-060</t>
  </si>
  <si>
    <t>WIN2K3-061</t>
  </si>
  <si>
    <t>System objects: Default owner for object created by members of the Administrators group</t>
  </si>
  <si>
    <t>Object creator</t>
  </si>
  <si>
    <t>WIN2K3-062</t>
  </si>
  <si>
    <t>System Object: Require Case Insensitivity for Non-Windows Subsystems</t>
  </si>
  <si>
    <t>WIN2K3-063</t>
  </si>
  <si>
    <t xml:space="preserve">Computer Configuration\Administrative Templates\Windows Components\NetMeeting </t>
  </si>
  <si>
    <t>WIN2K3-064</t>
  </si>
  <si>
    <t xml:space="preserve">Computer Configuration\Administrative Templates\Windows Components\Terminal Services </t>
  </si>
  <si>
    <t>Restrict Terminal Server users to a Single Remote Session</t>
  </si>
  <si>
    <t>WIN2K3-065</t>
  </si>
  <si>
    <t>Limit Number of Connections</t>
  </si>
  <si>
    <t>Enabled”, and the value   TS maximum connections allowed” to no more than 1</t>
  </si>
  <si>
    <t>WIN2K3-066</t>
  </si>
  <si>
    <t xml:space="preserve">Computer Configuration\Administrative Templates\Windows Components\Terminal Services\Encryption and Security </t>
  </si>
  <si>
    <t>Set Client Connection Encryption Level</t>
  </si>
  <si>
    <t>Enabled”, and set to high</t>
  </si>
  <si>
    <t>WIN2K3-067</t>
  </si>
  <si>
    <t xml:space="preserve">Computer Configuration\Administrative Templates\Windows Components\Terminal Services\Temporary Folders </t>
  </si>
  <si>
    <t>Do Not Use Temp Folders per Session</t>
  </si>
  <si>
    <t>WIN2K3-068</t>
  </si>
  <si>
    <t>Do Not Delete Temp Folder upon Exit</t>
  </si>
  <si>
    <t>WIN2K3-069</t>
  </si>
  <si>
    <t xml:space="preserve">Computer Configuration\Administrative Templates\Windows Components\Terminal Services\Sessions </t>
  </si>
  <si>
    <t>Set Time Limit for Disconnected Sessions</t>
  </si>
  <si>
    <t>Enabled”, and the End a disconnected session” to 1 minute</t>
  </si>
  <si>
    <t>WIN2K3-070</t>
  </si>
  <si>
    <t>Set time limit for active but idle Terminal Services sessions</t>
  </si>
  <si>
    <t>WIN2K3-071</t>
  </si>
  <si>
    <t>Allow Reconnection from Original Client Only</t>
  </si>
  <si>
    <t>WIN2K3-072</t>
  </si>
  <si>
    <t>Terminate Session When Time Limits are Reached</t>
  </si>
  <si>
    <t>WIN2K3-073</t>
  </si>
  <si>
    <t xml:space="preserve">Computer Configuration\Administrative Templates\System\Group Policy </t>
  </si>
  <si>
    <t>Turn Off Background Refresh of Group Policy</t>
  </si>
  <si>
    <t>WIN2K3-074</t>
  </si>
  <si>
    <t>WIN2K3-075</t>
  </si>
  <si>
    <t xml:space="preserve">Computer Configuration\Administrative Templates\Printers </t>
  </si>
  <si>
    <t>Disallow Installation of Printers Using Kernel-mode Drivers</t>
  </si>
  <si>
    <t>WIN2K3-076</t>
  </si>
  <si>
    <t>MSS: (SafeDllSearchMode) Enable Safe DLL search mode (recommended)</t>
  </si>
  <si>
    <t>WIN2K3-077</t>
  </si>
  <si>
    <t xml:space="preserve">Computer Configuration\Administrative Templates\Windows Components\Windows Media Player </t>
  </si>
  <si>
    <t>WIN2K3-078</t>
  </si>
  <si>
    <t>WIN2K3-079</t>
  </si>
  <si>
    <t>MSS: (WarningLevel) Percentage threshold for the security event log at which the system will generate a warning</t>
  </si>
  <si>
    <t>WIN2K3-080</t>
  </si>
  <si>
    <t>WIN2K3-081</t>
  </si>
  <si>
    <t>WIN2K3-082</t>
  </si>
  <si>
    <t>MSS: (PerformRouterDiscovery) Allow IRDP to detect and configure Default Gateway addresses (could lead to DoS)</t>
  </si>
  <si>
    <t>WIN2K3-083</t>
  </si>
  <si>
    <t>MSS: (KeepAliveTime) How often keep-alive packets are sent in milliseconds</t>
  </si>
  <si>
    <t>300000 or 5 minutes (recommended)” or less.</t>
  </si>
  <si>
    <t>WIN2K3-084</t>
  </si>
  <si>
    <t>MSS: (NoNameReleaseOnDemand) Allow computer to ignore NetBIOS name release requests except from WINS servers</t>
  </si>
  <si>
    <t>WIN2K3-085</t>
  </si>
  <si>
    <t>MSS: (SynAttackProtect) Syn attack protection level (protects against DoS)</t>
  </si>
  <si>
    <t>Connections time out sooner if a SYN attack is detected</t>
  </si>
  <si>
    <t>WIN2K3-086</t>
  </si>
  <si>
    <t>MSS: (TcpMaxConnectResponseRetransmissions) SYN-ACK retransmissions when a connection is not acknowledged</t>
  </si>
  <si>
    <t>3 &amp; 6 seconds, half-open connections dropped after 21 seconds”,  3 seconds, half-open connections dropped after 9 seconds” or No retransmission, half-open connections dropped after 3 seconds</t>
  </si>
  <si>
    <t>WIN2K3-087</t>
  </si>
  <si>
    <t>MSS: (TcpMaxDataRetransmissions) How many times unacknowledged data is retransmitted (3 recommended, 5 is the default)</t>
  </si>
  <si>
    <t>3 or less.</t>
  </si>
  <si>
    <t>WIN2K3-088</t>
  </si>
  <si>
    <t>MSS: (ScreenSaverGracePeriod) The time in seconds before the screen saver grace period expires (0 recommended)</t>
  </si>
  <si>
    <t>5 or less.</t>
  </si>
  <si>
    <t>WIN2K3-089</t>
  </si>
  <si>
    <t>Network access: Remotely accessible registry paths and sub-paths</t>
  </si>
  <si>
    <t>WIN2K3-090</t>
  </si>
  <si>
    <t>System cryptography: Force strong key protection for user keys stored in the computer</t>
  </si>
  <si>
    <t>User must enter a password each time they use a key</t>
  </si>
  <si>
    <t>WIN2K3-091</t>
  </si>
  <si>
    <t>System Settings: Optional Subsystems</t>
  </si>
  <si>
    <t>Blank (Configured with no entries).</t>
  </si>
  <si>
    <t>System Settings: Use Certificate Rules on Windows Executables for Software Restriction Policies</t>
  </si>
  <si>
    <t xml:space="preserve">Computer Configuration\Administrative Templates\Windows Components\Terminal Services\Encryption and Security\RPC Security Policy </t>
  </si>
  <si>
    <t>Secure Server (Require Security)</t>
  </si>
  <si>
    <t>WIN2K3-094</t>
  </si>
  <si>
    <t>Registry Policy Processing</t>
  </si>
  <si>
    <t>Enabled:Process even if the Group Policy objects have not changed</t>
  </si>
  <si>
    <t>WIN2K3-095</t>
  </si>
  <si>
    <t>Domain Member: Digitally encrypt or sign secure channel data (always)</t>
  </si>
  <si>
    <t>WIN2K3-096</t>
  </si>
  <si>
    <t>Microsoft Network Client: Digitally sign communications (always)</t>
  </si>
  <si>
    <t>WIN2K3-097</t>
  </si>
  <si>
    <t>Microsoft Network Server: Digitally sign communications (always)</t>
  </si>
  <si>
    <t>WIN2K3-098</t>
  </si>
  <si>
    <t>WIN2K3-099</t>
  </si>
  <si>
    <t>Computer Configuration\Windows Settings\Account Policies\Password Policy</t>
  </si>
  <si>
    <t>WIN2K3-100</t>
  </si>
  <si>
    <t>WIN2K3-101</t>
  </si>
  <si>
    <t xml:space="preserve">Computer Configuration\Administrative Templates\Windows Components\Terminal Services-&gt; Client </t>
  </si>
  <si>
    <t>WIN2K3-102</t>
  </si>
  <si>
    <t>Interactive Logon: Message title for users attempting to log on</t>
  </si>
  <si>
    <t>&lt;There is no specific fail for this test&gt;.  The title should indicate "Warning!" or equivilent.</t>
  </si>
  <si>
    <t>WIN2K3-103</t>
  </si>
  <si>
    <t>File Permissions</t>
  </si>
  <si>
    <t>Permissions are securely delegated for \regedit.exe</t>
  </si>
  <si>
    <t>regedit.exe</t>
  </si>
  <si>
    <t>Administrators: Full
System: Full</t>
  </si>
  <si>
    <t>WIN2K3-104</t>
  </si>
  <si>
    <t>Permissions are securely delegated for \System32\arp.exe</t>
  </si>
  <si>
    <t>arp.exe</t>
  </si>
  <si>
    <t>WIN2K3-105</t>
  </si>
  <si>
    <t>Permissions are securely delegated for \System32\at.exe</t>
  </si>
  <si>
    <t>at.exe</t>
  </si>
  <si>
    <t>WIN2K3-106</t>
  </si>
  <si>
    <t>Permissions are securely delegated for \System32\attrib.exe</t>
  </si>
  <si>
    <t>attrib.exe</t>
  </si>
  <si>
    <t>WIN2K3-107</t>
  </si>
  <si>
    <t>Permissions are securely delegated for \System32\cacls.exe</t>
  </si>
  <si>
    <t>cacls.exe</t>
  </si>
  <si>
    <t>WIN2K3-108</t>
  </si>
  <si>
    <t>Permissions are securely delegated for \System32\debug.exe</t>
  </si>
  <si>
    <t>debug.exe</t>
  </si>
  <si>
    <t>WIN2K3-109</t>
  </si>
  <si>
    <t>Permissions are securely delegated for \System32\edlin.exe</t>
  </si>
  <si>
    <t>edlin.exe</t>
  </si>
  <si>
    <t>WIN2K3-110</t>
  </si>
  <si>
    <t>Permissions are securely delegated for \System32\eventcreate.exe</t>
  </si>
  <si>
    <t>eventcreate.exe</t>
  </si>
  <si>
    <t>WIN2K3-111</t>
  </si>
  <si>
    <t>Permissions are securely delegated for \System32\eventtriggers.exe</t>
  </si>
  <si>
    <t>eventtriggers.exe</t>
  </si>
  <si>
    <t>WIN2K3-112</t>
  </si>
  <si>
    <t>Permissions are securely delegated for \System32\ftp.exe</t>
  </si>
  <si>
    <t>ftp.exe</t>
  </si>
  <si>
    <t>WIN2K3-113</t>
  </si>
  <si>
    <t>Permissions are securely delegated for \System32\nbtstat.exe</t>
  </si>
  <si>
    <t>nbtstat.exe</t>
  </si>
  <si>
    <t>WIN2K3-114</t>
  </si>
  <si>
    <t>Permissions are securely delegated for \System32\net.exe</t>
  </si>
  <si>
    <t>net.exe</t>
  </si>
  <si>
    <t>WIN2K3-115</t>
  </si>
  <si>
    <t>Permissions are securely delegated for \System32\net1.exe</t>
  </si>
  <si>
    <t>net1.exe</t>
  </si>
  <si>
    <t>WIN2K3-116</t>
  </si>
  <si>
    <t>Permissions are securely delegated for \System32\netsh.exe</t>
  </si>
  <si>
    <t>netsh.exe</t>
  </si>
  <si>
    <t>WIN2K3-117</t>
  </si>
  <si>
    <t>Permissions are securely delegated for \System32\netstat.exe</t>
  </si>
  <si>
    <t>netstat.exe</t>
  </si>
  <si>
    <t>WIN2K3-118</t>
  </si>
  <si>
    <t>Permissions are securely delegated for \System32\nslookup.exe</t>
  </si>
  <si>
    <t>nslookup.exe</t>
  </si>
  <si>
    <t>WIN2K3-119</t>
  </si>
  <si>
    <t>Permissions are securely delegated for \System32\ntbackup.exe</t>
  </si>
  <si>
    <t>ntbackup.exe</t>
  </si>
  <si>
    <t>WIN2K3-120</t>
  </si>
  <si>
    <t>Permissions are securely delegated for \System32\rcp.exe</t>
  </si>
  <si>
    <t>rcp.exe</t>
  </si>
  <si>
    <t>WIN2K3-121</t>
  </si>
  <si>
    <t>Permissions are securely delegated for \System32\reg.exe</t>
  </si>
  <si>
    <t>reg.exe</t>
  </si>
  <si>
    <t>WIN2K3-122</t>
  </si>
  <si>
    <t>Permissions are securely delegated for \System32\regedt32.exe</t>
  </si>
  <si>
    <t>regedt32.exe</t>
  </si>
  <si>
    <t>WIN2K3-123</t>
  </si>
  <si>
    <t>Permissions are securely delegated for \System32\regini.exe</t>
  </si>
  <si>
    <t>regini.exe</t>
  </si>
  <si>
    <t>WIN2K3-124</t>
  </si>
  <si>
    <t>Permissions are securely delegated for \System32\regsvr32.exe</t>
  </si>
  <si>
    <t>regsvr32.exe</t>
  </si>
  <si>
    <t>WIN2K3-125</t>
  </si>
  <si>
    <t>Permissions are securely delegated for \System32\rexec.exe</t>
  </si>
  <si>
    <t>rexec.exe</t>
  </si>
  <si>
    <t>WIN2K3-126</t>
  </si>
  <si>
    <t>Permissions are securely delegated for \System32\route.exe</t>
  </si>
  <si>
    <t>route.exe</t>
  </si>
  <si>
    <t>WIN2K3-127</t>
  </si>
  <si>
    <t>Permissions are securely delegated for \System32\rsh.exe</t>
  </si>
  <si>
    <t>rsh.exe</t>
  </si>
  <si>
    <t>WIN2K3-128</t>
  </si>
  <si>
    <t>Permissions are securely delegated for \System32\sc.exe</t>
  </si>
  <si>
    <t>sc.exe</t>
  </si>
  <si>
    <t>WIN2K3-129</t>
  </si>
  <si>
    <t>Permissions are securely delegated for \System32\secedit.exe</t>
  </si>
  <si>
    <t>secedit.exe</t>
  </si>
  <si>
    <t>WIN2K3-130</t>
  </si>
  <si>
    <t>Permissions are securely delegated for \System32\subst.exe</t>
  </si>
  <si>
    <t>subst.exe</t>
  </si>
  <si>
    <t>WIN2K3-131</t>
  </si>
  <si>
    <t>Permissions are securely delegated for \System32\Systeminfo.exe</t>
  </si>
  <si>
    <t>Systeminfo.exe</t>
  </si>
  <si>
    <t>WIN2K3-132</t>
  </si>
  <si>
    <t>Permissions are securely delegated for \System32\telnet.exe</t>
  </si>
  <si>
    <t>telnet.exe</t>
  </si>
  <si>
    <t>WIN2K3-133</t>
  </si>
  <si>
    <t>Permissions are securely delegated for \System32\tftp.exe</t>
  </si>
  <si>
    <t>tftp.exe</t>
  </si>
  <si>
    <t>WIN2K3-134</t>
  </si>
  <si>
    <t>Permissions are securely delegated for \System32\tlntsvr.exe</t>
  </si>
  <si>
    <t>tlntsvr.exe</t>
  </si>
  <si>
    <t>WIN2K3-135</t>
  </si>
  <si>
    <t>Registry Key Permissions</t>
  </si>
  <si>
    <t>HKLM\Software</t>
  </si>
  <si>
    <t>Software</t>
  </si>
  <si>
    <t>Administrators: Full
System: Full
Creator Owner: Full
Users: Read</t>
  </si>
  <si>
    <t>WIN2K3-136</t>
  </si>
  <si>
    <t>Permissions for Registry Keys - HKLM\Software\Microsoft\Windows\CurrentVersion\Installer</t>
  </si>
  <si>
    <t>Installer</t>
  </si>
  <si>
    <t>Administrators: Full
System: Full
Users: Read</t>
  </si>
  <si>
    <t>WIN2K3-137</t>
  </si>
  <si>
    <t>Permissions for Registry Keys - HKLM\Software\Microsoft\Windows\CurrentVersion\Policies</t>
  </si>
  <si>
    <t>Policies</t>
  </si>
  <si>
    <t>Administrators: Full
System: Full
Authenticated Users: Read</t>
  </si>
  <si>
    <t>WIN2K3-138</t>
  </si>
  <si>
    <t>Permissions for Registry Keys - HKLM\System</t>
  </si>
  <si>
    <t>System</t>
  </si>
  <si>
    <t xml:space="preserve">Administrators: Full
System: Full
Creator Owner: Full
Users: Read
</t>
  </si>
  <si>
    <t>WIN2K3-139</t>
  </si>
  <si>
    <t>Permissions for Registry Keys - HKLM\System\CurrentControlSet\Enum</t>
  </si>
  <si>
    <t>Enum</t>
  </si>
  <si>
    <t>WIN2K3-140</t>
  </si>
  <si>
    <t>Permissions for Registry Keys - HKLM\System\CurrentControlSet\ Services\SNMP\Parameters\PermittedManagers</t>
  </si>
  <si>
    <t>PermittedManagers</t>
  </si>
  <si>
    <t>WIN2K3-141</t>
  </si>
  <si>
    <t>Permissions for Registry Keys - HKLM\System\CurrentControlSet\ Services\SNMP\Parameters\ValidCommunities</t>
  </si>
  <si>
    <t>ValidCommunities</t>
  </si>
  <si>
    <t>Administrators: Full
System: Full
Creator Owner: Full</t>
  </si>
  <si>
    <t>WIN2K3-142</t>
  </si>
  <si>
    <t>MSDTC</t>
  </si>
  <si>
    <t xml:space="preserve">Administrators: Full
Users: Read
System: Full
Users: Read
Network Service: Query value, Set value, Create subkey, Enumerate Subkeys, Notify, Read permissions
</t>
  </si>
  <si>
    <t>WIN2K3-143</t>
  </si>
  <si>
    <t>Permissions for Registry Keys - HKU\.Default\Software\Microsoft\ SystemCertificates\Root\ ProtectedRoots</t>
  </si>
  <si>
    <t>ProtectedRoots</t>
  </si>
  <si>
    <t>WIN2K3-144</t>
  </si>
  <si>
    <t>WIN2K3-145</t>
  </si>
  <si>
    <t>Administrators
Authenticated Users</t>
  </si>
  <si>
    <t>WIN2K3-146</t>
  </si>
  <si>
    <t>Add workstations to the domain</t>
  </si>
  <si>
    <t>WIN2K3-147</t>
  </si>
  <si>
    <t>Administrators
LOCAL SERVICE
NETWORK SERVICE</t>
  </si>
  <si>
    <t>WIN2K3-148</t>
  </si>
  <si>
    <t>Administrators
Backup Operators</t>
  </si>
  <si>
    <t>WIN2K3-149</t>
  </si>
  <si>
    <t>Allow logon through Terminal Services</t>
  </si>
  <si>
    <t>WIN2K3-150</t>
  </si>
  <si>
    <t>WIN2K3-151</t>
  </si>
  <si>
    <t>Authenticated Users
Users</t>
  </si>
  <si>
    <t>WIN2K3-152</t>
  </si>
  <si>
    <t>Administrators
LOCAL SERVICE</t>
  </si>
  <si>
    <t>WIN2K3-153</t>
  </si>
  <si>
    <t>WIN2K3-154</t>
  </si>
  <si>
    <t>None</t>
  </si>
  <si>
    <t>WIN2K3-155</t>
  </si>
  <si>
    <t>Administrators
Service</t>
  </si>
  <si>
    <t>WIN2K3-156</t>
  </si>
  <si>
    <t>Create permanent shared object</t>
  </si>
  <si>
    <t>WIN2K3-157</t>
  </si>
  <si>
    <t>WIN2K3-158</t>
  </si>
  <si>
    <t>ANONYMOUS LOGON
Guests
Support_388945a0</t>
  </si>
  <si>
    <t>WIN2K3-159</t>
  </si>
  <si>
    <t>Deny logon as a batch job</t>
  </si>
  <si>
    <t>Guests
Support_388945a0</t>
  </si>
  <si>
    <t>WIN2K3-160</t>
  </si>
  <si>
    <t>Deny logon as a service</t>
  </si>
  <si>
    <t>WIN2K3-161</t>
  </si>
  <si>
    <t>Deny logon locally</t>
  </si>
  <si>
    <t>WIN2K3-162</t>
  </si>
  <si>
    <t>Deny logon through terminal service</t>
  </si>
  <si>
    <t>Everyone</t>
  </si>
  <si>
    <t>WIN2K3-163</t>
  </si>
  <si>
    <t>Enable computer and user accounts to be trusted for delegation</t>
  </si>
  <si>
    <t>WIN2K3-164</t>
  </si>
  <si>
    <t>WIN2K3-165</t>
  </si>
  <si>
    <t>Generate Security Audits</t>
  </si>
  <si>
    <t>LOCAL SERVICE
NETWORK SERVICE</t>
  </si>
  <si>
    <t>WIN2K3-166</t>
  </si>
  <si>
    <t>Administrators
SERVICE</t>
  </si>
  <si>
    <t>WIN2K3-167</t>
  </si>
  <si>
    <t>WIN2K3-168</t>
  </si>
  <si>
    <t>WIN2K3-169</t>
  </si>
  <si>
    <t>WIN2K3-170</t>
  </si>
  <si>
    <t>WIN2K3-171</t>
  </si>
  <si>
    <t>NETWORK SERVICE</t>
  </si>
  <si>
    <t>WIN2K3-172</t>
  </si>
  <si>
    <t>Auditor's Group</t>
  </si>
  <si>
    <t>WIN2K3-173</t>
  </si>
  <si>
    <t>WIN2K3-174</t>
  </si>
  <si>
    <t>WIN2K3-175</t>
  </si>
  <si>
    <t>WIN2K3-176</t>
  </si>
  <si>
    <t>WIN2K3-177</t>
  </si>
  <si>
    <t>WIN2K3-178</t>
  </si>
  <si>
    <t>WIN2K3-179</t>
  </si>
  <si>
    <t>WIN2K3-180</t>
  </si>
  <si>
    <t>WIN2K3-181</t>
  </si>
  <si>
    <t>Synchronize directory service data</t>
  </si>
  <si>
    <t>WIN2K3-182</t>
  </si>
  <si>
    <t>CCE-3448-8</t>
  </si>
  <si>
    <t>CCE-3672-3</t>
  </si>
  <si>
    <t>CCE-3709-3</t>
  </si>
  <si>
    <t>CCE-3631-9</t>
  </si>
  <si>
    <t>CCE-3551-9</t>
  </si>
  <si>
    <t>CCE-3574-1</t>
  </si>
  <si>
    <t>CCE-2627-8</t>
  </si>
  <si>
    <t>CCE-3530-3</t>
  </si>
  <si>
    <t>CCE-3548-5</t>
  </si>
  <si>
    <t>CCE-2908-2</t>
  </si>
  <si>
    <t>CCE-3743-2</t>
  </si>
  <si>
    <t>CCE-2853-0</t>
  </si>
  <si>
    <t>CCE-3773-9</t>
  </si>
  <si>
    <t>CCE-3757-2</t>
  </si>
  <si>
    <t>CCE-2870-4</t>
  </si>
  <si>
    <t>CCE-3690-5</t>
  </si>
  <si>
    <t>CCE-3442-1</t>
  </si>
  <si>
    <t>CCE-3769-7</t>
  </si>
  <si>
    <t>CCE-3703-6</t>
  </si>
  <si>
    <t>CCE-3060-1</t>
  </si>
  <si>
    <t>CCE-3674-9</t>
  </si>
  <si>
    <t>CCE-3676-4</t>
  </si>
  <si>
    <t>CCE-3659-0</t>
  </si>
  <si>
    <t>CCE-3787-9</t>
  </si>
  <si>
    <t>CCE-3189-8</t>
  </si>
  <si>
    <t>CCE-3370-4</t>
  </si>
  <si>
    <t>CCE-3511-3</t>
  </si>
  <si>
    <t>CCE-8592-8</t>
  </si>
  <si>
    <t>CCE-8534-0</t>
  </si>
  <si>
    <t>CCE-3586-5</t>
  </si>
  <si>
    <t>CCE-3804-2</t>
  </si>
  <si>
    <t>CCE-2963-7</t>
  </si>
  <si>
    <t>CCE-3761-4</t>
  </si>
  <si>
    <t>CCE-2644-3</t>
  </si>
  <si>
    <t>CCE-3597-2</t>
  </si>
  <si>
    <t>CCE-3711-9</t>
  </si>
  <si>
    <t>CCE-3729-1</t>
  </si>
  <si>
    <t>CCE-3592-3</t>
  </si>
  <si>
    <t>CCE-3848-9</t>
  </si>
  <si>
    <t>CCE-3549-3</t>
  </si>
  <si>
    <t>CCE-3599-8, CCE-3617-8</t>
  </si>
  <si>
    <t>CCE-3357-1</t>
  </si>
  <si>
    <t>CCE-3494-2</t>
  </si>
  <si>
    <t>CCE-3306-8</t>
  </si>
  <si>
    <t>CCE-3613-7</t>
  </si>
  <si>
    <t>CCE-2984-3</t>
  </si>
  <si>
    <t>CCE-3478-5</t>
  </si>
  <si>
    <t>CCE-3504-8</t>
  </si>
  <si>
    <t>CCE-3420-7</t>
  </si>
  <si>
    <t>CCE-3817-4</t>
  </si>
  <si>
    <t>CCE-3112-0</t>
  </si>
  <si>
    <t>CCE-3632-7</t>
  </si>
  <si>
    <t>CCE-3719-2</t>
  </si>
  <si>
    <t>CCE-2819-1</t>
  </si>
  <si>
    <t>CCE-3614-5</t>
  </si>
  <si>
    <t>CCE-3441-3</t>
  </si>
  <si>
    <t>CCE-2947-0</t>
  </si>
  <si>
    <t>CCE-3714-3</t>
  </si>
  <si>
    <t>CCE-2909-0</t>
  </si>
  <si>
    <t>CCE-3654-1</t>
  </si>
  <si>
    <t>CCE-3786-1</t>
  </si>
  <si>
    <t>CCE-3812-5</t>
  </si>
  <si>
    <t>CCE-3710-1</t>
  </si>
  <si>
    <t>CCE-3627-7</t>
  </si>
  <si>
    <t>CCE-2875-3</t>
  </si>
  <si>
    <t>CCE-3665-7</t>
  </si>
  <si>
    <t>CCE-3683-0</t>
  </si>
  <si>
    <t>CCE-3577-4</t>
  </si>
  <si>
    <t>CCE-3298-7</t>
  </si>
  <si>
    <t>CCE-3758-0</t>
  </si>
  <si>
    <t>CCE-3708-5</t>
  </si>
  <si>
    <t>CCE-3778-8</t>
  </si>
  <si>
    <t>CCE-3720-0</t>
  </si>
  <si>
    <t>CCE-8479-8</t>
  </si>
  <si>
    <t>CCE-3227-6</t>
  </si>
  <si>
    <t>CCE-3725-9</t>
  </si>
  <si>
    <t>CCE-3509-7</t>
  </si>
  <si>
    <t>CCE-2812-6</t>
  </si>
  <si>
    <t>CCE-2817-5</t>
  </si>
  <si>
    <t>CCE-3616-0</t>
  </si>
  <si>
    <t>CCE-8472-3</t>
  </si>
  <si>
    <t>CCE-7613-3</t>
  </si>
  <si>
    <t>CCE-8544-9</t>
  </si>
  <si>
    <t>CCE-8325-3</t>
  </si>
  <si>
    <t>CCE-8462-4</t>
  </si>
  <si>
    <t>CCE-7936-8</t>
  </si>
  <si>
    <t>CCE-8043-2</t>
  </si>
  <si>
    <t>CCE-3731-7</t>
  </si>
  <si>
    <t>CCE-3652-5</t>
  </si>
  <si>
    <t>CCE-3295-3</t>
  </si>
  <si>
    <t>CCE-8091-1</t>
  </si>
  <si>
    <t>CCE-3424-9</t>
  </si>
  <si>
    <t>CCE-3527-9</t>
  </si>
  <si>
    <t>CCE-2790-4</t>
  </si>
  <si>
    <t>Deviation: IRS allows for notification 5-14 days.</t>
  </si>
  <si>
    <t>Deviation: DISA requires 12 characters.  IRS requires a minimum of 8 characters.</t>
  </si>
  <si>
    <t>▪ Windows 2003 MS &amp; DC STIG Benchmarks Version 6, Release 1.26</t>
  </si>
  <si>
    <t>Out of Scope Controls - Unselected NIST 800-53 Controls</t>
  </si>
  <si>
    <t>▪ NIST Control Name</t>
  </si>
  <si>
    <t>Full name which describes the NIST ID.</t>
  </si>
  <si>
    <t>Minor update to correct worksheet locking capabilities.  Added back NIST control name to Test Cases Tab.</t>
  </si>
  <si>
    <t>NIST Control Name</t>
  </si>
  <si>
    <t>Least Functionality</t>
  </si>
  <si>
    <t>Configuration Settings</t>
  </si>
  <si>
    <t>Access Enforcement</t>
  </si>
  <si>
    <t>Unsuccessful Login Attempts</t>
  </si>
  <si>
    <t>Audit Storage Capacity</t>
  </si>
  <si>
    <t>Authenticator Management</t>
  </si>
  <si>
    <t>Account Management</t>
  </si>
  <si>
    <t>Baseline Configuration</t>
  </si>
  <si>
    <t>Identification and Authentication (Organizational Users)</t>
  </si>
  <si>
    <t>Transmission Integrity</t>
  </si>
  <si>
    <t>Transmission Confidentiality</t>
  </si>
  <si>
    <t>Remote Access</t>
  </si>
  <si>
    <t>Identifier Management</t>
  </si>
  <si>
    <t>Session Lock</t>
  </si>
  <si>
    <t>Protection of Audit Information</t>
  </si>
  <si>
    <t>Flaw Remediation</t>
  </si>
  <si>
    <t>Information Flow Enforcement</t>
  </si>
  <si>
    <t>System Use Notification</t>
  </si>
  <si>
    <t>Least Privilege</t>
  </si>
  <si>
    <t>Testing Results</t>
  </si>
  <si>
    <t>The "Info Needed" status is provided for use by the tester during test execution to indicate more information is needed to complete the test.</t>
  </si>
  <si>
    <t>It is not an acceptable final test status, all test cases should be "Pass", "Fail", "Not Applicable" or "Automated" at the conclusion of testing.</t>
  </si>
  <si>
    <t>Info Needed</t>
  </si>
  <si>
    <t>Not Applicable</t>
  </si>
  <si>
    <t>Automated</t>
  </si>
  <si>
    <t>Interview</t>
  </si>
  <si>
    <t>Examine</t>
  </si>
  <si>
    <t>Please submit SCSEM feedback and suggestions to SafeguardReports@IRS.gov</t>
  </si>
  <si>
    <t>Obtain SCSEM updates online at http://www.irs.gov/uac/Safeguards-Program</t>
  </si>
  <si>
    <t>▪ NIST SP 800-53 Rev. 4, Security and Privacy Controls for Federal Information Systems and Organizations</t>
  </si>
  <si>
    <t>Updates based on Publication 1075.  See SCSEM notes column for specific updates.</t>
  </si>
  <si>
    <t>1 day</t>
  </si>
  <si>
    <t>3/3/14: Updated to 1 day.</t>
  </si>
  <si>
    <t>90 or less.</t>
  </si>
  <si>
    <t>Yes</t>
  </si>
  <si>
    <t>No</t>
  </si>
  <si>
    <t>Agency Code:</t>
  </si>
  <si>
    <t>Closing Date:</t>
  </si>
  <si>
    <t>Shared Agencies:</t>
  </si>
  <si>
    <t>Permissions for Registry Keys - HKLM\Software\Microsoft\MSDTC</t>
  </si>
  <si>
    <t>Secedit</t>
  </si>
  <si>
    <t>Permissions for Registry Keys - HKLM \SOFTWARE\Microsoft\ Windows NT\CurrentVersion\ Secedit</t>
  </si>
  <si>
    <t>WIN2K3-183</t>
  </si>
  <si>
    <t>CCE-3062-7</t>
  </si>
  <si>
    <t>1.4.1</t>
  </si>
  <si>
    <t>Minor updates to fix some test case language (e.g., 142, 144, 149)</t>
  </si>
  <si>
    <t>Minor updates to fix some test case language (e.g., 48)</t>
  </si>
  <si>
    <t>1.4.2</t>
  </si>
  <si>
    <t>NIST ID and Control name were changed for WIN2K3-004</t>
  </si>
  <si>
    <t>Reported Component</t>
  </si>
  <si>
    <t>N/A</t>
  </si>
  <si>
    <t>Info</t>
  </si>
  <si>
    <t>▪ IRS Publication 1075, Tax Information Security Guidelines for Federal, State and Local Agencies (January 2014)</t>
  </si>
  <si>
    <t>Fixed Status column selections and updated column headings.</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</si>
  <si>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</si>
  <si>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</si>
  <si>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1. 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</si>
  <si>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</si>
  <si>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</si>
  <si>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</si>
  <si>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</si>
  <si>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</si>
  <si>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</si>
  <si>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Weighted Pass Rate</t>
  </si>
  <si>
    <t>Totals</t>
  </si>
  <si>
    <t>Weighted Score</t>
  </si>
  <si>
    <t>Risk Rating</t>
  </si>
  <si>
    <t>Weight</t>
  </si>
  <si>
    <t>Device Weighted Score:</t>
  </si>
  <si>
    <t>Criticality</t>
  </si>
  <si>
    <t>Issue Code Mapping</t>
  </si>
  <si>
    <t>Criticality Rating (Do Not Edit)</t>
  </si>
  <si>
    <t>Criticality Ratings</t>
  </si>
  <si>
    <t>Critical</t>
  </si>
  <si>
    <t>Significant</t>
  </si>
  <si>
    <t>Moderate</t>
  </si>
  <si>
    <t>Limited</t>
  </si>
  <si>
    <t>HCM12</t>
  </si>
  <si>
    <t>HCM1</t>
  </si>
  <si>
    <t>HCM100, HAU5</t>
  </si>
  <si>
    <t>HAC14, HAC100</t>
  </si>
  <si>
    <t>HAC15, HAU4, HAC100</t>
  </si>
  <si>
    <t>HAC21, HAC22, HAC100, HCM100</t>
  </si>
  <si>
    <t>HAC100</t>
  </si>
  <si>
    <t>HAC15, HAC17, HAC2, HAC100</t>
  </si>
  <si>
    <t>HAC100, HPW2, HPW4</t>
  </si>
  <si>
    <t>HAU100</t>
  </si>
  <si>
    <t>HSA4</t>
  </si>
  <si>
    <t>HCM100</t>
  </si>
  <si>
    <t>HPW100</t>
  </si>
  <si>
    <t>HAC29</t>
  </si>
  <si>
    <t>HCM10, HSA4</t>
  </si>
  <si>
    <t>HSC100, HSC18</t>
  </si>
  <si>
    <t>HSC100, HSC1, HSC15</t>
  </si>
  <si>
    <t>HSI1</t>
  </si>
  <si>
    <t>HAC100, HAC10, HPW2</t>
  </si>
  <si>
    <t>HAC13</t>
  </si>
  <si>
    <t>HTC21, HAC100</t>
  </si>
  <si>
    <t>HRM8, HRM7</t>
  </si>
  <si>
    <t>HRM100</t>
  </si>
  <si>
    <t>HAC29, HMT12</t>
  </si>
  <si>
    <t>HSA2, HCM10</t>
  </si>
  <si>
    <t>HCM10, HCM100</t>
  </si>
  <si>
    <t>HPW2, HPW100</t>
  </si>
  <si>
    <t>HAC29, HAC100</t>
  </si>
  <si>
    <t>HAC7, HAC8, HAC9, HAC17, HAC100</t>
  </si>
  <si>
    <t>HSC100</t>
  </si>
  <si>
    <t>HAC100, HPW10, HPW100</t>
  </si>
  <si>
    <t>HRM5, HAC2, HRM100, HAC100</t>
  </si>
  <si>
    <t>HSC15, HSC100</t>
  </si>
  <si>
    <t>HRM7, HRM100</t>
  </si>
  <si>
    <t>HRM5, HRM7, HRM100</t>
  </si>
  <si>
    <t>HAC2, HAC100</t>
  </si>
  <si>
    <t>HAC2, HAC100, HRM5, HRM100</t>
  </si>
  <si>
    <t>HCM1, HCM100</t>
  </si>
  <si>
    <t>HSI100</t>
  </si>
  <si>
    <t>HCM100, HSI100</t>
  </si>
  <si>
    <t>HCM7, HCM12, HCM14</t>
  </si>
  <si>
    <t>HAT100</t>
  </si>
  <si>
    <t>HSC7, HSC100</t>
  </si>
  <si>
    <t>HCM100, HSC100, HSC7</t>
  </si>
  <si>
    <t>HCM100, HSI100, HAC100</t>
  </si>
  <si>
    <t>HCM100, HRM9, HRM100</t>
  </si>
  <si>
    <t>HPW3, HPW100</t>
  </si>
  <si>
    <t>HPW10, HPW100</t>
  </si>
  <si>
    <t>HAC100, HAU3, HAU8, HAU10, HAU14</t>
  </si>
  <si>
    <t>Sections below are automatically calculated.</t>
  </si>
  <si>
    <t>Possible</t>
  </si>
  <si>
    <t>Actual</t>
  </si>
  <si>
    <t>Total Number of Tests Performed</t>
  </si>
  <si>
    <t>-</t>
  </si>
  <si>
    <t xml:space="preserve"> ▪ SCSEM Version: 1.5</t>
  </si>
  <si>
    <t xml:space="preserve"> ▪ SCSEM Release Date: February 6, 2015</t>
  </si>
  <si>
    <t>Added baseline Criticality Score and Issue Codes, weighted test cases based on criticality, and updated Results Tab</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</si>
</sst>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s>
  <fonts count="56">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sz val="11"/>
      <color indexed="17"/>
      <name val="Calibri"/>
      <family val="2"/>
    </font>
    <font>
      <u val="single"/>
      <sz val="10"/>
      <color indexed="12"/>
      <name val="Arial"/>
      <family val="2"/>
    </font>
    <font>
      <sz val="11"/>
      <color indexed="52"/>
      <name val="Calibri"/>
      <family val="2"/>
    </font>
    <font>
      <sz val="11"/>
      <color indexed="60"/>
      <name val="Calibri"/>
      <family val="2"/>
    </font>
    <font>
      <sz val="11"/>
      <color indexed="10"/>
      <name val="Calibri"/>
      <family val="2"/>
    </font>
    <font>
      <u val="single"/>
      <sz val="10"/>
      <color indexed="12"/>
      <name val="Verdana"/>
      <family val="2"/>
    </font>
    <font>
      <sz val="1"/>
      <color indexed="8"/>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8"/>
      <color indexed="56"/>
      <name val="Cambria"/>
      <family val="2"/>
    </font>
    <font>
      <b/>
      <sz val="11"/>
      <color indexed="8"/>
      <name val="Calibri"/>
      <family val="2"/>
    </font>
    <font>
      <b/>
      <sz val="10"/>
      <color indexed="10"/>
      <name val="Arial"/>
      <family val="2"/>
    </font>
    <font>
      <sz val="10"/>
      <color indexed="60"/>
      <name val="Arial"/>
      <family val="2"/>
    </font>
    <font>
      <sz val="10"/>
      <color indexed="10"/>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AC0000"/>
      <name val="Arial"/>
      <family val="2"/>
    </font>
    <font>
      <sz val="10"/>
      <color rgb="FFFF0000"/>
      <name val="Arial"/>
      <family val="2"/>
    </font>
    <font>
      <b/>
      <sz val="10"/>
      <color theme="1"/>
      <name val="Arial"/>
      <family val="2"/>
    </font>
  </fonts>
  <fills count="7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indexed="49"/>
        <bgColor indexed="64"/>
      </patternFill>
    </fill>
    <fill>
      <patternFill patternType="solid">
        <fgColor theme="9"/>
        <bgColor indexed="64"/>
      </patternFill>
    </fill>
    <fill>
      <patternFill patternType="solid">
        <fgColor indexed="47"/>
        <bgColor indexed="64"/>
      </patternFill>
    </fill>
    <fill>
      <patternFill patternType="solid">
        <fgColor indexed="52"/>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22"/>
        <bgColor indexed="64"/>
      </patternFill>
    </fill>
    <fill>
      <patternFill patternType="solid">
        <fgColor rgb="FFB2B2B2"/>
        <bgColor indexed="64"/>
      </patternFill>
    </fill>
    <fill>
      <patternFill patternType="solid">
        <fgColor theme="0"/>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54"/>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54"/>
      </top>
      <bottom style="double">
        <color indexed="54"/>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63"/>
      </bottom>
    </border>
    <border>
      <left/>
      <right style="thin"/>
      <top style="thin">
        <color indexed="63"/>
      </top>
      <bottom style="thin">
        <color indexed="63"/>
      </bottom>
    </border>
    <border>
      <left style="thin"/>
      <right style="thin"/>
      <top style="thin"/>
      <bottom style="thin"/>
    </border>
    <border>
      <left/>
      <right style="thin"/>
      <top style="thin">
        <color indexed="63"/>
      </top>
      <bottom/>
    </border>
    <border>
      <left>
        <color indexed="63"/>
      </left>
      <right style="thin"/>
      <top>
        <color indexed="63"/>
      </top>
      <bottom>
        <color indexed="63"/>
      </bottom>
    </border>
    <border>
      <left/>
      <right style="thin"/>
      <top/>
      <bottom style="thin">
        <color indexed="63"/>
      </bottom>
    </border>
    <border>
      <left style="thin">
        <color indexed="63"/>
      </left>
      <right style="thin"/>
      <top style="thin">
        <color indexed="63"/>
      </top>
      <bottom style="thin">
        <color indexed="63"/>
      </bottom>
    </border>
    <border>
      <left style="thin"/>
      <right style="thin"/>
      <top style="thin"/>
      <bottom>
        <color indexed="63"/>
      </bottom>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right/>
      <top style="thin">
        <color indexed="63"/>
      </top>
      <bottom style="thin"/>
    </border>
    <border>
      <left/>
      <right style="thin">
        <color indexed="63"/>
      </right>
      <top style="thin">
        <color indexed="63"/>
      </top>
      <bottom style="thin"/>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bottom style="thin"/>
    </border>
  </borders>
  <cellStyleXfs count="9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3"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33"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33"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3"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33" fillId="1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3"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3"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3"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3" fillId="20"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3" fillId="21"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33" fillId="22"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4"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4"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4"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34"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4"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34"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34" fillId="34"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4"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4" fillId="43" borderId="0" applyNumberFormat="0" applyBorder="0" applyAlignment="0" applyProtection="0"/>
    <xf numFmtId="0" fontId="16" fillId="39" borderId="0" applyNumberFormat="0" applyBorder="0" applyAlignment="0" applyProtection="0"/>
    <xf numFmtId="0" fontId="16" fillId="44"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4" fillId="45" borderId="0" applyNumberFormat="0" applyBorder="0" applyAlignment="0" applyProtection="0"/>
    <xf numFmtId="0" fontId="16" fillId="35" borderId="0" applyNumberFormat="0" applyBorder="0" applyAlignment="0" applyProtection="0"/>
    <xf numFmtId="0" fontId="16"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4" fillId="46" borderId="0" applyNumberFormat="0" applyBorder="0" applyAlignment="0" applyProtection="0"/>
    <xf numFmtId="0" fontId="16" fillId="47" borderId="0" applyNumberFormat="0" applyBorder="0" applyAlignment="0" applyProtection="0"/>
    <xf numFmtId="0" fontId="16"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34" fillId="49" borderId="0" applyNumberFormat="0" applyBorder="0" applyAlignment="0" applyProtection="0"/>
    <xf numFmtId="0" fontId="16" fillId="39" borderId="0" applyNumberFormat="0" applyBorder="0" applyAlignment="0" applyProtection="0"/>
    <xf numFmtId="0" fontId="16"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35" fillId="52"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3" fillId="0" borderId="0" applyNumberFormat="0" applyFill="0" applyBorder="0" applyAlignment="0" applyProtection="0"/>
    <xf numFmtId="0" fontId="36" fillId="54" borderId="1"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1" fillId="55" borderId="2" applyNumberFormat="0" applyAlignment="0" applyProtection="0"/>
    <xf numFmtId="0" fontId="37" fillId="56" borderId="3"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0" fontId="1" fillId="4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6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40"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41" fillId="0" borderId="7"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9" fillId="0" borderId="8" applyNumberFormat="0" applyFill="0" applyAlignment="0" applyProtection="0"/>
    <xf numFmtId="0" fontId="42"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44" fillId="61" borderId="1"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11" fillId="50" borderId="2" applyNumberFormat="0" applyAlignment="0" applyProtection="0"/>
    <xf numFmtId="0" fontId="45" fillId="0" borderId="11"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1" fillId="0" borderId="12" applyNumberFormat="0" applyFill="0" applyAlignment="0" applyProtection="0"/>
    <xf numFmtId="0" fontId="0" fillId="0" borderId="0">
      <alignment wrapText="1"/>
      <protection/>
    </xf>
    <xf numFmtId="0" fontId="46" fillId="62"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2" fillId="0" borderId="0">
      <alignment/>
      <protection/>
    </xf>
    <xf numFmtId="0" fontId="18" fillId="0" borderId="0">
      <alignment/>
      <protection/>
    </xf>
    <xf numFmtId="0" fontId="47" fillId="0" borderId="0">
      <alignment/>
      <protection/>
    </xf>
    <xf numFmtId="0" fontId="0" fillId="0" borderId="0">
      <alignment/>
      <protection/>
    </xf>
    <xf numFmtId="0" fontId="47" fillId="0" borderId="0">
      <alignment/>
      <protection/>
    </xf>
    <xf numFmtId="0" fontId="0"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8" fillId="0" borderId="0">
      <alignment/>
      <protection/>
    </xf>
    <xf numFmtId="0" fontId="18" fillId="0" borderId="0">
      <alignment/>
      <protection/>
    </xf>
    <xf numFmtId="0" fontId="1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64" borderId="13" applyNumberFormat="0" applyFont="0" applyAlignment="0" applyProtection="0"/>
    <xf numFmtId="0" fontId="1"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1"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18" fillId="39" borderId="14" applyNumberFormat="0" applyFont="0" applyAlignment="0" applyProtection="0"/>
    <xf numFmtId="0" fontId="48" fillId="54" borderId="15" applyNumberFormat="0" applyAlignment="0" applyProtection="0"/>
    <xf numFmtId="0" fontId="18" fillId="55" borderId="16"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50" fillId="0" borderId="17" applyNumberFormat="0" applyFill="0" applyAlignment="0" applyProtection="0"/>
    <xf numFmtId="0" fontId="1" fillId="0" borderId="18" applyNumberFormat="0" applyFill="0" applyAlignment="0" applyProtection="0"/>
    <xf numFmtId="0" fontId="1" fillId="0" borderId="18" applyNumberFormat="0" applyFill="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244">
    <xf numFmtId="0" fontId="0" fillId="0" borderId="0" xfId="0" applyAlignment="1">
      <alignment/>
    </xf>
    <xf numFmtId="0" fontId="0" fillId="0" borderId="0" xfId="0" applyFill="1" applyAlignment="1">
      <alignment/>
    </xf>
    <xf numFmtId="166" fontId="0" fillId="0" borderId="16" xfId="0" applyNumberFormat="1" applyBorder="1" applyAlignment="1">
      <alignment horizontal="left" vertical="top"/>
    </xf>
    <xf numFmtId="14" fontId="0" fillId="0" borderId="19" xfId="0" applyNumberFormat="1" applyBorder="1" applyAlignment="1">
      <alignment horizontal="left" vertical="top"/>
    </xf>
    <xf numFmtId="0" fontId="0" fillId="0" borderId="16" xfId="0" applyBorder="1" applyAlignment="1">
      <alignment horizontal="left" vertical="top"/>
    </xf>
    <xf numFmtId="0" fontId="0" fillId="0" borderId="16" xfId="0" applyBorder="1" applyAlignment="1">
      <alignment horizontal="left" vertical="top" wrapText="1"/>
    </xf>
    <xf numFmtId="14" fontId="0" fillId="0" borderId="16" xfId="0" applyNumberFormat="1" applyBorder="1" applyAlignment="1">
      <alignment horizontal="left" vertical="top"/>
    </xf>
    <xf numFmtId="14" fontId="0" fillId="0" borderId="0" xfId="0" applyNumberFormat="1" applyAlignment="1">
      <alignment/>
    </xf>
    <xf numFmtId="0" fontId="3" fillId="65" borderId="19" xfId="0" applyFont="1" applyFill="1" applyBorder="1" applyAlignment="1">
      <alignment/>
    </xf>
    <xf numFmtId="0" fontId="3" fillId="65" borderId="20" xfId="0" applyFont="1" applyFill="1" applyBorder="1" applyAlignment="1">
      <alignment/>
    </xf>
    <xf numFmtId="0" fontId="3" fillId="65" borderId="21" xfId="0" applyFont="1" applyFill="1" applyBorder="1" applyAlignment="1">
      <alignment/>
    </xf>
    <xf numFmtId="0" fontId="0" fillId="0" borderId="22" xfId="0" applyFont="1" applyFill="1" applyBorder="1" applyAlignment="1">
      <alignment vertical="top"/>
    </xf>
    <xf numFmtId="0" fontId="0" fillId="0" borderId="0" xfId="0" applyFont="1" applyFill="1" applyBorder="1" applyAlignment="1">
      <alignment vertical="top"/>
    </xf>
    <xf numFmtId="0" fontId="0" fillId="0" borderId="23" xfId="0" applyFont="1" applyFill="1" applyBorder="1" applyAlignment="1">
      <alignment vertical="top"/>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0" xfId="0" applyAlignment="1">
      <alignment/>
    </xf>
    <xf numFmtId="0" fontId="0" fillId="0" borderId="0" xfId="0" applyFill="1" applyAlignment="1">
      <alignment/>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vertical="top"/>
    </xf>
    <xf numFmtId="0" fontId="0" fillId="0" borderId="29" xfId="0" applyFont="1" applyFill="1" applyBorder="1" applyAlignment="1">
      <alignment vertical="top"/>
    </xf>
    <xf numFmtId="0" fontId="3" fillId="66" borderId="16" xfId="0" applyFont="1" applyFill="1" applyBorder="1" applyAlignment="1">
      <alignment horizontal="left" vertical="center" wrapText="1"/>
    </xf>
    <xf numFmtId="0" fontId="3" fillId="66" borderId="19" xfId="0" applyFont="1" applyFill="1" applyBorder="1" applyAlignment="1">
      <alignment vertical="center"/>
    </xf>
    <xf numFmtId="0" fontId="3" fillId="66" borderId="20" xfId="0" applyFont="1" applyFill="1" applyBorder="1" applyAlignment="1">
      <alignment vertical="center"/>
    </xf>
    <xf numFmtId="0" fontId="3" fillId="66" borderId="21" xfId="0" applyFont="1" applyFill="1" applyBorder="1" applyAlignment="1">
      <alignment vertical="center"/>
    </xf>
    <xf numFmtId="0" fontId="3" fillId="66" borderId="26" xfId="0" applyFont="1" applyFill="1" applyBorder="1" applyAlignment="1">
      <alignment vertical="center"/>
    </xf>
    <xf numFmtId="0" fontId="3" fillId="66" borderId="27" xfId="0" applyFont="1" applyFill="1" applyBorder="1" applyAlignment="1">
      <alignment vertical="center"/>
    </xf>
    <xf numFmtId="0" fontId="3" fillId="66" borderId="28" xfId="0" applyFont="1" applyFill="1" applyBorder="1" applyAlignment="1">
      <alignment vertical="center"/>
    </xf>
    <xf numFmtId="0" fontId="0" fillId="66" borderId="29" xfId="0" applyFont="1" applyFill="1" applyBorder="1" applyAlignment="1">
      <alignment vertical="center"/>
    </xf>
    <xf numFmtId="0" fontId="0" fillId="66" borderId="24" xfId="0" applyFont="1" applyFill="1" applyBorder="1" applyAlignment="1">
      <alignment vertical="center"/>
    </xf>
    <xf numFmtId="0" fontId="0" fillId="66" borderId="25" xfId="0" applyFont="1" applyFill="1" applyBorder="1" applyAlignment="1">
      <alignment vertical="center"/>
    </xf>
    <xf numFmtId="0" fontId="0" fillId="15" borderId="27" xfId="0" applyFont="1" applyFill="1" applyBorder="1" applyAlignment="1" applyProtection="1">
      <alignment/>
      <protection/>
    </xf>
    <xf numFmtId="0" fontId="0" fillId="0" borderId="0" xfId="0" applyAlignment="1" applyProtection="1">
      <alignment/>
      <protection/>
    </xf>
    <xf numFmtId="0" fontId="8" fillId="15" borderId="0" xfId="0" applyFont="1" applyFill="1" applyBorder="1" applyAlignment="1" applyProtection="1">
      <alignment/>
      <protection/>
    </xf>
    <xf numFmtId="0" fontId="0" fillId="15" borderId="0" xfId="0" applyFont="1" applyFill="1" applyBorder="1" applyAlignment="1" applyProtection="1">
      <alignment/>
      <protection/>
    </xf>
    <xf numFmtId="0" fontId="0" fillId="15" borderId="0" xfId="0" applyFont="1" applyFill="1" applyBorder="1" applyAlignment="1" applyProtection="1">
      <alignment/>
      <protection/>
    </xf>
    <xf numFmtId="0" fontId="0" fillId="15" borderId="29" xfId="0" applyFill="1" applyBorder="1" applyAlignment="1" applyProtection="1">
      <alignment/>
      <protection/>
    </xf>
    <xf numFmtId="0" fontId="0" fillId="15" borderId="24" xfId="0" applyFont="1" applyFill="1" applyBorder="1" applyAlignment="1" applyProtection="1">
      <alignment/>
      <protection/>
    </xf>
    <xf numFmtId="0" fontId="3" fillId="67" borderId="26" xfId="0" applyFont="1" applyFill="1" applyBorder="1" applyAlignment="1" applyProtection="1">
      <alignment vertical="center"/>
      <protection/>
    </xf>
    <xf numFmtId="0" fontId="3" fillId="67" borderId="27" xfId="0" applyFont="1" applyFill="1" applyBorder="1" applyAlignment="1" applyProtection="1">
      <alignment vertical="center"/>
      <protection/>
    </xf>
    <xf numFmtId="0" fontId="0" fillId="67" borderId="22" xfId="0" applyFont="1" applyFill="1" applyBorder="1" applyAlignment="1" applyProtection="1">
      <alignment vertical="top"/>
      <protection/>
    </xf>
    <xf numFmtId="0" fontId="0" fillId="67" borderId="0" xfId="0" applyFill="1" applyBorder="1" applyAlignment="1" applyProtection="1">
      <alignment vertical="top"/>
      <protection/>
    </xf>
    <xf numFmtId="0" fontId="0" fillId="67" borderId="29" xfId="0" applyFill="1" applyBorder="1" applyAlignment="1" applyProtection="1">
      <alignment vertical="top"/>
      <protection/>
    </xf>
    <xf numFmtId="0" fontId="0" fillId="67" borderId="24" xfId="0" applyFill="1" applyBorder="1" applyAlignment="1" applyProtection="1">
      <alignment vertical="top"/>
      <protection/>
    </xf>
    <xf numFmtId="0" fontId="3" fillId="65" borderId="19" xfId="0" applyFont="1" applyFill="1" applyBorder="1" applyAlignment="1" applyProtection="1">
      <alignment vertical="center"/>
      <protection/>
    </xf>
    <xf numFmtId="0" fontId="3" fillId="65" borderId="20" xfId="0" applyFont="1" applyFill="1" applyBorder="1" applyAlignment="1" applyProtection="1">
      <alignment vertical="center"/>
      <protection/>
    </xf>
    <xf numFmtId="0" fontId="3" fillId="0" borderId="19" xfId="0" applyFont="1" applyBorder="1" applyAlignment="1" applyProtection="1">
      <alignment vertical="center"/>
      <protection/>
    </xf>
    <xf numFmtId="0" fontId="3" fillId="0" borderId="21" xfId="0" applyFont="1" applyBorder="1" applyAlignment="1" applyProtection="1">
      <alignment vertical="center"/>
      <protection/>
    </xf>
    <xf numFmtId="0" fontId="52" fillId="0" borderId="21" xfId="0" applyFont="1" applyBorder="1" applyAlignment="1" applyProtection="1">
      <alignment vertical="center"/>
      <protection/>
    </xf>
    <xf numFmtId="0" fontId="0" fillId="66" borderId="19" xfId="0" applyFill="1" applyBorder="1" applyAlignment="1" applyProtection="1">
      <alignment vertical="center"/>
      <protection/>
    </xf>
    <xf numFmtId="0" fontId="0" fillId="66" borderId="20" xfId="0" applyFill="1" applyBorder="1" applyAlignment="1" applyProtection="1">
      <alignment vertical="center"/>
      <protection/>
    </xf>
    <xf numFmtId="0" fontId="47" fillId="0" borderId="30" xfId="0" applyFont="1" applyBorder="1" applyAlignment="1" applyProtection="1">
      <alignment vertical="center" wrapText="1"/>
      <protection/>
    </xf>
    <xf numFmtId="165" fontId="47" fillId="0" borderId="30" xfId="0" applyNumberFormat="1" applyFont="1" applyBorder="1" applyAlignment="1" applyProtection="1">
      <alignment vertical="center" wrapText="1"/>
      <protection/>
    </xf>
    <xf numFmtId="0" fontId="0" fillId="66" borderId="30" xfId="0" applyFill="1" applyBorder="1" applyAlignment="1" applyProtection="1">
      <alignment vertical="center"/>
      <protection/>
    </xf>
    <xf numFmtId="0" fontId="3" fillId="65" borderId="20" xfId="0" applyFont="1" applyFill="1" applyBorder="1" applyAlignment="1" applyProtection="1">
      <alignment/>
      <protection/>
    </xf>
    <xf numFmtId="0" fontId="3" fillId="65" borderId="21" xfId="0" applyFont="1" applyFill="1" applyBorder="1" applyAlignment="1" applyProtection="1">
      <alignment/>
      <protection/>
    </xf>
    <xf numFmtId="0" fontId="0" fillId="0" borderId="22"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23" xfId="0" applyFont="1" applyFill="1" applyBorder="1" applyAlignment="1" applyProtection="1">
      <alignment vertical="top"/>
      <protection/>
    </xf>
    <xf numFmtId="0" fontId="0" fillId="0" borderId="24" xfId="0" applyFont="1" applyFill="1" applyBorder="1" applyAlignment="1" applyProtection="1">
      <alignment vertical="top"/>
      <protection/>
    </xf>
    <xf numFmtId="0" fontId="0" fillId="0" borderId="25" xfId="0" applyFont="1" applyFill="1" applyBorder="1" applyAlignment="1" applyProtection="1">
      <alignment vertical="top"/>
      <protection/>
    </xf>
    <xf numFmtId="0" fontId="0" fillId="0" borderId="0" xfId="0" applyAlignment="1" applyProtection="1">
      <alignment/>
      <protection/>
    </xf>
    <xf numFmtId="0" fontId="3" fillId="65" borderId="19" xfId="0" applyFont="1" applyFill="1" applyBorder="1" applyAlignment="1" applyProtection="1">
      <alignment/>
      <protection/>
    </xf>
    <xf numFmtId="0" fontId="3" fillId="66" borderId="19" xfId="0" applyFont="1" applyFill="1" applyBorder="1" applyAlignment="1" applyProtection="1">
      <alignment vertical="center"/>
      <protection/>
    </xf>
    <xf numFmtId="0" fontId="3" fillId="66" borderId="20" xfId="0" applyFont="1" applyFill="1" applyBorder="1" applyAlignment="1" applyProtection="1">
      <alignment vertical="center"/>
      <protection/>
    </xf>
    <xf numFmtId="0" fontId="3" fillId="66" borderId="21" xfId="0" applyFont="1" applyFill="1" applyBorder="1" applyAlignment="1" applyProtection="1">
      <alignment vertical="center"/>
      <protection/>
    </xf>
    <xf numFmtId="0" fontId="0" fillId="0" borderId="0" xfId="0" applyFill="1" applyAlignment="1" applyProtection="1">
      <alignment/>
      <protection/>
    </xf>
    <xf numFmtId="0" fontId="53" fillId="0" borderId="27" xfId="0" applyFont="1" applyFill="1" applyBorder="1" applyAlignment="1" applyProtection="1">
      <alignment vertical="top"/>
      <protection/>
    </xf>
    <xf numFmtId="0" fontId="53" fillId="0" borderId="28" xfId="0" applyFont="1" applyFill="1" applyBorder="1" applyAlignment="1" applyProtection="1">
      <alignment vertical="top"/>
      <protection/>
    </xf>
    <xf numFmtId="0" fontId="53" fillId="0" borderId="0" xfId="0" applyFont="1" applyFill="1" applyAlignment="1" applyProtection="1">
      <alignment/>
      <protection/>
    </xf>
    <xf numFmtId="0" fontId="53" fillId="0" borderId="0" xfId="0" applyFont="1" applyFill="1" applyBorder="1" applyAlignment="1" applyProtection="1">
      <alignment vertical="top"/>
      <protection/>
    </xf>
    <xf numFmtId="0" fontId="53" fillId="0" borderId="23" xfId="0" applyFont="1" applyFill="1" applyBorder="1" applyAlignment="1" applyProtection="1">
      <alignment vertical="top"/>
      <protection/>
    </xf>
    <xf numFmtId="0" fontId="54" fillId="0" borderId="29" xfId="0" applyFont="1" applyFill="1" applyBorder="1" applyAlignment="1" applyProtection="1">
      <alignment vertical="top"/>
      <protection/>
    </xf>
    <xf numFmtId="0" fontId="54" fillId="0" borderId="24" xfId="0" applyFont="1" applyFill="1" applyBorder="1" applyAlignment="1" applyProtection="1">
      <alignment vertical="top"/>
      <protection/>
    </xf>
    <xf numFmtId="0" fontId="54" fillId="0" borderId="25" xfId="0" applyFont="1" applyFill="1" applyBorder="1" applyAlignment="1" applyProtection="1">
      <alignment vertical="top"/>
      <protection/>
    </xf>
    <xf numFmtId="0" fontId="3" fillId="68" borderId="26" xfId="0" applyFont="1" applyFill="1" applyBorder="1" applyAlignment="1" applyProtection="1">
      <alignment vertical="top"/>
      <protection/>
    </xf>
    <xf numFmtId="0" fontId="3" fillId="68" borderId="27" xfId="0" applyFont="1" applyFill="1" applyBorder="1" applyAlignment="1" applyProtection="1">
      <alignment vertical="top"/>
      <protection/>
    </xf>
    <xf numFmtId="0" fontId="3" fillId="68" borderId="28" xfId="0" applyFont="1" applyFill="1" applyBorder="1" applyAlignment="1" applyProtection="1">
      <alignment vertical="top"/>
      <protection/>
    </xf>
    <xf numFmtId="0" fontId="0" fillId="0" borderId="26" xfId="0" applyFont="1" applyFill="1" applyBorder="1" applyAlignment="1" applyProtection="1">
      <alignment vertical="top"/>
      <protection/>
    </xf>
    <xf numFmtId="0" fontId="0" fillId="0" borderId="27" xfId="0" applyFont="1" applyFill="1" applyBorder="1" applyAlignment="1" applyProtection="1">
      <alignment vertical="top"/>
      <protection/>
    </xf>
    <xf numFmtId="0" fontId="0" fillId="0" borderId="28" xfId="0" applyFont="1" applyFill="1" applyBorder="1" applyAlignment="1" applyProtection="1">
      <alignment vertical="top"/>
      <protection/>
    </xf>
    <xf numFmtId="0" fontId="3" fillId="68" borderId="29" xfId="0" applyFont="1" applyFill="1" applyBorder="1" applyAlignment="1" applyProtection="1">
      <alignment vertical="top"/>
      <protection/>
    </xf>
    <xf numFmtId="0" fontId="3" fillId="68" borderId="24" xfId="0" applyFont="1" applyFill="1" applyBorder="1" applyAlignment="1" applyProtection="1">
      <alignment vertical="top"/>
      <protection/>
    </xf>
    <xf numFmtId="0" fontId="3" fillId="68" borderId="25" xfId="0" applyFont="1" applyFill="1" applyBorder="1" applyAlignment="1" applyProtection="1">
      <alignment vertical="top"/>
      <protection/>
    </xf>
    <xf numFmtId="0" fontId="0" fillId="0" borderId="29" xfId="0" applyFont="1" applyFill="1" applyBorder="1" applyAlignment="1" applyProtection="1">
      <alignment vertical="top"/>
      <protection/>
    </xf>
    <xf numFmtId="0" fontId="3" fillId="68" borderId="19" xfId="0" applyFont="1" applyFill="1" applyBorder="1" applyAlignment="1" applyProtection="1">
      <alignment vertical="top"/>
      <protection/>
    </xf>
    <xf numFmtId="0" fontId="3" fillId="68" borderId="20" xfId="0" applyFont="1" applyFill="1" applyBorder="1" applyAlignment="1" applyProtection="1">
      <alignment vertical="top"/>
      <protection/>
    </xf>
    <xf numFmtId="0" fontId="3" fillId="68" borderId="21"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68" borderId="22" xfId="0" applyFont="1" applyFill="1" applyBorder="1" applyAlignment="1" applyProtection="1">
      <alignment vertical="top"/>
      <protection/>
    </xf>
    <xf numFmtId="0" fontId="3" fillId="68" borderId="0" xfId="0" applyFont="1" applyFill="1" applyBorder="1" applyAlignment="1" applyProtection="1">
      <alignment vertical="top"/>
      <protection/>
    </xf>
    <xf numFmtId="0" fontId="3" fillId="68" borderId="23" xfId="0" applyFont="1" applyFill="1" applyBorder="1" applyAlignment="1" applyProtection="1">
      <alignment vertical="top"/>
      <protection/>
    </xf>
    <xf numFmtId="0" fontId="3" fillId="0" borderId="26" xfId="0" applyFont="1" applyBorder="1" applyAlignment="1" applyProtection="1">
      <alignment vertical="top"/>
      <protection/>
    </xf>
    <xf numFmtId="0" fontId="3" fillId="0" borderId="27" xfId="0" applyFont="1" applyBorder="1" applyAlignment="1" applyProtection="1">
      <alignment vertical="top"/>
      <protection/>
    </xf>
    <xf numFmtId="0" fontId="3" fillId="0" borderId="28" xfId="0" applyFont="1" applyBorder="1" applyAlignment="1" applyProtection="1">
      <alignment vertical="top"/>
      <protection/>
    </xf>
    <xf numFmtId="0" fontId="0" fillId="0" borderId="22" xfId="0" applyFont="1" applyBorder="1" applyAlignment="1" applyProtection="1">
      <alignment horizontal="right" vertical="top"/>
      <protection/>
    </xf>
    <xf numFmtId="0" fontId="0" fillId="0" borderId="0" xfId="0" applyFont="1" applyBorder="1" applyAlignment="1" applyProtection="1">
      <alignment vertical="top"/>
      <protection/>
    </xf>
    <xf numFmtId="0" fontId="0" fillId="0" borderId="23" xfId="0" applyFont="1" applyBorder="1" applyAlignment="1" applyProtection="1">
      <alignment vertical="top"/>
      <protection/>
    </xf>
    <xf numFmtId="0" fontId="3" fillId="0" borderId="22" xfId="0" applyFont="1" applyBorder="1" applyAlignment="1" applyProtection="1">
      <alignment horizontal="left" vertical="top"/>
      <protection/>
    </xf>
    <xf numFmtId="0" fontId="0" fillId="0" borderId="22" xfId="0" applyFont="1" applyBorder="1" applyAlignment="1" applyProtection="1">
      <alignment vertical="top"/>
      <protection/>
    </xf>
    <xf numFmtId="0" fontId="5" fillId="0" borderId="0" xfId="0" applyFont="1" applyBorder="1" applyAlignment="1" applyProtection="1">
      <alignment vertical="top"/>
      <protection/>
    </xf>
    <xf numFmtId="0" fontId="5" fillId="0" borderId="23" xfId="0" applyFont="1" applyBorder="1" applyAlignment="1" applyProtection="1">
      <alignment vertical="top"/>
      <protection/>
    </xf>
    <xf numFmtId="0" fontId="3" fillId="0" borderId="22" xfId="0" applyFont="1" applyBorder="1" applyAlignment="1" applyProtection="1">
      <alignment vertical="top"/>
      <protection/>
    </xf>
    <xf numFmtId="0" fontId="3" fillId="0" borderId="0" xfId="0" applyFont="1" applyBorder="1" applyAlignment="1" applyProtection="1">
      <alignment vertical="top"/>
      <protection/>
    </xf>
    <xf numFmtId="0" fontId="3" fillId="0" borderId="23" xfId="0" applyFont="1" applyBorder="1" applyAlignment="1" applyProtection="1">
      <alignment vertical="top"/>
      <protection/>
    </xf>
    <xf numFmtId="0" fontId="0" fillId="0" borderId="29" xfId="0" applyFont="1" applyBorder="1" applyAlignment="1" applyProtection="1">
      <alignment horizontal="right" vertical="top"/>
      <protection/>
    </xf>
    <xf numFmtId="0" fontId="0" fillId="0" borderId="24" xfId="0" applyFont="1" applyBorder="1" applyAlignment="1" applyProtection="1">
      <alignment vertical="top"/>
      <protection/>
    </xf>
    <xf numFmtId="0" fontId="0" fillId="0" borderId="25" xfId="0" applyFont="1" applyBorder="1" applyAlignment="1" applyProtection="1">
      <alignment vertical="top"/>
      <protection/>
    </xf>
    <xf numFmtId="0" fontId="0" fillId="0" borderId="0" xfId="0" applyFont="1" applyAlignment="1" applyProtection="1">
      <alignment/>
      <protection/>
    </xf>
    <xf numFmtId="0" fontId="4" fillId="15" borderId="26" xfId="0" applyFont="1" applyFill="1" applyBorder="1" applyAlignment="1" applyProtection="1">
      <alignment/>
      <protection/>
    </xf>
    <xf numFmtId="0" fontId="4" fillId="15" borderId="22" xfId="0" applyFont="1" applyFill="1" applyBorder="1" applyAlignment="1" applyProtection="1">
      <alignment/>
      <protection/>
    </xf>
    <xf numFmtId="0" fontId="47" fillId="15" borderId="22" xfId="0" applyFont="1" applyFill="1" applyBorder="1" applyAlignment="1" applyProtection="1">
      <alignment/>
      <protection/>
    </xf>
    <xf numFmtId="0" fontId="0" fillId="0" borderId="0" xfId="0" applyFont="1" applyAlignment="1" applyProtection="1">
      <alignment/>
      <protection/>
    </xf>
    <xf numFmtId="0" fontId="0" fillId="0" borderId="16" xfId="0" applyFont="1" applyBorder="1" applyAlignment="1">
      <alignment horizontal="left" vertical="top"/>
    </xf>
    <xf numFmtId="0" fontId="0" fillId="0" borderId="31" xfId="705" applyFont="1" applyFill="1" applyBorder="1" applyAlignment="1">
      <alignment vertical="top" wrapText="1"/>
      <protection/>
    </xf>
    <xf numFmtId="0" fontId="0" fillId="0" borderId="16" xfId="0" applyFont="1" applyBorder="1" applyAlignment="1">
      <alignment horizontal="left" vertical="top" wrapText="1"/>
    </xf>
    <xf numFmtId="0" fontId="3" fillId="0" borderId="26" xfId="0" applyFont="1" applyFill="1" applyBorder="1" applyAlignment="1">
      <alignment horizontal="left" vertical="center" indent="1"/>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22" xfId="0" applyFont="1" applyFill="1" applyBorder="1" applyAlignment="1">
      <alignment horizontal="left" vertical="top" indent="1"/>
    </xf>
    <xf numFmtId="0" fontId="0" fillId="0" borderId="29" xfId="0" applyFont="1" applyFill="1" applyBorder="1" applyAlignment="1">
      <alignment horizontal="left" vertical="top" indent="1"/>
    </xf>
    <xf numFmtId="0" fontId="0" fillId="66" borderId="21" xfId="0" applyFill="1" applyBorder="1" applyAlignment="1">
      <alignment vertical="center"/>
    </xf>
    <xf numFmtId="0" fontId="0" fillId="0" borderId="0" xfId="0" applyBorder="1" applyAlignment="1">
      <alignment/>
    </xf>
    <xf numFmtId="0" fontId="5" fillId="0" borderId="0" xfId="0" applyFont="1" applyFill="1" applyBorder="1" applyAlignment="1">
      <alignment vertical="top" wrapText="1"/>
    </xf>
    <xf numFmtId="0" fontId="0" fillId="0" borderId="0" xfId="0" applyFont="1" applyAlignment="1">
      <alignment vertical="center"/>
    </xf>
    <xf numFmtId="0" fontId="0" fillId="15" borderId="32" xfId="0" applyFont="1" applyFill="1" applyBorder="1" applyAlignment="1" applyProtection="1">
      <alignment/>
      <protection/>
    </xf>
    <xf numFmtId="0" fontId="8" fillId="15" borderId="33" xfId="0" applyFont="1" applyFill="1" applyBorder="1" applyAlignment="1" applyProtection="1">
      <alignment/>
      <protection/>
    </xf>
    <xf numFmtId="0" fontId="0" fillId="15" borderId="33" xfId="0" applyFont="1" applyFill="1" applyBorder="1" applyAlignment="1" applyProtection="1">
      <alignment/>
      <protection/>
    </xf>
    <xf numFmtId="0" fontId="0" fillId="15" borderId="33" xfId="0" applyFont="1" applyFill="1" applyBorder="1" applyAlignment="1" applyProtection="1">
      <alignment/>
      <protection/>
    </xf>
    <xf numFmtId="0" fontId="0" fillId="15" borderId="34" xfId="0" applyFont="1" applyFill="1" applyBorder="1" applyAlignment="1" applyProtection="1">
      <alignment/>
      <protection/>
    </xf>
    <xf numFmtId="0" fontId="3" fillId="67" borderId="32" xfId="0" applyFont="1" applyFill="1" applyBorder="1" applyAlignment="1" applyProtection="1">
      <alignment vertical="center"/>
      <protection/>
    </xf>
    <xf numFmtId="0" fontId="0" fillId="67" borderId="33" xfId="0" applyFill="1" applyBorder="1" applyAlignment="1" applyProtection="1">
      <alignment vertical="top"/>
      <protection/>
    </xf>
    <xf numFmtId="0" fontId="0" fillId="67" borderId="34" xfId="0" applyFill="1" applyBorder="1" applyAlignment="1" applyProtection="1">
      <alignment vertical="top"/>
      <protection/>
    </xf>
    <xf numFmtId="0" fontId="0" fillId="0" borderId="33" xfId="0" applyBorder="1" applyAlignment="1" applyProtection="1">
      <alignment/>
      <protection/>
    </xf>
    <xf numFmtId="0" fontId="3" fillId="65" borderId="30" xfId="0" applyFont="1" applyFill="1" applyBorder="1" applyAlignment="1" applyProtection="1">
      <alignment vertical="center"/>
      <protection/>
    </xf>
    <xf numFmtId="0" fontId="0" fillId="0" borderId="35" xfId="0" applyFont="1" applyBorder="1" applyAlignment="1" applyProtection="1">
      <alignment vertical="center"/>
      <protection locked="0"/>
    </xf>
    <xf numFmtId="0" fontId="47" fillId="0" borderId="30" xfId="0" applyFont="1" applyBorder="1" applyAlignment="1" applyProtection="1">
      <alignment vertical="center"/>
      <protection locked="0"/>
    </xf>
    <xf numFmtId="165" fontId="47" fillId="0" borderId="30" xfId="0" applyNumberFormat="1" applyFont="1" applyBorder="1" applyAlignment="1" applyProtection="1">
      <alignment vertical="center"/>
      <protection locked="0"/>
    </xf>
    <xf numFmtId="0" fontId="6" fillId="0" borderId="31" xfId="705" applyFont="1" applyBorder="1" applyAlignment="1">
      <alignment vertical="top" wrapText="1"/>
      <protection/>
    </xf>
    <xf numFmtId="0" fontId="0" fillId="0" borderId="31" xfId="563" applyFont="1" applyFill="1" applyBorder="1" applyAlignment="1">
      <alignment vertical="top" wrapText="1"/>
      <protection/>
    </xf>
    <xf numFmtId="0" fontId="3" fillId="66" borderId="31" xfId="0" applyFont="1" applyFill="1" applyBorder="1" applyAlignment="1" applyProtection="1">
      <alignment vertical="top" wrapText="1"/>
      <protection/>
    </xf>
    <xf numFmtId="0" fontId="47" fillId="0" borderId="31" xfId="705" applyFont="1" applyBorder="1" applyAlignment="1">
      <alignment vertical="top" wrapText="1"/>
      <protection/>
    </xf>
    <xf numFmtId="0" fontId="0" fillId="0" borderId="31" xfId="563" applyFont="1" applyBorder="1" applyAlignment="1">
      <alignment vertical="top" wrapText="1"/>
      <protection/>
    </xf>
    <xf numFmtId="0" fontId="0" fillId="0" borderId="31" xfId="0" applyFont="1" applyBorder="1" applyAlignment="1" applyProtection="1">
      <alignment horizontal="left" vertical="top" wrapText="1"/>
      <protection locked="0"/>
    </xf>
    <xf numFmtId="0" fontId="0" fillId="0" borderId="31" xfId="0" applyFont="1" applyBorder="1" applyAlignment="1" applyProtection="1">
      <alignment vertical="top" wrapText="1"/>
      <protection locked="0"/>
    </xf>
    <xf numFmtId="0" fontId="47" fillId="0" borderId="31" xfId="705" applyFont="1" applyBorder="1">
      <alignment/>
      <protection/>
    </xf>
    <xf numFmtId="0" fontId="0" fillId="0" borderId="31" xfId="0" applyBorder="1" applyAlignment="1" applyProtection="1">
      <alignment/>
      <protection/>
    </xf>
    <xf numFmtId="49" fontId="0" fillId="0" borderId="31" xfId="563" applyNumberFormat="1" applyFont="1" applyBorder="1" applyAlignment="1">
      <alignment vertical="top" wrapText="1"/>
      <protection/>
    </xf>
    <xf numFmtId="49" fontId="0" fillId="0" borderId="31" xfId="563" applyNumberFormat="1" applyFont="1" applyFill="1" applyBorder="1" applyAlignment="1">
      <alignment vertical="top" wrapText="1"/>
      <protection/>
    </xf>
    <xf numFmtId="0" fontId="47" fillId="0" borderId="31" xfId="705" applyFont="1" applyBorder="1" applyAlignment="1">
      <alignment wrapText="1"/>
      <protection/>
    </xf>
    <xf numFmtId="0" fontId="0" fillId="0" borderId="31" xfId="0" applyFont="1" applyBorder="1" applyAlignment="1" applyProtection="1">
      <alignment/>
      <protection/>
    </xf>
    <xf numFmtId="0" fontId="47" fillId="0" borderId="36" xfId="705" applyFont="1" applyBorder="1" applyAlignment="1">
      <alignment vertical="top" wrapText="1"/>
      <protection/>
    </xf>
    <xf numFmtId="0" fontId="0" fillId="0" borderId="36" xfId="563" applyFont="1" applyBorder="1" applyAlignment="1">
      <alignment vertical="top" wrapText="1"/>
      <protection/>
    </xf>
    <xf numFmtId="0" fontId="0" fillId="0" borderId="36" xfId="563" applyFont="1" applyFill="1" applyBorder="1" applyAlignment="1">
      <alignment vertical="top" wrapText="1"/>
      <protection/>
    </xf>
    <xf numFmtId="0" fontId="0" fillId="0" borderId="36" xfId="705" applyFont="1" applyFill="1" applyBorder="1" applyAlignment="1">
      <alignment vertical="top" wrapText="1"/>
      <protection/>
    </xf>
    <xf numFmtId="0" fontId="0" fillId="0" borderId="36" xfId="0" applyFont="1" applyBorder="1" applyAlignment="1" applyProtection="1">
      <alignment horizontal="left" vertical="top" wrapText="1"/>
      <protection locked="0"/>
    </xf>
    <xf numFmtId="0" fontId="0" fillId="0" borderId="36" xfId="0" applyFont="1" applyBorder="1" applyAlignment="1" applyProtection="1">
      <alignment vertical="top" wrapText="1"/>
      <protection locked="0"/>
    </xf>
    <xf numFmtId="0" fontId="47" fillId="0" borderId="36" xfId="705" applyFont="1" applyBorder="1">
      <alignment/>
      <protection/>
    </xf>
    <xf numFmtId="0" fontId="0" fillId="0" borderId="16" xfId="563" applyFont="1" applyBorder="1" applyAlignment="1">
      <alignment vertical="top" wrapText="1"/>
      <protection/>
    </xf>
    <xf numFmtId="164" fontId="0" fillId="0" borderId="35" xfId="0" applyNumberFormat="1" applyFont="1" applyBorder="1" applyAlignment="1" applyProtection="1">
      <alignment vertical="center"/>
      <protection locked="0"/>
    </xf>
    <xf numFmtId="49" fontId="0" fillId="0" borderId="16" xfId="0" applyNumberFormat="1" applyBorder="1" applyAlignment="1">
      <alignment horizontal="left" vertical="top"/>
    </xf>
    <xf numFmtId="0" fontId="55" fillId="68" borderId="37" xfId="0" applyFont="1" applyFill="1" applyBorder="1" applyAlignment="1" applyProtection="1">
      <alignment vertical="top"/>
      <protection/>
    </xf>
    <xf numFmtId="0" fontId="3" fillId="68" borderId="38" xfId="0" applyFont="1" applyFill="1" applyBorder="1" applyAlignment="1" applyProtection="1">
      <alignment vertical="top"/>
      <protection/>
    </xf>
    <xf numFmtId="0" fontId="3" fillId="68" borderId="39" xfId="0" applyFont="1" applyFill="1" applyBorder="1" applyAlignment="1" applyProtection="1">
      <alignment vertical="top"/>
      <protection/>
    </xf>
    <xf numFmtId="0" fontId="3" fillId="68" borderId="40" xfId="0" applyFont="1" applyFill="1" applyBorder="1" applyAlignment="1" applyProtection="1">
      <alignment vertical="top"/>
      <protection/>
    </xf>
    <xf numFmtId="0" fontId="3" fillId="68" borderId="33" xfId="0" applyFont="1" applyFill="1" applyBorder="1" applyAlignment="1" applyProtection="1">
      <alignment vertical="top"/>
      <protection/>
    </xf>
    <xf numFmtId="0" fontId="3" fillId="68" borderId="41" xfId="0" applyFont="1" applyFill="1" applyBorder="1" applyAlignment="1" applyProtection="1">
      <alignment vertical="top"/>
      <protection/>
    </xf>
    <xf numFmtId="0" fontId="3" fillId="68" borderId="42" xfId="0" applyFont="1" applyFill="1" applyBorder="1" applyAlignment="1" applyProtection="1">
      <alignment vertical="top"/>
      <protection/>
    </xf>
    <xf numFmtId="0" fontId="3" fillId="68" borderId="43" xfId="0" applyFont="1" applyFill="1" applyBorder="1" applyAlignment="1" applyProtection="1">
      <alignment vertical="top"/>
      <protection/>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3" fillId="69" borderId="40" xfId="0" applyFont="1" applyFill="1" applyBorder="1" applyAlignment="1">
      <alignment/>
    </xf>
    <xf numFmtId="0" fontId="3" fillId="66" borderId="37" xfId="0" applyFont="1" applyFill="1" applyBorder="1" applyAlignment="1">
      <alignment/>
    </xf>
    <xf numFmtId="0" fontId="3" fillId="66" borderId="38" xfId="0" applyFont="1" applyFill="1" applyBorder="1" applyAlignment="1">
      <alignment/>
    </xf>
    <xf numFmtId="0" fontId="3" fillId="66" borderId="39" xfId="0" applyFont="1" applyFill="1" applyBorder="1" applyAlignment="1">
      <alignment/>
    </xf>
    <xf numFmtId="0" fontId="0" fillId="0" borderId="33" xfId="0" applyFill="1" applyBorder="1" applyAlignment="1">
      <alignment/>
    </xf>
    <xf numFmtId="0" fontId="5" fillId="69" borderId="40" xfId="0" applyFont="1" applyFill="1" applyBorder="1" applyAlignment="1">
      <alignment/>
    </xf>
    <xf numFmtId="0" fontId="3" fillId="67" borderId="44" xfId="0" applyFont="1" applyFill="1" applyBorder="1" applyAlignment="1">
      <alignment/>
    </xf>
    <xf numFmtId="0" fontId="0" fillId="70" borderId="45" xfId="0" applyFill="1" applyBorder="1" applyAlignment="1">
      <alignment/>
    </xf>
    <xf numFmtId="0" fontId="3" fillId="67" borderId="45" xfId="0" applyFont="1" applyFill="1" applyBorder="1" applyAlignment="1">
      <alignment/>
    </xf>
    <xf numFmtId="0" fontId="0" fillId="70" borderId="46" xfId="0" applyFill="1" applyBorder="1" applyAlignment="1">
      <alignment/>
    </xf>
    <xf numFmtId="0" fontId="3" fillId="67" borderId="47" xfId="0" applyFont="1" applyFill="1" applyBorder="1" applyAlignment="1">
      <alignment/>
    </xf>
    <xf numFmtId="0" fontId="3" fillId="67" borderId="48" xfId="0" applyFont="1" applyFill="1" applyBorder="1" applyAlignment="1">
      <alignment/>
    </xf>
    <xf numFmtId="0" fontId="3" fillId="67" borderId="49" xfId="0" applyFont="1" applyFill="1" applyBorder="1" applyAlignment="1">
      <alignment/>
    </xf>
    <xf numFmtId="0" fontId="0" fillId="69" borderId="40" xfId="0" applyFill="1" applyBorder="1" applyAlignment="1">
      <alignment/>
    </xf>
    <xf numFmtId="0" fontId="7" fillId="66" borderId="50" xfId="0" applyFont="1" applyFill="1" applyBorder="1" applyAlignment="1">
      <alignment horizontal="center" vertical="center" wrapText="1"/>
    </xf>
    <xf numFmtId="0" fontId="7" fillId="66" borderId="51" xfId="0" applyFont="1" applyFill="1" applyBorder="1" applyAlignment="1">
      <alignment horizontal="center" vertical="center" wrapText="1"/>
    </xf>
    <xf numFmtId="0" fontId="7" fillId="66" borderId="52" xfId="0" applyFont="1" applyFill="1" applyBorder="1" applyAlignment="1">
      <alignment horizontal="center" vertical="center" wrapText="1"/>
    </xf>
    <xf numFmtId="0" fontId="0" fillId="66" borderId="53" xfId="0" applyFont="1" applyFill="1" applyBorder="1" applyAlignment="1">
      <alignment vertical="center"/>
    </xf>
    <xf numFmtId="0" fontId="7" fillId="66" borderId="16" xfId="0" applyFont="1" applyFill="1" applyBorder="1" applyAlignment="1">
      <alignment horizontal="center" vertical="center"/>
    </xf>
    <xf numFmtId="0" fontId="7" fillId="66" borderId="35" xfId="0" applyFont="1" applyFill="1" applyBorder="1" applyAlignment="1">
      <alignment horizontal="center" vertical="center"/>
    </xf>
    <xf numFmtId="0" fontId="0" fillId="0" borderId="33" xfId="0" applyBorder="1" applyAlignment="1">
      <alignment/>
    </xf>
    <xf numFmtId="0" fontId="5" fillId="69" borderId="40" xfId="0" applyFont="1" applyFill="1" applyBorder="1" applyAlignment="1">
      <alignment vertical="top"/>
    </xf>
    <xf numFmtId="0" fontId="5" fillId="0" borderId="31" xfId="0" applyFont="1" applyBorder="1" applyAlignment="1">
      <alignment horizontal="center" vertical="center"/>
    </xf>
    <xf numFmtId="0" fontId="5" fillId="0" borderId="31" xfId="0" applyFont="1" applyBorder="1" applyAlignment="1">
      <alignment horizontal="center" vertical="center" wrapText="1"/>
    </xf>
    <xf numFmtId="0" fontId="3" fillId="0" borderId="54" xfId="0" applyFont="1" applyBorder="1" applyAlignment="1">
      <alignment vertical="center"/>
    </xf>
    <xf numFmtId="0" fontId="3" fillId="0" borderId="55" xfId="0" applyFont="1" applyBorder="1" applyAlignment="1">
      <alignment vertical="center"/>
    </xf>
    <xf numFmtId="0" fontId="0" fillId="0" borderId="56" xfId="0" applyNumberFormat="1" applyFont="1" applyBorder="1" applyAlignment="1">
      <alignment horizontal="center" vertical="center"/>
    </xf>
    <xf numFmtId="0" fontId="0" fillId="0" borderId="57" xfId="0" applyNumberFormat="1" applyFont="1" applyBorder="1" applyAlignment="1">
      <alignment horizontal="center" vertical="center"/>
    </xf>
    <xf numFmtId="0" fontId="0" fillId="0" borderId="33" xfId="0" applyBorder="1" applyAlignment="1">
      <alignment/>
    </xf>
    <xf numFmtId="0" fontId="3" fillId="0" borderId="0" xfId="0" applyFont="1" applyBorder="1" applyAlignment="1">
      <alignment/>
    </xf>
    <xf numFmtId="0" fontId="5" fillId="0" borderId="0" xfId="0" applyFont="1" applyFill="1" applyBorder="1" applyAlignment="1">
      <alignment vertical="top"/>
    </xf>
    <xf numFmtId="0" fontId="3" fillId="67" borderId="46" xfId="0" applyFont="1" applyFill="1" applyBorder="1" applyAlignment="1">
      <alignment/>
    </xf>
    <xf numFmtId="0" fontId="0" fillId="0" borderId="40" xfId="0" applyBorder="1" applyAlignment="1">
      <alignment/>
    </xf>
    <xf numFmtId="0" fontId="7" fillId="66" borderId="58" xfId="0" applyFont="1" applyFill="1" applyBorder="1" applyAlignment="1">
      <alignment horizontal="center" vertical="center"/>
    </xf>
    <xf numFmtId="0" fontId="7" fillId="69" borderId="0" xfId="0" applyFont="1" applyFill="1" applyBorder="1" applyAlignment="1">
      <alignment horizontal="center" vertical="center"/>
    </xf>
    <xf numFmtId="0" fontId="0" fillId="0" borderId="31" xfId="0" applyFont="1" applyBorder="1" applyAlignment="1">
      <alignment horizontal="center" vertical="center"/>
    </xf>
    <xf numFmtId="0" fontId="5" fillId="0" borderId="31" xfId="0" applyFont="1" applyFill="1" applyBorder="1" applyAlignment="1">
      <alignment horizontal="center" vertical="top" wrapText="1"/>
    </xf>
    <xf numFmtId="0" fontId="0" fillId="0" borderId="41" xfId="0" applyBorder="1" applyAlignment="1">
      <alignment/>
    </xf>
    <xf numFmtId="0" fontId="0" fillId="0" borderId="42" xfId="0" applyBorder="1" applyAlignment="1">
      <alignment/>
    </xf>
    <xf numFmtId="0" fontId="5" fillId="0" borderId="42" xfId="0" applyFont="1" applyFill="1" applyBorder="1" applyAlignment="1">
      <alignment vertical="top" wrapText="1"/>
    </xf>
    <xf numFmtId="0" fontId="0" fillId="0" borderId="43" xfId="0" applyBorder="1" applyAlignment="1">
      <alignment/>
    </xf>
    <xf numFmtId="0" fontId="3" fillId="66" borderId="39" xfId="0" applyFont="1" applyFill="1" applyBorder="1" applyAlignment="1" applyProtection="1">
      <alignment vertical="top" wrapText="1"/>
      <protection locked="0"/>
    </xf>
    <xf numFmtId="0" fontId="3" fillId="66" borderId="36" xfId="0" applyFont="1" applyFill="1" applyBorder="1" applyAlignment="1" applyProtection="1">
      <alignment vertical="top" wrapText="1"/>
      <protection locked="0"/>
    </xf>
    <xf numFmtId="0" fontId="0" fillId="0" borderId="0" xfId="0" applyAlignment="1" applyProtection="1">
      <alignment/>
      <protection locked="0"/>
    </xf>
    <xf numFmtId="0" fontId="3" fillId="66" borderId="31" xfId="0" applyFont="1" applyFill="1" applyBorder="1" applyAlignment="1" applyProtection="1">
      <alignment vertical="top" wrapText="1"/>
      <protection locked="0"/>
    </xf>
    <xf numFmtId="0" fontId="0" fillId="0" borderId="31" xfId="0" applyBorder="1" applyAlignment="1" applyProtection="1">
      <alignment vertical="top"/>
      <protection locked="0"/>
    </xf>
    <xf numFmtId="0" fontId="0" fillId="0" borderId="31" xfId="0" applyBorder="1" applyAlignment="1" applyProtection="1">
      <alignment vertical="top" wrapText="1"/>
      <protection locked="0"/>
    </xf>
    <xf numFmtId="0" fontId="0" fillId="70" borderId="0" xfId="0" applyFill="1" applyAlignment="1" applyProtection="1">
      <alignment/>
      <protection/>
    </xf>
    <xf numFmtId="0" fontId="0" fillId="0" borderId="39" xfId="0" applyBorder="1" applyAlignment="1" applyProtection="1">
      <alignment/>
      <protection/>
    </xf>
    <xf numFmtId="0" fontId="6" fillId="67" borderId="38" xfId="0" applyFont="1" applyFill="1" applyBorder="1" applyAlignment="1" applyProtection="1">
      <alignment vertical="center"/>
      <protection/>
    </xf>
    <xf numFmtId="0" fontId="0" fillId="0" borderId="0" xfId="0" applyFont="1" applyAlignment="1" applyProtection="1">
      <alignment/>
      <protection locked="0"/>
    </xf>
    <xf numFmtId="0" fontId="0" fillId="0" borderId="40" xfId="0" applyFont="1" applyFill="1" applyBorder="1" applyAlignment="1">
      <alignment horizontal="left" vertical="top" indent="1"/>
    </xf>
    <xf numFmtId="0" fontId="0" fillId="69" borderId="44" xfId="0" applyFont="1" applyFill="1" applyBorder="1" applyAlignment="1">
      <alignment/>
    </xf>
    <xf numFmtId="0" fontId="0" fillId="0" borderId="45" xfId="0" applyFont="1" applyBorder="1" applyAlignment="1">
      <alignment/>
    </xf>
    <xf numFmtId="0" fontId="0" fillId="0" borderId="31" xfId="0" applyNumberFormat="1" applyFont="1" applyFill="1" applyBorder="1" applyAlignment="1">
      <alignment horizontal="center" vertical="top" wrapText="1"/>
    </xf>
    <xf numFmtId="0" fontId="0" fillId="0" borderId="31" xfId="563" applyNumberFormat="1" applyBorder="1" applyAlignment="1" applyProtection="1">
      <alignment horizontal="center" vertical="top"/>
      <protection/>
    </xf>
    <xf numFmtId="2" fontId="3" fillId="0" borderId="46" xfId="0" applyNumberFormat="1" applyFont="1" applyBorder="1" applyAlignment="1">
      <alignment horizontal="center"/>
    </xf>
    <xf numFmtId="0" fontId="0" fillId="0" borderId="31" xfId="563" applyFont="1" applyBorder="1" applyAlignment="1">
      <alignment wrapText="1"/>
      <protection/>
    </xf>
    <xf numFmtId="0" fontId="0" fillId="0" borderId="31" xfId="563" applyFont="1" applyBorder="1" applyAlignment="1">
      <alignment horizontal="left"/>
      <protection/>
    </xf>
    <xf numFmtId="0" fontId="0" fillId="0" borderId="37"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9" xfId="0" applyFont="1" applyFill="1" applyBorder="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33" xfId="0"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0" fillId="0" borderId="42" xfId="0" applyFont="1" applyFill="1" applyBorder="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1" fontId="3" fillId="0" borderId="31" xfId="0" applyNumberFormat="1" applyFont="1" applyFill="1" applyBorder="1" applyAlignment="1">
      <alignment horizontal="center" vertical="center"/>
    </xf>
  </cellXfs>
  <cellStyles count="902">
    <cellStyle name="Normal" xfId="0"/>
    <cellStyle name="20% - Accent1" xfId="15"/>
    <cellStyle name="20% - Accent1 2" xfId="16"/>
    <cellStyle name="20% - Accent1 3" xfId="17"/>
    <cellStyle name="20% - Accent1 4" xfId="18"/>
    <cellStyle name="20% - Accent1 5" xfId="19"/>
    <cellStyle name="20% - Accent1 6" xfId="20"/>
    <cellStyle name="20% - Accent2" xfId="21"/>
    <cellStyle name="20% - Accent2 2" xfId="22"/>
    <cellStyle name="20% - Accent2 3" xfId="23"/>
    <cellStyle name="20% - Accent2 4" xfId="24"/>
    <cellStyle name="20% - Accent2 5" xfId="25"/>
    <cellStyle name="20% - Accent2 6" xfId="26"/>
    <cellStyle name="20% - Accent3" xfId="27"/>
    <cellStyle name="20% - Accent3 2" xfId="28"/>
    <cellStyle name="20% - Accent3 3" xfId="29"/>
    <cellStyle name="20% - Accent3 4" xfId="30"/>
    <cellStyle name="20% - Accent3 5" xfId="31"/>
    <cellStyle name="20% - Accent3 6" xfId="32"/>
    <cellStyle name="20% - Accent4" xfId="33"/>
    <cellStyle name="20% - Accent4 2" xfId="34"/>
    <cellStyle name="20% - Accent4 3" xfId="35"/>
    <cellStyle name="20% - Accent4 4" xfId="36"/>
    <cellStyle name="20% - Accent4 5" xfId="37"/>
    <cellStyle name="20% - Accent4 6" xfId="38"/>
    <cellStyle name="20% - Accent5" xfId="39"/>
    <cellStyle name="20% - Accent5 2" xfId="40"/>
    <cellStyle name="20% - Accent5 3" xfId="41"/>
    <cellStyle name="20% - Accent5 4" xfId="42"/>
    <cellStyle name="20% - Accent5 5" xfId="43"/>
    <cellStyle name="20% - Accent5 6" xfId="44"/>
    <cellStyle name="20% - Accent6" xfId="45"/>
    <cellStyle name="20% - Accent6 2" xfId="46"/>
    <cellStyle name="20% - Accent6 3" xfId="47"/>
    <cellStyle name="20% - Accent6 4" xfId="48"/>
    <cellStyle name="20% - Accent6 5" xfId="49"/>
    <cellStyle name="20% - Accent6 6" xfId="50"/>
    <cellStyle name="40% - Accent1" xfId="51"/>
    <cellStyle name="40% - Accent1 2" xfId="52"/>
    <cellStyle name="40% - Accent1 3" xfId="53"/>
    <cellStyle name="40% - Accent1 4" xfId="54"/>
    <cellStyle name="40% - Accent1 5" xfId="55"/>
    <cellStyle name="40% - Accent1 6" xfId="56"/>
    <cellStyle name="40% - Accent2" xfId="57"/>
    <cellStyle name="40% - Accent2 2" xfId="58"/>
    <cellStyle name="40% - Accent2 3" xfId="59"/>
    <cellStyle name="40% - Accent2 4" xfId="60"/>
    <cellStyle name="40% - Accent2 5" xfId="61"/>
    <cellStyle name="40% - Accent2 6" xfId="62"/>
    <cellStyle name="40% - Accent3" xfId="63"/>
    <cellStyle name="40% - Accent3 2" xfId="64"/>
    <cellStyle name="40% - Accent3 3" xfId="65"/>
    <cellStyle name="40% - Accent3 4" xfId="66"/>
    <cellStyle name="40% - Accent3 5" xfId="67"/>
    <cellStyle name="40% - Accent3 6" xfId="68"/>
    <cellStyle name="40% - Accent4" xfId="69"/>
    <cellStyle name="40% - Accent4 2" xfId="70"/>
    <cellStyle name="40% - Accent4 3" xfId="71"/>
    <cellStyle name="40% - Accent4 4" xfId="72"/>
    <cellStyle name="40% - Accent4 5" xfId="73"/>
    <cellStyle name="40% - Accent4 6" xfId="74"/>
    <cellStyle name="40% - Accent5" xfId="75"/>
    <cellStyle name="40% - Accent5 2" xfId="76"/>
    <cellStyle name="40% - Accent5 3" xfId="77"/>
    <cellStyle name="40% - Accent5 4" xfId="78"/>
    <cellStyle name="40% - Accent5 5" xfId="79"/>
    <cellStyle name="40% - Accent5 6" xfId="80"/>
    <cellStyle name="40% - Accent6" xfId="81"/>
    <cellStyle name="40% - Accent6 2" xfId="82"/>
    <cellStyle name="40% - Accent6 3" xfId="83"/>
    <cellStyle name="40% - Accent6 4" xfId="84"/>
    <cellStyle name="40% - Accent6 5" xfId="85"/>
    <cellStyle name="40% - Accent6 6" xfId="86"/>
    <cellStyle name="60% - Accent1" xfId="87"/>
    <cellStyle name="60% - Accent1 2" xfId="88"/>
    <cellStyle name="60% - Accent1 3" xfId="89"/>
    <cellStyle name="60% - Accent1 4" xfId="90"/>
    <cellStyle name="60% - Accent1 5" xfId="91"/>
    <cellStyle name="60% - Accent1 6" xfId="92"/>
    <cellStyle name="60% - Accent2" xfId="93"/>
    <cellStyle name="60% - Accent2 2" xfId="94"/>
    <cellStyle name="60% - Accent2 3" xfId="95"/>
    <cellStyle name="60% - Accent2 4" xfId="96"/>
    <cellStyle name="60% - Accent2 5" xfId="97"/>
    <cellStyle name="60% - Accent2 6" xfId="98"/>
    <cellStyle name="60% - Accent3" xfId="99"/>
    <cellStyle name="60% - Accent3 2" xfId="100"/>
    <cellStyle name="60% - Accent3 3" xfId="101"/>
    <cellStyle name="60% - Accent3 4" xfId="102"/>
    <cellStyle name="60% - Accent3 5" xfId="103"/>
    <cellStyle name="60% - Accent3 6" xfId="104"/>
    <cellStyle name="60% - Accent4" xfId="105"/>
    <cellStyle name="60% - Accent4 2" xfId="106"/>
    <cellStyle name="60% - Accent4 3" xfId="107"/>
    <cellStyle name="60% - Accent4 4" xfId="108"/>
    <cellStyle name="60% - Accent4 5" xfId="109"/>
    <cellStyle name="60% - Accent4 6" xfId="110"/>
    <cellStyle name="60% - Accent5" xfId="111"/>
    <cellStyle name="60% - Accent5 2" xfId="112"/>
    <cellStyle name="60% - Accent5 3" xfId="113"/>
    <cellStyle name="60% - Accent5 4" xfId="114"/>
    <cellStyle name="60% - Accent5 5" xfId="115"/>
    <cellStyle name="60% - Accent5 6" xfId="116"/>
    <cellStyle name="60% - Accent6" xfId="117"/>
    <cellStyle name="60% - Accent6 2" xfId="118"/>
    <cellStyle name="60% - Accent6 3" xfId="119"/>
    <cellStyle name="60% - Accent6 4" xfId="120"/>
    <cellStyle name="60% - Accent6 5" xfId="121"/>
    <cellStyle name="60% - Accent6 6" xfId="122"/>
    <cellStyle name="Accent1" xfId="123"/>
    <cellStyle name="Accent1 - 20%" xfId="124"/>
    <cellStyle name="Accent1 - 40%" xfId="125"/>
    <cellStyle name="Accent1 - 60%" xfId="126"/>
    <cellStyle name="Accent1 - 60% 2" xfId="127"/>
    <cellStyle name="Accent1 2" xfId="128"/>
    <cellStyle name="Accent1 2 2" xfId="129"/>
    <cellStyle name="Accent1 3" xfId="130"/>
    <cellStyle name="Accent1 3 2" xfId="131"/>
    <cellStyle name="Accent1 4" xfId="132"/>
    <cellStyle name="Accent1 4 2" xfId="133"/>
    <cellStyle name="Accent1 5" xfId="134"/>
    <cellStyle name="Accent1 5 2" xfId="135"/>
    <cellStyle name="Accent1 6" xfId="136"/>
    <cellStyle name="Accent1 6 2" xfId="137"/>
    <cellStyle name="Accent2" xfId="138"/>
    <cellStyle name="Accent2 - 20%" xfId="139"/>
    <cellStyle name="Accent2 - 40%" xfId="140"/>
    <cellStyle name="Accent2 - 60%" xfId="141"/>
    <cellStyle name="Accent2 - 60% 2" xfId="142"/>
    <cellStyle name="Accent2 2" xfId="143"/>
    <cellStyle name="Accent2 2 2" xfId="144"/>
    <cellStyle name="Accent2 3" xfId="145"/>
    <cellStyle name="Accent2 3 2" xfId="146"/>
    <cellStyle name="Accent2 4" xfId="147"/>
    <cellStyle name="Accent2 4 2" xfId="148"/>
    <cellStyle name="Accent2 5" xfId="149"/>
    <cellStyle name="Accent2 5 2" xfId="150"/>
    <cellStyle name="Accent2 6" xfId="151"/>
    <cellStyle name="Accent2 6 2" xfId="152"/>
    <cellStyle name="Accent3" xfId="153"/>
    <cellStyle name="Accent3 - 20%" xfId="154"/>
    <cellStyle name="Accent3 - 40%" xfId="155"/>
    <cellStyle name="Accent3 - 60%" xfId="156"/>
    <cellStyle name="Accent3 - 60% 2" xfId="157"/>
    <cellStyle name="Accent3 2" xfId="158"/>
    <cellStyle name="Accent3 2 2" xfId="159"/>
    <cellStyle name="Accent3 3" xfId="160"/>
    <cellStyle name="Accent3 3 2" xfId="161"/>
    <cellStyle name="Accent3 4" xfId="162"/>
    <cellStyle name="Accent3 4 2" xfId="163"/>
    <cellStyle name="Accent3 5" xfId="164"/>
    <cellStyle name="Accent3 5 2" xfId="165"/>
    <cellStyle name="Accent3 6" xfId="166"/>
    <cellStyle name="Accent3 6 2" xfId="167"/>
    <cellStyle name="Accent4" xfId="168"/>
    <cellStyle name="Accent4 - 20%" xfId="169"/>
    <cellStyle name="Accent4 - 40%" xfId="170"/>
    <cellStyle name="Accent4 - 60%" xfId="171"/>
    <cellStyle name="Accent4 - 60% 2" xfId="172"/>
    <cellStyle name="Accent4 2" xfId="173"/>
    <cellStyle name="Accent4 2 2" xfId="174"/>
    <cellStyle name="Accent4 3" xfId="175"/>
    <cellStyle name="Accent4 3 2" xfId="176"/>
    <cellStyle name="Accent4 4" xfId="177"/>
    <cellStyle name="Accent4 4 2" xfId="178"/>
    <cellStyle name="Accent4 5" xfId="179"/>
    <cellStyle name="Accent4 5 2" xfId="180"/>
    <cellStyle name="Accent4 6" xfId="181"/>
    <cellStyle name="Accent4 6 2" xfId="182"/>
    <cellStyle name="Accent5" xfId="183"/>
    <cellStyle name="Accent5 - 20%" xfId="184"/>
    <cellStyle name="Accent5 - 40%" xfId="185"/>
    <cellStyle name="Accent5 - 60%" xfId="186"/>
    <cellStyle name="Accent5 - 60% 2" xfId="187"/>
    <cellStyle name="Accent5 2" xfId="188"/>
    <cellStyle name="Accent5 2 2" xfId="189"/>
    <cellStyle name="Accent5 3" xfId="190"/>
    <cellStyle name="Accent5 3 2" xfId="191"/>
    <cellStyle name="Accent5 4" xfId="192"/>
    <cellStyle name="Accent5 4 2" xfId="193"/>
    <cellStyle name="Accent5 5" xfId="194"/>
    <cellStyle name="Accent5 5 2" xfId="195"/>
    <cellStyle name="Accent5 6" xfId="196"/>
    <cellStyle name="Accent5 6 2" xfId="197"/>
    <cellStyle name="Accent6" xfId="198"/>
    <cellStyle name="Accent6 - 20%" xfId="199"/>
    <cellStyle name="Accent6 - 40%" xfId="200"/>
    <cellStyle name="Accent6 - 60%" xfId="201"/>
    <cellStyle name="Accent6 - 60% 2" xfId="202"/>
    <cellStyle name="Accent6 2" xfId="203"/>
    <cellStyle name="Accent6 2 2" xfId="204"/>
    <cellStyle name="Accent6 3" xfId="205"/>
    <cellStyle name="Accent6 3 2" xfId="206"/>
    <cellStyle name="Accent6 4" xfId="207"/>
    <cellStyle name="Accent6 4 2" xfId="208"/>
    <cellStyle name="Accent6 5" xfId="209"/>
    <cellStyle name="Accent6 5 2" xfId="210"/>
    <cellStyle name="Accent6 6" xfId="211"/>
    <cellStyle name="Accent6 6 2" xfId="212"/>
    <cellStyle name="Bad" xfId="213"/>
    <cellStyle name="Bad 2" xfId="214"/>
    <cellStyle name="Bad 2 2" xfId="215"/>
    <cellStyle name="Bad 3" xfId="216"/>
    <cellStyle name="Bad 3 2" xfId="217"/>
    <cellStyle name="Bad 4" xfId="218"/>
    <cellStyle name="Bad 4 2" xfId="219"/>
    <cellStyle name="Bad 5" xfId="220"/>
    <cellStyle name="Bad 5 2" xfId="221"/>
    <cellStyle name="Bad 6" xfId="222"/>
    <cellStyle name="Bad 6 2" xfId="223"/>
    <cellStyle name="Bold" xfId="224"/>
    <cellStyle name="Calculation" xfId="225"/>
    <cellStyle name="Calculation 2" xfId="226"/>
    <cellStyle name="Calculation 2 2" xfId="227"/>
    <cellStyle name="Calculation 3" xfId="228"/>
    <cellStyle name="Calculation 3 2" xfId="229"/>
    <cellStyle name="Calculation 4" xfId="230"/>
    <cellStyle name="Calculation 4 2" xfId="231"/>
    <cellStyle name="Calculation 5" xfId="232"/>
    <cellStyle name="Calculation 5 2" xfId="233"/>
    <cellStyle name="Calculation 6" xfId="234"/>
    <cellStyle name="Calculation 6 2" xfId="235"/>
    <cellStyle name="Check Cell" xfId="236"/>
    <cellStyle name="Check Cell 2" xfId="237"/>
    <cellStyle name="Check Cell 2 2" xfId="238"/>
    <cellStyle name="Check Cell 3" xfId="239"/>
    <cellStyle name="Check Cell 3 2" xfId="240"/>
    <cellStyle name="Check Cell 4" xfId="241"/>
    <cellStyle name="Check Cell 4 2" xfId="242"/>
    <cellStyle name="Check Cell 5" xfId="243"/>
    <cellStyle name="Check Cell 5 2" xfId="244"/>
    <cellStyle name="Check Cell 6" xfId="245"/>
    <cellStyle name="Check Cell 6 2" xfId="246"/>
    <cellStyle name="Comma" xfId="247"/>
    <cellStyle name="Comma [0]" xfId="248"/>
    <cellStyle name="Currency" xfId="249"/>
    <cellStyle name="Currency [0]" xfId="250"/>
    <cellStyle name="Emphasis 1" xfId="251"/>
    <cellStyle name="Emphasis 1 2" xfId="252"/>
    <cellStyle name="Emphasis 2" xfId="253"/>
    <cellStyle name="Emphasis 2 2" xfId="254"/>
    <cellStyle name="Emphasis 3" xfId="255"/>
    <cellStyle name="Emphasis 3 2" xfId="256"/>
    <cellStyle name="Explanatory Text" xfId="257"/>
    <cellStyle name="Explanatory Text 2" xfId="258"/>
    <cellStyle name="Explanatory Text 3" xfId="259"/>
    <cellStyle name="Explanatory Text 4" xfId="260"/>
    <cellStyle name="Explanatory Text 5" xfId="261"/>
    <cellStyle name="Explanatory Text 6" xfId="262"/>
    <cellStyle name="Good" xfId="263"/>
    <cellStyle name="Good 2" xfId="264"/>
    <cellStyle name="Good 2 2" xfId="265"/>
    <cellStyle name="Good 3" xfId="266"/>
    <cellStyle name="Good 3 2" xfId="267"/>
    <cellStyle name="Good 4" xfId="268"/>
    <cellStyle name="Good 4 2" xfId="269"/>
    <cellStyle name="Good 5" xfId="270"/>
    <cellStyle name="Good 5 2" xfId="271"/>
    <cellStyle name="Good 6" xfId="272"/>
    <cellStyle name="Good 6 2" xfId="273"/>
    <cellStyle name="Heading 1" xfId="274"/>
    <cellStyle name="Heading 1 2" xfId="275"/>
    <cellStyle name="Heading 1 3" xfId="276"/>
    <cellStyle name="Heading 1 4" xfId="277"/>
    <cellStyle name="Heading 1 5" xfId="278"/>
    <cellStyle name="Heading 1 6" xfId="279"/>
    <cellStyle name="Heading 2" xfId="280"/>
    <cellStyle name="Heading 2 2" xfId="281"/>
    <cellStyle name="Heading 2 3" xfId="282"/>
    <cellStyle name="Heading 2 4" xfId="283"/>
    <cellStyle name="Heading 2 5" xfId="284"/>
    <cellStyle name="Heading 2 6" xfId="285"/>
    <cellStyle name="Heading 3" xfId="286"/>
    <cellStyle name="Heading 3 2" xfId="287"/>
    <cellStyle name="Heading 3 3" xfId="288"/>
    <cellStyle name="Heading 3 4" xfId="289"/>
    <cellStyle name="Heading 3 5" xfId="290"/>
    <cellStyle name="Heading 3 6" xfId="291"/>
    <cellStyle name="Heading 4" xfId="292"/>
    <cellStyle name="Heading 4 2" xfId="293"/>
    <cellStyle name="Heading 4 3" xfId="294"/>
    <cellStyle name="Heading 4 4" xfId="295"/>
    <cellStyle name="Heading 4 5" xfId="296"/>
    <cellStyle name="Heading 4 6" xfId="297"/>
    <cellStyle name="Hyperlink" xfId="298"/>
    <cellStyle name="Hyperlink 2" xfId="299"/>
    <cellStyle name="Hyperlink 3" xfId="300"/>
    <cellStyle name="Input" xfId="301"/>
    <cellStyle name="Input 2" xfId="302"/>
    <cellStyle name="Input 3" xfId="303"/>
    <cellStyle name="Input 4" xfId="304"/>
    <cellStyle name="Input 5" xfId="305"/>
    <cellStyle name="Input 6" xfId="306"/>
    <cellStyle name="Linked Cell" xfId="307"/>
    <cellStyle name="Linked Cell 2" xfId="308"/>
    <cellStyle name="Linked Cell 2 2" xfId="309"/>
    <cellStyle name="Linked Cell 3" xfId="310"/>
    <cellStyle name="Linked Cell 3 2" xfId="311"/>
    <cellStyle name="Linked Cell 4" xfId="312"/>
    <cellStyle name="Linked Cell 4 2" xfId="313"/>
    <cellStyle name="Linked Cell 5" xfId="314"/>
    <cellStyle name="Linked Cell 5 2" xfId="315"/>
    <cellStyle name="Linked Cell 6" xfId="316"/>
    <cellStyle name="Linked Cell 6 2" xfId="317"/>
    <cellStyle name="My Normal" xfId="318"/>
    <cellStyle name="Neutral" xfId="319"/>
    <cellStyle name="Neutral 2" xfId="320"/>
    <cellStyle name="Neutral 3" xfId="321"/>
    <cellStyle name="Neutral 4" xfId="322"/>
    <cellStyle name="Neutral 5" xfId="323"/>
    <cellStyle name="Neutral 6" xfId="324"/>
    <cellStyle name="Normal 10" xfId="325"/>
    <cellStyle name="Normal 10 2" xfId="326"/>
    <cellStyle name="Normal 10 3" xfId="327"/>
    <cellStyle name="Normal 10 4" xfId="328"/>
    <cellStyle name="Normal 10 5" xfId="329"/>
    <cellStyle name="Normal 100" xfId="330"/>
    <cellStyle name="Normal 100 2" xfId="331"/>
    <cellStyle name="Normal 101" xfId="332"/>
    <cellStyle name="Normal 101 2" xfId="333"/>
    <cellStyle name="Normal 102" xfId="334"/>
    <cellStyle name="Normal 102 2" xfId="335"/>
    <cellStyle name="Normal 103" xfId="336"/>
    <cellStyle name="Normal 103 2" xfId="337"/>
    <cellStyle name="Normal 104" xfId="338"/>
    <cellStyle name="Normal 104 2" xfId="339"/>
    <cellStyle name="Normal 105" xfId="340"/>
    <cellStyle name="Normal 105 2" xfId="341"/>
    <cellStyle name="Normal 106" xfId="342"/>
    <cellStyle name="Normal 106 2" xfId="343"/>
    <cellStyle name="Normal 107" xfId="344"/>
    <cellStyle name="Normal 107 2" xfId="345"/>
    <cellStyle name="Normal 108" xfId="346"/>
    <cellStyle name="Normal 108 2" xfId="347"/>
    <cellStyle name="Normal 109" xfId="348"/>
    <cellStyle name="Normal 109 2" xfId="349"/>
    <cellStyle name="Normal 11" xfId="350"/>
    <cellStyle name="Normal 11 2" xfId="351"/>
    <cellStyle name="Normal 110" xfId="352"/>
    <cellStyle name="Normal 110 2" xfId="353"/>
    <cellStyle name="Normal 111" xfId="354"/>
    <cellStyle name="Normal 111 2" xfId="355"/>
    <cellStyle name="Normal 112" xfId="356"/>
    <cellStyle name="Normal 112 2" xfId="357"/>
    <cellStyle name="Normal 113" xfId="358"/>
    <cellStyle name="Normal 113 2" xfId="359"/>
    <cellStyle name="Normal 114" xfId="360"/>
    <cellStyle name="Normal 114 2" xfId="361"/>
    <cellStyle name="Normal 115" xfId="362"/>
    <cellStyle name="Normal 115 2" xfId="363"/>
    <cellStyle name="Normal 116" xfId="364"/>
    <cellStyle name="Normal 116 2" xfId="365"/>
    <cellStyle name="Normal 117" xfId="366"/>
    <cellStyle name="Normal 117 2" xfId="367"/>
    <cellStyle name="Normal 118" xfId="368"/>
    <cellStyle name="Normal 118 2" xfId="369"/>
    <cellStyle name="Normal 119" xfId="370"/>
    <cellStyle name="Normal 119 2" xfId="371"/>
    <cellStyle name="Normal 12" xfId="372"/>
    <cellStyle name="Normal 12 2" xfId="373"/>
    <cellStyle name="Normal 12 3" xfId="374"/>
    <cellStyle name="Normal 12 4" xfId="375"/>
    <cellStyle name="Normal 12 5" xfId="376"/>
    <cellStyle name="Normal 120" xfId="377"/>
    <cellStyle name="Normal 120 2" xfId="378"/>
    <cellStyle name="Normal 121" xfId="379"/>
    <cellStyle name="Normal 121 2" xfId="380"/>
    <cellStyle name="Normal 122" xfId="381"/>
    <cellStyle name="Normal 122 2" xfId="382"/>
    <cellStyle name="Normal 123" xfId="383"/>
    <cellStyle name="Normal 123 2" xfId="384"/>
    <cellStyle name="Normal 124" xfId="385"/>
    <cellStyle name="Normal 124 2" xfId="386"/>
    <cellStyle name="Normal 125" xfId="387"/>
    <cellStyle name="Normal 125 2" xfId="388"/>
    <cellStyle name="Normal 126" xfId="389"/>
    <cellStyle name="Normal 126 2" xfId="390"/>
    <cellStyle name="Normal 127" xfId="391"/>
    <cellStyle name="Normal 127 2" xfId="392"/>
    <cellStyle name="Normal 128" xfId="393"/>
    <cellStyle name="Normal 128 2" xfId="394"/>
    <cellStyle name="Normal 129" xfId="395"/>
    <cellStyle name="Normal 129 2" xfId="396"/>
    <cellStyle name="Normal 13" xfId="397"/>
    <cellStyle name="Normal 13 2" xfId="398"/>
    <cellStyle name="Normal 13 3" xfId="399"/>
    <cellStyle name="Normal 13 4" xfId="400"/>
    <cellStyle name="Normal 13 5" xfId="401"/>
    <cellStyle name="Normal 130" xfId="402"/>
    <cellStyle name="Normal 130 2" xfId="403"/>
    <cellStyle name="Normal 131" xfId="404"/>
    <cellStyle name="Normal 131 2" xfId="405"/>
    <cellStyle name="Normal 132" xfId="406"/>
    <cellStyle name="Normal 132 2" xfId="407"/>
    <cellStyle name="Normal 133" xfId="408"/>
    <cellStyle name="Normal 133 2" xfId="409"/>
    <cellStyle name="Normal 134" xfId="410"/>
    <cellStyle name="Normal 134 2" xfId="411"/>
    <cellStyle name="Normal 135" xfId="412"/>
    <cellStyle name="Normal 135 2" xfId="413"/>
    <cellStyle name="Normal 136" xfId="414"/>
    <cellStyle name="Normal 136 2" xfId="415"/>
    <cellStyle name="Normal 137" xfId="416"/>
    <cellStyle name="Normal 137 2" xfId="417"/>
    <cellStyle name="Normal 138" xfId="418"/>
    <cellStyle name="Normal 138 2" xfId="419"/>
    <cellStyle name="Normal 139" xfId="420"/>
    <cellStyle name="Normal 139 2" xfId="421"/>
    <cellStyle name="Normal 14" xfId="422"/>
    <cellStyle name="Normal 14 2" xfId="423"/>
    <cellStyle name="Normal 14 3" xfId="424"/>
    <cellStyle name="Normal 14 4" xfId="425"/>
    <cellStyle name="Normal 14 5" xfId="426"/>
    <cellStyle name="Normal 140" xfId="427"/>
    <cellStyle name="Normal 140 2" xfId="428"/>
    <cellStyle name="Normal 141" xfId="429"/>
    <cellStyle name="Normal 141 2" xfId="430"/>
    <cellStyle name="Normal 142" xfId="431"/>
    <cellStyle name="Normal 142 2" xfId="432"/>
    <cellStyle name="Normal 143" xfId="433"/>
    <cellStyle name="Normal 143 2" xfId="434"/>
    <cellStyle name="Normal 144" xfId="435"/>
    <cellStyle name="Normal 144 2" xfId="436"/>
    <cellStyle name="Normal 145" xfId="437"/>
    <cellStyle name="Normal 145 2" xfId="438"/>
    <cellStyle name="Normal 146" xfId="439"/>
    <cellStyle name="Normal 146 2" xfId="440"/>
    <cellStyle name="Normal 147" xfId="441"/>
    <cellStyle name="Normal 147 2" xfId="442"/>
    <cellStyle name="Normal 148" xfId="443"/>
    <cellStyle name="Normal 148 2" xfId="444"/>
    <cellStyle name="Normal 149" xfId="445"/>
    <cellStyle name="Normal 149 2" xfId="446"/>
    <cellStyle name="Normal 15" xfId="447"/>
    <cellStyle name="Normal 15 2" xfId="448"/>
    <cellStyle name="Normal 15 3" xfId="449"/>
    <cellStyle name="Normal 15 4" xfId="450"/>
    <cellStyle name="Normal 15 5" xfId="451"/>
    <cellStyle name="Normal 150" xfId="452"/>
    <cellStyle name="Normal 150 2" xfId="453"/>
    <cellStyle name="Normal 151" xfId="454"/>
    <cellStyle name="Normal 151 2" xfId="455"/>
    <cellStyle name="Normal 152" xfId="456"/>
    <cellStyle name="Normal 152 2" xfId="457"/>
    <cellStyle name="Normal 153" xfId="458"/>
    <cellStyle name="Normal 153 2" xfId="459"/>
    <cellStyle name="Normal 154" xfId="460"/>
    <cellStyle name="Normal 154 2" xfId="461"/>
    <cellStyle name="Normal 155" xfId="462"/>
    <cellStyle name="Normal 155 2" xfId="463"/>
    <cellStyle name="Normal 156" xfId="464"/>
    <cellStyle name="Normal 156 2" xfId="465"/>
    <cellStyle name="Normal 157" xfId="466"/>
    <cellStyle name="Normal 157 2" xfId="467"/>
    <cellStyle name="Normal 158" xfId="468"/>
    <cellStyle name="Normal 158 2" xfId="469"/>
    <cellStyle name="Normal 159" xfId="470"/>
    <cellStyle name="Normal 159 2" xfId="471"/>
    <cellStyle name="Normal 16" xfId="472"/>
    <cellStyle name="Normal 16 2" xfId="473"/>
    <cellStyle name="Normal 160" xfId="474"/>
    <cellStyle name="Normal 160 2" xfId="475"/>
    <cellStyle name="Normal 161" xfId="476"/>
    <cellStyle name="Normal 161 2" xfId="477"/>
    <cellStyle name="Normal 162" xfId="478"/>
    <cellStyle name="Normal 162 2" xfId="479"/>
    <cellStyle name="Normal 163" xfId="480"/>
    <cellStyle name="Normal 163 2" xfId="481"/>
    <cellStyle name="Normal 164" xfId="482"/>
    <cellStyle name="Normal 164 2" xfId="483"/>
    <cellStyle name="Normal 165" xfId="484"/>
    <cellStyle name="Normal 165 2" xfId="485"/>
    <cellStyle name="Normal 166" xfId="486"/>
    <cellStyle name="Normal 166 2" xfId="487"/>
    <cellStyle name="Normal 167" xfId="488"/>
    <cellStyle name="Normal 167 2" xfId="489"/>
    <cellStyle name="Normal 168" xfId="490"/>
    <cellStyle name="Normal 168 2" xfId="491"/>
    <cellStyle name="Normal 169" xfId="492"/>
    <cellStyle name="Normal 169 2" xfId="493"/>
    <cellStyle name="Normal 17" xfId="494"/>
    <cellStyle name="Normal 17 2" xfId="495"/>
    <cellStyle name="Normal 170" xfId="496"/>
    <cellStyle name="Normal 170 2" xfId="497"/>
    <cellStyle name="Normal 171" xfId="498"/>
    <cellStyle name="Normal 171 2" xfId="499"/>
    <cellStyle name="Normal 172" xfId="500"/>
    <cellStyle name="Normal 172 2" xfId="501"/>
    <cellStyle name="Normal 173" xfId="502"/>
    <cellStyle name="Normal 173 2" xfId="503"/>
    <cellStyle name="Normal 174" xfId="504"/>
    <cellStyle name="Normal 174 2" xfId="505"/>
    <cellStyle name="Normal 175" xfId="506"/>
    <cellStyle name="Normal 175 2" xfId="507"/>
    <cellStyle name="Normal 176" xfId="508"/>
    <cellStyle name="Normal 176 2" xfId="509"/>
    <cellStyle name="Normal 177" xfId="510"/>
    <cellStyle name="Normal 177 2" xfId="511"/>
    <cellStyle name="Normal 178" xfId="512"/>
    <cellStyle name="Normal 178 2" xfId="513"/>
    <cellStyle name="Normal 179" xfId="514"/>
    <cellStyle name="Normal 179 2" xfId="515"/>
    <cellStyle name="Normal 18" xfId="516"/>
    <cellStyle name="Normal 18 2" xfId="517"/>
    <cellStyle name="Normal 18 3" xfId="518"/>
    <cellStyle name="Normal 18 4" xfId="519"/>
    <cellStyle name="Normal 18 5" xfId="520"/>
    <cellStyle name="Normal 180" xfId="521"/>
    <cellStyle name="Normal 180 2" xfId="522"/>
    <cellStyle name="Normal 181" xfId="523"/>
    <cellStyle name="Normal 181 2" xfId="524"/>
    <cellStyle name="Normal 182" xfId="525"/>
    <cellStyle name="Normal 182 2" xfId="526"/>
    <cellStyle name="Normal 183" xfId="527"/>
    <cellStyle name="Normal 183 2" xfId="528"/>
    <cellStyle name="Normal 184" xfId="529"/>
    <cellStyle name="Normal 184 2" xfId="530"/>
    <cellStyle name="Normal 185" xfId="531"/>
    <cellStyle name="Normal 185 2" xfId="532"/>
    <cellStyle name="Normal 186" xfId="533"/>
    <cellStyle name="Normal 186 2" xfId="534"/>
    <cellStyle name="Normal 187" xfId="535"/>
    <cellStyle name="Normal 187 2" xfId="536"/>
    <cellStyle name="Normal 188" xfId="537"/>
    <cellStyle name="Normal 188 2" xfId="538"/>
    <cellStyle name="Normal 189" xfId="539"/>
    <cellStyle name="Normal 189 2" xfId="540"/>
    <cellStyle name="Normal 19" xfId="541"/>
    <cellStyle name="Normal 19 2" xfId="542"/>
    <cellStyle name="Normal 190" xfId="543"/>
    <cellStyle name="Normal 190 2" xfId="544"/>
    <cellStyle name="Normal 191" xfId="545"/>
    <cellStyle name="Normal 191 2" xfId="546"/>
    <cellStyle name="Normal 192" xfId="547"/>
    <cellStyle name="Normal 192 2" xfId="548"/>
    <cellStyle name="Normal 193" xfId="549"/>
    <cellStyle name="Normal 193 2" xfId="550"/>
    <cellStyle name="Normal 194" xfId="551"/>
    <cellStyle name="Normal 194 2" xfId="552"/>
    <cellStyle name="Normal 195" xfId="553"/>
    <cellStyle name="Normal 195 2" xfId="554"/>
    <cellStyle name="Normal 196" xfId="555"/>
    <cellStyle name="Normal 196 2" xfId="556"/>
    <cellStyle name="Normal 197" xfId="557"/>
    <cellStyle name="Normal 197 2" xfId="558"/>
    <cellStyle name="Normal 198" xfId="559"/>
    <cellStyle name="Normal 198 2" xfId="560"/>
    <cellStyle name="Normal 199" xfId="561"/>
    <cellStyle name="Normal 199 2" xfId="562"/>
    <cellStyle name="Normal 2" xfId="563"/>
    <cellStyle name="Normal 2 2" xfId="564"/>
    <cellStyle name="Normal 2 2 2" xfId="565"/>
    <cellStyle name="Normal 2 2 2 50" xfId="566"/>
    <cellStyle name="Normal 2 2 3" xfId="567"/>
    <cellStyle name="Normal 2 2 76" xfId="568"/>
    <cellStyle name="Normal 2 3" xfId="569"/>
    <cellStyle name="Normal 20" xfId="570"/>
    <cellStyle name="Normal 20 2" xfId="571"/>
    <cellStyle name="Normal 20 3" xfId="572"/>
    <cellStyle name="Normal 20 4" xfId="573"/>
    <cellStyle name="Normal 20 5" xfId="574"/>
    <cellStyle name="Normal 200" xfId="575"/>
    <cellStyle name="Normal 200 2" xfId="576"/>
    <cellStyle name="Normal 201" xfId="577"/>
    <cellStyle name="Normal 201 2" xfId="578"/>
    <cellStyle name="Normal 202" xfId="579"/>
    <cellStyle name="Normal 202 2" xfId="580"/>
    <cellStyle name="Normal 203" xfId="581"/>
    <cellStyle name="Normal 203 2" xfId="582"/>
    <cellStyle name="Normal 204" xfId="583"/>
    <cellStyle name="Normal 204 2" xfId="584"/>
    <cellStyle name="Normal 205" xfId="585"/>
    <cellStyle name="Normal 205 2" xfId="586"/>
    <cellStyle name="Normal 206" xfId="587"/>
    <cellStyle name="Normal 206 2" xfId="588"/>
    <cellStyle name="Normal 207" xfId="589"/>
    <cellStyle name="Normal 207 2" xfId="590"/>
    <cellStyle name="Normal 208" xfId="591"/>
    <cellStyle name="Normal 208 2" xfId="592"/>
    <cellStyle name="Normal 209" xfId="593"/>
    <cellStyle name="Normal 209 2" xfId="594"/>
    <cellStyle name="Normal 21" xfId="595"/>
    <cellStyle name="Normal 21 2" xfId="596"/>
    <cellStyle name="Normal 21 3" xfId="597"/>
    <cellStyle name="Normal 21 4" xfId="598"/>
    <cellStyle name="Normal 21 5" xfId="599"/>
    <cellStyle name="Normal 210" xfId="600"/>
    <cellStyle name="Normal 210 2" xfId="601"/>
    <cellStyle name="Normal 211" xfId="602"/>
    <cellStyle name="Normal 211 2" xfId="603"/>
    <cellStyle name="Normal 212" xfId="604"/>
    <cellStyle name="Normal 212 2" xfId="605"/>
    <cellStyle name="Normal 213" xfId="606"/>
    <cellStyle name="Normal 213 2" xfId="607"/>
    <cellStyle name="Normal 214" xfId="608"/>
    <cellStyle name="Normal 214 2" xfId="609"/>
    <cellStyle name="Normal 215" xfId="610"/>
    <cellStyle name="Normal 215 2" xfId="611"/>
    <cellStyle name="Normal 216" xfId="612"/>
    <cellStyle name="Normal 216 2" xfId="613"/>
    <cellStyle name="Normal 217" xfId="614"/>
    <cellStyle name="Normal 217 2" xfId="615"/>
    <cellStyle name="Normal 218" xfId="616"/>
    <cellStyle name="Normal 218 2" xfId="617"/>
    <cellStyle name="Normal 219" xfId="618"/>
    <cellStyle name="Normal 219 2" xfId="619"/>
    <cellStyle name="Normal 22" xfId="620"/>
    <cellStyle name="Normal 22 2" xfId="621"/>
    <cellStyle name="Normal 220" xfId="622"/>
    <cellStyle name="Normal 220 2" xfId="623"/>
    <cellStyle name="Normal 221" xfId="624"/>
    <cellStyle name="Normal 221 2" xfId="625"/>
    <cellStyle name="Normal 222" xfId="626"/>
    <cellStyle name="Normal 222 2" xfId="627"/>
    <cellStyle name="Normal 223" xfId="628"/>
    <cellStyle name="Normal 223 2" xfId="629"/>
    <cellStyle name="Normal 224" xfId="630"/>
    <cellStyle name="Normal 224 2" xfId="631"/>
    <cellStyle name="Normal 225" xfId="632"/>
    <cellStyle name="Normal 225 2" xfId="633"/>
    <cellStyle name="Normal 226" xfId="634"/>
    <cellStyle name="Normal 226 2" xfId="635"/>
    <cellStyle name="Normal 227" xfId="636"/>
    <cellStyle name="Normal 227 2" xfId="637"/>
    <cellStyle name="Normal 228" xfId="638"/>
    <cellStyle name="Normal 228 2" xfId="639"/>
    <cellStyle name="Normal 229" xfId="640"/>
    <cellStyle name="Normal 229 2" xfId="641"/>
    <cellStyle name="Normal 23" xfId="642"/>
    <cellStyle name="Normal 23 2" xfId="643"/>
    <cellStyle name="Normal 23 3" xfId="644"/>
    <cellStyle name="Normal 23 4" xfId="645"/>
    <cellStyle name="Normal 23 5" xfId="646"/>
    <cellStyle name="Normal 230" xfId="647"/>
    <cellStyle name="Normal 230 2" xfId="648"/>
    <cellStyle name="Normal 231" xfId="649"/>
    <cellStyle name="Normal 231 2" xfId="650"/>
    <cellStyle name="Normal 232" xfId="651"/>
    <cellStyle name="Normal 232 2" xfId="652"/>
    <cellStyle name="Normal 233" xfId="653"/>
    <cellStyle name="Normal 233 2" xfId="654"/>
    <cellStyle name="Normal 234" xfId="655"/>
    <cellStyle name="Normal 234 2" xfId="656"/>
    <cellStyle name="Normal 235" xfId="657"/>
    <cellStyle name="Normal 235 2" xfId="658"/>
    <cellStyle name="Normal 236" xfId="659"/>
    <cellStyle name="Normal 236 2" xfId="660"/>
    <cellStyle name="Normal 237" xfId="661"/>
    <cellStyle name="Normal 237 2" xfId="662"/>
    <cellStyle name="Normal 238" xfId="663"/>
    <cellStyle name="Normal 238 2" xfId="664"/>
    <cellStyle name="Normal 239" xfId="665"/>
    <cellStyle name="Normal 239 2" xfId="666"/>
    <cellStyle name="Normal 24" xfId="667"/>
    <cellStyle name="Normal 24 2" xfId="668"/>
    <cellStyle name="Normal 240" xfId="669"/>
    <cellStyle name="Normal 240 2" xfId="670"/>
    <cellStyle name="Normal 241" xfId="671"/>
    <cellStyle name="Normal 241 2" xfId="672"/>
    <cellStyle name="Normal 242" xfId="673"/>
    <cellStyle name="Normal 242 2" xfId="674"/>
    <cellStyle name="Normal 243" xfId="675"/>
    <cellStyle name="Normal 243 2" xfId="676"/>
    <cellStyle name="Normal 244" xfId="677"/>
    <cellStyle name="Normal 244 2" xfId="678"/>
    <cellStyle name="Normal 245" xfId="679"/>
    <cellStyle name="Normal 245 2" xfId="680"/>
    <cellStyle name="Normal 246" xfId="681"/>
    <cellStyle name="Normal 246 2" xfId="682"/>
    <cellStyle name="Normal 247" xfId="683"/>
    <cellStyle name="Normal 247 2" xfId="684"/>
    <cellStyle name="Normal 248" xfId="685"/>
    <cellStyle name="Normal 248 2" xfId="686"/>
    <cellStyle name="Normal 249" xfId="687"/>
    <cellStyle name="Normal 249 2" xfId="688"/>
    <cellStyle name="Normal 25" xfId="689"/>
    <cellStyle name="Normal 25 2" xfId="690"/>
    <cellStyle name="Normal 250" xfId="691"/>
    <cellStyle name="Normal 250 2" xfId="692"/>
    <cellStyle name="Normal 251" xfId="693"/>
    <cellStyle name="Normal 251 2" xfId="694"/>
    <cellStyle name="Normal 252" xfId="695"/>
    <cellStyle name="Normal 252 2" xfId="696"/>
    <cellStyle name="Normal 253" xfId="697"/>
    <cellStyle name="Normal 253 2" xfId="698"/>
    <cellStyle name="Normal 254" xfId="699"/>
    <cellStyle name="Normal 254 2" xfId="700"/>
    <cellStyle name="Normal 255" xfId="701"/>
    <cellStyle name="Normal 255 2" xfId="702"/>
    <cellStyle name="Normal 256" xfId="703"/>
    <cellStyle name="Normal 256 2" xfId="704"/>
    <cellStyle name="Normal 257" xfId="705"/>
    <cellStyle name="Normal 257 2" xfId="706"/>
    <cellStyle name="Normal 258" xfId="707"/>
    <cellStyle name="Normal 258 2" xfId="708"/>
    <cellStyle name="Normal 26" xfId="709"/>
    <cellStyle name="Normal 26 2" xfId="710"/>
    <cellStyle name="Normal 27" xfId="711"/>
    <cellStyle name="Normal 27 2" xfId="712"/>
    <cellStyle name="Normal 28" xfId="713"/>
    <cellStyle name="Normal 28 2" xfId="714"/>
    <cellStyle name="Normal 28 3" xfId="715"/>
    <cellStyle name="Normal 28 4" xfId="716"/>
    <cellStyle name="Normal 28 5" xfId="717"/>
    <cellStyle name="Normal 29" xfId="718"/>
    <cellStyle name="Normal 29 2" xfId="719"/>
    <cellStyle name="Normal 29 3" xfId="720"/>
    <cellStyle name="Normal 29 4" xfId="721"/>
    <cellStyle name="Normal 29 5" xfId="722"/>
    <cellStyle name="Normal 3" xfId="723"/>
    <cellStyle name="Normal 3 2" xfId="724"/>
    <cellStyle name="Normal 3 3" xfId="725"/>
    <cellStyle name="Normal 3 4" xfId="726"/>
    <cellStyle name="Normal 3 5" xfId="727"/>
    <cellStyle name="Normal 3 6" xfId="728"/>
    <cellStyle name="Normal 30" xfId="729"/>
    <cellStyle name="Normal 30 2" xfId="730"/>
    <cellStyle name="Normal 31" xfId="731"/>
    <cellStyle name="Normal 31 2" xfId="732"/>
    <cellStyle name="Normal 32" xfId="733"/>
    <cellStyle name="Normal 32 2" xfId="734"/>
    <cellStyle name="Normal 33" xfId="735"/>
    <cellStyle name="Normal 33 2" xfId="736"/>
    <cellStyle name="Normal 34" xfId="737"/>
    <cellStyle name="Normal 34 2" xfId="738"/>
    <cellStyle name="Normal 35" xfId="739"/>
    <cellStyle name="Normal 35 2" xfId="740"/>
    <cellStyle name="Normal 36" xfId="741"/>
    <cellStyle name="Normal 36 2" xfId="742"/>
    <cellStyle name="Normal 37" xfId="743"/>
    <cellStyle name="Normal 37 2" xfId="744"/>
    <cellStyle name="Normal 38" xfId="745"/>
    <cellStyle name="Normal 38 2" xfId="746"/>
    <cellStyle name="Normal 39" xfId="747"/>
    <cellStyle name="Normal 39 2" xfId="748"/>
    <cellStyle name="Normal 4" xfId="749"/>
    <cellStyle name="Normal 4 2" xfId="750"/>
    <cellStyle name="Normal 4 3" xfId="751"/>
    <cellStyle name="Normal 4 4" xfId="752"/>
    <cellStyle name="Normal 40" xfId="753"/>
    <cellStyle name="Normal 40 2" xfId="754"/>
    <cellStyle name="Normal 41" xfId="755"/>
    <cellStyle name="Normal 41 2" xfId="756"/>
    <cellStyle name="Normal 42" xfId="757"/>
    <cellStyle name="Normal 42 2" xfId="758"/>
    <cellStyle name="Normal 43" xfId="759"/>
    <cellStyle name="Normal 43 2" xfId="760"/>
    <cellStyle name="Normal 44" xfId="761"/>
    <cellStyle name="Normal 44 2" xfId="762"/>
    <cellStyle name="Normal 45" xfId="763"/>
    <cellStyle name="Normal 45 2" xfId="764"/>
    <cellStyle name="Normal 46" xfId="765"/>
    <cellStyle name="Normal 46 2" xfId="766"/>
    <cellStyle name="Normal 47" xfId="767"/>
    <cellStyle name="Normal 47 2" xfId="768"/>
    <cellStyle name="Normal 48" xfId="769"/>
    <cellStyle name="Normal 48 2" xfId="770"/>
    <cellStyle name="Normal 49" xfId="771"/>
    <cellStyle name="Normal 49 2" xfId="772"/>
    <cellStyle name="Normal 5" xfId="773"/>
    <cellStyle name="Normal 50" xfId="774"/>
    <cellStyle name="Normal 50 2" xfId="775"/>
    <cellStyle name="Normal 51" xfId="776"/>
    <cellStyle name="Normal 51 2" xfId="777"/>
    <cellStyle name="Normal 52" xfId="778"/>
    <cellStyle name="Normal 52 2" xfId="779"/>
    <cellStyle name="Normal 53" xfId="780"/>
    <cellStyle name="Normal 53 2" xfId="781"/>
    <cellStyle name="Normal 54" xfId="782"/>
    <cellStyle name="Normal 54 2" xfId="783"/>
    <cellStyle name="Normal 55" xfId="784"/>
    <cellStyle name="Normal 55 2" xfId="785"/>
    <cellStyle name="Normal 56" xfId="786"/>
    <cellStyle name="Normal 56 2" xfId="787"/>
    <cellStyle name="Normal 57" xfId="788"/>
    <cellStyle name="Normal 57 2" xfId="789"/>
    <cellStyle name="Normal 58" xfId="790"/>
    <cellStyle name="Normal 58 2" xfId="791"/>
    <cellStyle name="Normal 59" xfId="792"/>
    <cellStyle name="Normal 59 2" xfId="793"/>
    <cellStyle name="Normal 6" xfId="794"/>
    <cellStyle name="Normal 6 2" xfId="795"/>
    <cellStyle name="Normal 60" xfId="796"/>
    <cellStyle name="Normal 60 2" xfId="797"/>
    <cellStyle name="Normal 61" xfId="798"/>
    <cellStyle name="Normal 61 2" xfId="799"/>
    <cellStyle name="Normal 62" xfId="800"/>
    <cellStyle name="Normal 62 2" xfId="801"/>
    <cellStyle name="Normal 63" xfId="802"/>
    <cellStyle name="Normal 63 2" xfId="803"/>
    <cellStyle name="Normal 64" xfId="804"/>
    <cellStyle name="Normal 64 2" xfId="805"/>
    <cellStyle name="Normal 65" xfId="806"/>
    <cellStyle name="Normal 65 2" xfId="807"/>
    <cellStyle name="Normal 66" xfId="808"/>
    <cellStyle name="Normal 66 2" xfId="809"/>
    <cellStyle name="Normal 67" xfId="810"/>
    <cellStyle name="Normal 67 2" xfId="811"/>
    <cellStyle name="Normal 68" xfId="812"/>
    <cellStyle name="Normal 68 2" xfId="813"/>
    <cellStyle name="Normal 69" xfId="814"/>
    <cellStyle name="Normal 69 2" xfId="815"/>
    <cellStyle name="Normal 7" xfId="816"/>
    <cellStyle name="Normal 7 2" xfId="817"/>
    <cellStyle name="Normal 7 3" xfId="818"/>
    <cellStyle name="Normal 7 4" xfId="819"/>
    <cellStyle name="Normal 7 5" xfId="820"/>
    <cellStyle name="Normal 70" xfId="821"/>
    <cellStyle name="Normal 70 2" xfId="822"/>
    <cellStyle name="Normal 71" xfId="823"/>
    <cellStyle name="Normal 71 2" xfId="824"/>
    <cellStyle name="Normal 72" xfId="825"/>
    <cellStyle name="Normal 72 2" xfId="826"/>
    <cellStyle name="Normal 73" xfId="827"/>
    <cellStyle name="Normal 73 2" xfId="828"/>
    <cellStyle name="Normal 74" xfId="829"/>
    <cellStyle name="Normal 74 2" xfId="830"/>
    <cellStyle name="Normal 75" xfId="831"/>
    <cellStyle name="Normal 75 2" xfId="832"/>
    <cellStyle name="Normal 76" xfId="833"/>
    <cellStyle name="Normal 76 2" xfId="834"/>
    <cellStyle name="Normal 77" xfId="835"/>
    <cellStyle name="Normal 77 2" xfId="836"/>
    <cellStyle name="Normal 78" xfId="837"/>
    <cellStyle name="Normal 78 2" xfId="838"/>
    <cellStyle name="Normal 79" xfId="839"/>
    <cellStyle name="Normal 79 2" xfId="840"/>
    <cellStyle name="Normal 8" xfId="841"/>
    <cellStyle name="Normal 80" xfId="842"/>
    <cellStyle name="Normal 80 2" xfId="843"/>
    <cellStyle name="Normal 81" xfId="844"/>
    <cellStyle name="Normal 81 2" xfId="845"/>
    <cellStyle name="Normal 82" xfId="846"/>
    <cellStyle name="Normal 82 2" xfId="847"/>
    <cellStyle name="Normal 83" xfId="848"/>
    <cellStyle name="Normal 83 2" xfId="849"/>
    <cellStyle name="Normal 84" xfId="850"/>
    <cellStyle name="Normal 84 2" xfId="851"/>
    <cellStyle name="Normal 85" xfId="852"/>
    <cellStyle name="Normal 85 2" xfId="853"/>
    <cellStyle name="Normal 86" xfId="854"/>
    <cellStyle name="Normal 86 2" xfId="855"/>
    <cellStyle name="Normal 87" xfId="856"/>
    <cellStyle name="Normal 87 2" xfId="857"/>
    <cellStyle name="Normal 88" xfId="858"/>
    <cellStyle name="Normal 88 2" xfId="859"/>
    <cellStyle name="Normal 89" xfId="860"/>
    <cellStyle name="Normal 89 2" xfId="861"/>
    <cellStyle name="Normal 9" xfId="862"/>
    <cellStyle name="Normal 9 2" xfId="863"/>
    <cellStyle name="Normal 9 3" xfId="864"/>
    <cellStyle name="Normal 9 4" xfId="865"/>
    <cellStyle name="Normal 9 5" xfId="866"/>
    <cellStyle name="Normal 90" xfId="867"/>
    <cellStyle name="Normal 90 2" xfId="868"/>
    <cellStyle name="Normal 91" xfId="869"/>
    <cellStyle name="Normal 91 2" xfId="870"/>
    <cellStyle name="Normal 92" xfId="871"/>
    <cellStyle name="Normal 92 2" xfId="872"/>
    <cellStyle name="Normal 93" xfId="873"/>
    <cellStyle name="Normal 93 2" xfId="874"/>
    <cellStyle name="Normal 94" xfId="875"/>
    <cellStyle name="Normal 94 2" xfId="876"/>
    <cellStyle name="Normal 95" xfId="877"/>
    <cellStyle name="Normal 95 2" xfId="878"/>
    <cellStyle name="Normal 96" xfId="879"/>
    <cellStyle name="Normal 96 2" xfId="880"/>
    <cellStyle name="Normal 97" xfId="881"/>
    <cellStyle name="Normal 97 2" xfId="882"/>
    <cellStyle name="Normal 98" xfId="883"/>
    <cellStyle name="Normal 98 2" xfId="884"/>
    <cellStyle name="Normal 99" xfId="885"/>
    <cellStyle name="Normal 99 2" xfId="886"/>
    <cellStyle name="Note" xfId="887"/>
    <cellStyle name="Note 2" xfId="888"/>
    <cellStyle name="Note 2 2" xfId="889"/>
    <cellStyle name="Note 2 3" xfId="890"/>
    <cellStyle name="Note 2 4" xfId="891"/>
    <cellStyle name="Note 3" xfId="892"/>
    <cellStyle name="Note 3 2" xfId="893"/>
    <cellStyle name="Note 4" xfId="894"/>
    <cellStyle name="Output" xfId="895"/>
    <cellStyle name="Output 2" xfId="896"/>
    <cellStyle name="Percent" xfId="897"/>
    <cellStyle name="Sheet Title" xfId="898"/>
    <cellStyle name="Title" xfId="899"/>
    <cellStyle name="Title 2" xfId="900"/>
    <cellStyle name="Total" xfId="901"/>
    <cellStyle name="Total 2" xfId="902"/>
    <cellStyle name="Total 2 2" xfId="903"/>
    <cellStyle name="Warning Text" xfId="904"/>
    <cellStyle name="Warning Text 2" xfId="905"/>
    <cellStyle name="Warning Text 2 2" xfId="906"/>
    <cellStyle name="Warning Text 2 2 2" xfId="907"/>
    <cellStyle name="Warning Text 2 3" xfId="908"/>
    <cellStyle name="Warning Text 2 3 2" xfId="909"/>
    <cellStyle name="Warning Text 3" xfId="910"/>
    <cellStyle name="Warning Text 3 2" xfId="911"/>
    <cellStyle name="Warning Text 3 2 2" xfId="912"/>
    <cellStyle name="Warning Text 3 3" xfId="913"/>
    <cellStyle name="Warning Text 4" xfId="914"/>
    <cellStyle name="Warning Text 4 2" xfId="915"/>
  </cellStyles>
  <dxfs count="4">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5924550</xdr:colOff>
      <xdr:row>0</xdr:row>
      <xdr:rowOff>76200</xdr:rowOff>
    </xdr:from>
    <xdr:to>
      <xdr:col>2</xdr:col>
      <xdr:colOff>6962775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143750"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zoomScale="80" zoomScaleNormal="80" zoomScalePageLayoutView="0" workbookViewId="0" topLeftCell="A1">
      <selection activeCell="C17" sqref="C17"/>
    </sheetView>
  </sheetViews>
  <sheetFormatPr defaultColWidth="9.140625" defaultRowHeight="12.75"/>
  <cols>
    <col min="1" max="2" width="9.140625" style="33" customWidth="1"/>
    <col min="3" max="3" width="105.7109375" style="33" customWidth="1"/>
    <col min="4" max="16384" width="9.140625" style="33" customWidth="1"/>
  </cols>
  <sheetData>
    <row r="1" spans="1:3" ht="15.75">
      <c r="A1" s="112" t="s">
        <v>129</v>
      </c>
      <c r="B1" s="32"/>
      <c r="C1" s="128"/>
    </row>
    <row r="2" spans="1:3" ht="15.75">
      <c r="A2" s="113" t="s">
        <v>128</v>
      </c>
      <c r="B2" s="34"/>
      <c r="C2" s="129"/>
    </row>
    <row r="3" spans="1:3" ht="12.75">
      <c r="A3" s="114"/>
      <c r="B3" s="35"/>
      <c r="C3" s="130"/>
    </row>
    <row r="4" spans="1:3" ht="12.75">
      <c r="A4" s="114" t="s">
        <v>242</v>
      </c>
      <c r="B4" s="36"/>
      <c r="C4" s="131"/>
    </row>
    <row r="5" spans="1:3" ht="12.75">
      <c r="A5" s="114" t="s">
        <v>900</v>
      </c>
      <c r="B5" s="36"/>
      <c r="C5" s="131"/>
    </row>
    <row r="6" spans="1:3" ht="12.75">
      <c r="A6" s="114" t="s">
        <v>901</v>
      </c>
      <c r="B6" s="36"/>
      <c r="C6" s="131"/>
    </row>
    <row r="7" spans="1:3" ht="12.75">
      <c r="A7" s="37"/>
      <c r="B7" s="38"/>
      <c r="C7" s="132"/>
    </row>
    <row r="8" spans="1:3" ht="18" customHeight="1">
      <c r="A8" s="39" t="s">
        <v>0</v>
      </c>
      <c r="B8" s="40"/>
      <c r="C8" s="133"/>
    </row>
    <row r="9" spans="1:3" ht="12.75" customHeight="1">
      <c r="A9" s="41" t="s">
        <v>130</v>
      </c>
      <c r="B9" s="42"/>
      <c r="C9" s="134"/>
    </row>
    <row r="10" spans="1:3" ht="12.75">
      <c r="A10" s="41" t="s">
        <v>131</v>
      </c>
      <c r="B10" s="42"/>
      <c r="C10" s="134"/>
    </row>
    <row r="11" spans="1:3" ht="12.75">
      <c r="A11" s="41" t="s">
        <v>132</v>
      </c>
      <c r="B11" s="42"/>
      <c r="C11" s="134"/>
    </row>
    <row r="12" spans="1:3" ht="12.75">
      <c r="A12" s="41" t="s">
        <v>133</v>
      </c>
      <c r="B12" s="42"/>
      <c r="C12" s="134"/>
    </row>
    <row r="13" spans="1:3" ht="12.75">
      <c r="A13" s="41" t="s">
        <v>134</v>
      </c>
      <c r="B13" s="42"/>
      <c r="C13" s="134"/>
    </row>
    <row r="14" spans="1:3" ht="12.75">
      <c r="A14" s="43"/>
      <c r="B14" s="44"/>
      <c r="C14" s="135"/>
    </row>
    <row r="15" ht="12.75">
      <c r="C15" s="136"/>
    </row>
    <row r="16" spans="1:3" ht="12.75">
      <c r="A16" s="45" t="s">
        <v>1</v>
      </c>
      <c r="B16" s="46"/>
      <c r="C16" s="137"/>
    </row>
    <row r="17" spans="1:3" ht="12.75">
      <c r="A17" s="47" t="s">
        <v>2</v>
      </c>
      <c r="B17" s="48"/>
      <c r="C17" s="138"/>
    </row>
    <row r="18" spans="1:3" ht="12.75">
      <c r="A18" s="47" t="s">
        <v>805</v>
      </c>
      <c r="B18" s="48"/>
      <c r="C18" s="138"/>
    </row>
    <row r="19" spans="1:3" ht="12.75">
      <c r="A19" s="47" t="s">
        <v>3</v>
      </c>
      <c r="B19" s="48"/>
      <c r="C19" s="162"/>
    </row>
    <row r="20" spans="1:3" ht="12.75">
      <c r="A20" s="47" t="s">
        <v>4</v>
      </c>
      <c r="B20" s="48"/>
      <c r="C20" s="138"/>
    </row>
    <row r="21" spans="1:3" ht="12.75">
      <c r="A21" s="47" t="s">
        <v>806</v>
      </c>
      <c r="B21" s="49"/>
      <c r="C21" s="139"/>
    </row>
    <row r="22" spans="1:3" ht="12.75">
      <c r="A22" s="47" t="s">
        <v>807</v>
      </c>
      <c r="B22" s="49"/>
      <c r="C22" s="139"/>
    </row>
    <row r="23" spans="1:3" ht="12.75">
      <c r="A23" s="47" t="s">
        <v>5</v>
      </c>
      <c r="B23" s="49"/>
      <c r="C23" s="139"/>
    </row>
    <row r="24" spans="1:3" ht="12.75">
      <c r="A24" s="47" t="s">
        <v>127</v>
      </c>
      <c r="B24" s="49"/>
      <c r="C24" s="139"/>
    </row>
    <row r="25" spans="1:3" ht="12.75">
      <c r="A25" s="47" t="s">
        <v>83</v>
      </c>
      <c r="B25" s="48"/>
      <c r="C25" s="139"/>
    </row>
    <row r="26" ht="12.75">
      <c r="C26" s="136"/>
    </row>
    <row r="27" spans="1:3" ht="12.75">
      <c r="A27" s="45" t="s">
        <v>87</v>
      </c>
      <c r="B27" s="46"/>
      <c r="C27" s="137"/>
    </row>
    <row r="28" spans="1:3" ht="12.75">
      <c r="A28" s="50"/>
      <c r="B28" s="51"/>
      <c r="C28" s="54"/>
    </row>
    <row r="29" spans="1:3" ht="12.75">
      <c r="A29" s="47" t="s">
        <v>9</v>
      </c>
      <c r="B29" s="52"/>
      <c r="C29" s="139"/>
    </row>
    <row r="30" spans="1:3" ht="12.75">
      <c r="A30" s="47" t="s">
        <v>10</v>
      </c>
      <c r="B30" s="52"/>
      <c r="C30" s="139"/>
    </row>
    <row r="31" spans="1:3" ht="12.75" customHeight="1">
      <c r="A31" s="47" t="s">
        <v>11</v>
      </c>
      <c r="B31" s="52"/>
      <c r="C31" s="139"/>
    </row>
    <row r="32" spans="1:3" ht="12.75" customHeight="1">
      <c r="A32" s="47" t="s">
        <v>12</v>
      </c>
      <c r="B32" s="53"/>
      <c r="C32" s="140"/>
    </row>
    <row r="33" spans="1:3" ht="12.75">
      <c r="A33" s="47" t="s">
        <v>13</v>
      </c>
      <c r="B33" s="52"/>
      <c r="C33" s="139"/>
    </row>
    <row r="34" spans="1:3" ht="12.75">
      <c r="A34" s="50"/>
      <c r="B34" s="51"/>
      <c r="C34" s="54"/>
    </row>
    <row r="35" spans="1:3" ht="12.75">
      <c r="A35" s="47" t="s">
        <v>9</v>
      </c>
      <c r="B35" s="52"/>
      <c r="C35" s="139"/>
    </row>
    <row r="36" spans="1:3" ht="12.75">
      <c r="A36" s="47" t="s">
        <v>10</v>
      </c>
      <c r="B36" s="52"/>
      <c r="C36" s="139"/>
    </row>
    <row r="37" spans="1:3" ht="12.75">
      <c r="A37" s="47" t="s">
        <v>11</v>
      </c>
      <c r="B37" s="52"/>
      <c r="C37" s="139"/>
    </row>
    <row r="38" spans="1:3" ht="12.75">
      <c r="A38" s="47" t="s">
        <v>12</v>
      </c>
      <c r="B38" s="53"/>
      <c r="C38" s="140"/>
    </row>
    <row r="39" spans="1:3" ht="12.75">
      <c r="A39" s="47" t="s">
        <v>13</v>
      </c>
      <c r="B39" s="52"/>
      <c r="C39" s="139"/>
    </row>
    <row r="41" ht="12.75">
      <c r="A41" s="127" t="s">
        <v>88</v>
      </c>
    </row>
    <row r="42" ht="12.75">
      <c r="A42" s="127" t="s">
        <v>796</v>
      </c>
    </row>
    <row r="43" ht="12.75">
      <c r="A43" s="127" t="s">
        <v>797</v>
      </c>
    </row>
    <row r="45" ht="12.75" customHeight="1" hidden="1">
      <c r="B45" s="33" t="s">
        <v>19</v>
      </c>
    </row>
    <row r="46" ht="12.75" customHeight="1" hidden="1">
      <c r="B46" s="33" t="s">
        <v>20</v>
      </c>
    </row>
    <row r="47" ht="12.75" customHeight="1" hidden="1">
      <c r="B47" s="33" t="s">
        <v>21</v>
      </c>
    </row>
  </sheetData>
  <sheetProtection sort="0" autoFilter="0"/>
  <dataValidations count="2">
    <dataValidation allowBlank="1" showInputMessage="1" showErrorMessage="1" prompt="Insert tester name and organization" sqref="C20"/>
    <dataValidation allowBlank="1" showInputMessage="1" showErrorMessage="1" prompt="Insert City, State and address or building" sqref="C18"/>
  </dataValidations>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36"/>
  <sheetViews>
    <sheetView showGridLines="0" zoomScale="90" zoomScaleNormal="90" zoomScalePageLayoutView="0" workbookViewId="0" topLeftCell="A1">
      <selection activeCell="E12" sqref="E12"/>
    </sheetView>
  </sheetViews>
  <sheetFormatPr defaultColWidth="9.140625" defaultRowHeight="12.75"/>
  <cols>
    <col min="2" max="2" width="11.00390625" style="0" customWidth="1"/>
    <col min="3" max="3" width="10.7109375" style="0" bestFit="1" customWidth="1"/>
    <col min="4" max="4" width="12.57421875" style="0" customWidth="1"/>
    <col min="5" max="5" width="10.8515625" style="0" customWidth="1"/>
    <col min="6" max="6" width="13.7109375" style="0" customWidth="1"/>
    <col min="7" max="7" width="13.140625" style="0" customWidth="1"/>
    <col min="8" max="9" width="13.140625" style="0" hidden="1" customWidth="1"/>
    <col min="10" max="10" width="13.140625" style="0" customWidth="1"/>
    <col min="14" max="14" width="9.140625" style="0" customWidth="1"/>
  </cols>
  <sheetData>
    <row r="1" spans="1:16" ht="12.75">
      <c r="A1" s="8" t="s">
        <v>788</v>
      </c>
      <c r="B1" s="9"/>
      <c r="C1" s="9"/>
      <c r="D1" s="9"/>
      <c r="E1" s="9"/>
      <c r="F1" s="9"/>
      <c r="G1" s="9"/>
      <c r="H1" s="9"/>
      <c r="I1" s="9"/>
      <c r="J1" s="9"/>
      <c r="K1" s="9"/>
      <c r="L1" s="9"/>
      <c r="M1" s="9"/>
      <c r="N1" s="9"/>
      <c r="O1" s="9"/>
      <c r="P1" s="10"/>
    </row>
    <row r="2" spans="1:16" s="1" customFormat="1" ht="18" customHeight="1">
      <c r="A2" s="119" t="s">
        <v>22</v>
      </c>
      <c r="B2" s="120"/>
      <c r="C2" s="120"/>
      <c r="D2" s="120"/>
      <c r="E2" s="120"/>
      <c r="F2" s="120"/>
      <c r="G2" s="120"/>
      <c r="H2" s="120"/>
      <c r="I2" s="120"/>
      <c r="J2" s="120"/>
      <c r="K2" s="120"/>
      <c r="L2" s="120"/>
      <c r="M2" s="120"/>
      <c r="N2" s="120"/>
      <c r="O2" s="120"/>
      <c r="P2" s="121"/>
    </row>
    <row r="3" spans="1:16" s="1" customFormat="1" ht="12.75" customHeight="1">
      <c r="A3" s="226" t="s">
        <v>895</v>
      </c>
      <c r="B3" s="12"/>
      <c r="C3" s="12"/>
      <c r="D3" s="12"/>
      <c r="E3" s="12"/>
      <c r="F3" s="12"/>
      <c r="G3" s="12"/>
      <c r="H3" s="12"/>
      <c r="I3" s="12"/>
      <c r="J3" s="12"/>
      <c r="K3" s="12"/>
      <c r="L3" s="12"/>
      <c r="M3" s="12"/>
      <c r="N3" s="12"/>
      <c r="O3" s="12"/>
      <c r="P3" s="13"/>
    </row>
    <row r="4" spans="1:16" s="1" customFormat="1" ht="12.75">
      <c r="A4" s="122"/>
      <c r="B4" s="12"/>
      <c r="C4" s="12"/>
      <c r="D4" s="12"/>
      <c r="E4" s="12"/>
      <c r="F4" s="12"/>
      <c r="G4" s="12"/>
      <c r="H4" s="12"/>
      <c r="I4" s="12"/>
      <c r="J4" s="12"/>
      <c r="K4" s="12"/>
      <c r="L4" s="12"/>
      <c r="M4" s="12"/>
      <c r="N4" s="12"/>
      <c r="O4" s="12"/>
      <c r="P4" s="13"/>
    </row>
    <row r="5" spans="1:16" s="1" customFormat="1" ht="12.75">
      <c r="A5" s="122" t="s">
        <v>789</v>
      </c>
      <c r="B5" s="12"/>
      <c r="C5" s="12"/>
      <c r="D5" s="12"/>
      <c r="E5" s="12"/>
      <c r="F5" s="12"/>
      <c r="G5" s="12"/>
      <c r="H5" s="12"/>
      <c r="I5" s="12"/>
      <c r="J5" s="12"/>
      <c r="K5" s="12"/>
      <c r="L5" s="12"/>
      <c r="M5" s="12"/>
      <c r="N5" s="12"/>
      <c r="O5" s="12"/>
      <c r="P5" s="13"/>
    </row>
    <row r="6" spans="1:16" s="1" customFormat="1" ht="12.75">
      <c r="A6" s="122" t="s">
        <v>790</v>
      </c>
      <c r="B6" s="12"/>
      <c r="C6" s="12"/>
      <c r="D6" s="12"/>
      <c r="E6" s="12"/>
      <c r="F6" s="12"/>
      <c r="G6" s="12"/>
      <c r="H6" s="12"/>
      <c r="I6" s="12"/>
      <c r="J6" s="12"/>
      <c r="K6" s="12"/>
      <c r="L6" s="12"/>
      <c r="M6" s="12"/>
      <c r="N6" s="12"/>
      <c r="O6" s="12"/>
      <c r="P6" s="13"/>
    </row>
    <row r="7" spans="1:16" s="1" customFormat="1" ht="12.75">
      <c r="A7" s="123"/>
      <c r="B7" s="14"/>
      <c r="C7" s="14"/>
      <c r="D7" s="14"/>
      <c r="E7" s="14"/>
      <c r="F7" s="14"/>
      <c r="G7" s="14"/>
      <c r="H7" s="14"/>
      <c r="I7" s="14"/>
      <c r="J7" s="14"/>
      <c r="K7" s="14"/>
      <c r="L7" s="14"/>
      <c r="M7" s="14"/>
      <c r="N7" s="14"/>
      <c r="O7" s="14"/>
      <c r="P7" s="15"/>
    </row>
    <row r="8" spans="1:16" ht="12.75" customHeight="1">
      <c r="A8" s="172"/>
      <c r="B8" s="173"/>
      <c r="C8" s="173"/>
      <c r="D8" s="173"/>
      <c r="E8" s="173"/>
      <c r="F8" s="173"/>
      <c r="G8" s="173"/>
      <c r="H8" s="173"/>
      <c r="I8" s="173"/>
      <c r="J8" s="173"/>
      <c r="K8" s="173"/>
      <c r="L8" s="173"/>
      <c r="M8" s="173"/>
      <c r="N8" s="173"/>
      <c r="O8" s="173"/>
      <c r="P8" s="174"/>
    </row>
    <row r="9" spans="1:16" ht="12.75" customHeight="1">
      <c r="A9" s="175"/>
      <c r="B9" s="176" t="s">
        <v>825</v>
      </c>
      <c r="C9" s="177"/>
      <c r="D9" s="177"/>
      <c r="E9" s="177"/>
      <c r="F9" s="177"/>
      <c r="G9" s="178"/>
      <c r="K9" s="1"/>
      <c r="L9" s="1"/>
      <c r="M9" s="1"/>
      <c r="N9" s="1"/>
      <c r="O9" s="1"/>
      <c r="P9" s="179"/>
    </row>
    <row r="10" spans="1:16" ht="12.75" customHeight="1">
      <c r="A10" s="180" t="s">
        <v>826</v>
      </c>
      <c r="B10" s="181" t="s">
        <v>827</v>
      </c>
      <c r="C10" s="182"/>
      <c r="D10" s="183"/>
      <c r="E10" s="183"/>
      <c r="F10" s="183"/>
      <c r="G10" s="184"/>
      <c r="K10" s="185" t="s">
        <v>828</v>
      </c>
      <c r="L10" s="186"/>
      <c r="M10" s="186"/>
      <c r="N10" s="186"/>
      <c r="O10" s="187"/>
      <c r="P10" s="179"/>
    </row>
    <row r="11" spans="1:16" ht="36">
      <c r="A11" s="188"/>
      <c r="B11" s="189" t="s">
        <v>829</v>
      </c>
      <c r="C11" s="190" t="s">
        <v>830</v>
      </c>
      <c r="D11" s="190" t="s">
        <v>831</v>
      </c>
      <c r="E11" s="190" t="s">
        <v>819</v>
      </c>
      <c r="F11" s="190" t="s">
        <v>898</v>
      </c>
      <c r="G11" s="191" t="s">
        <v>832</v>
      </c>
      <c r="K11" s="192" t="s">
        <v>28</v>
      </c>
      <c r="L11" s="124"/>
      <c r="M11" s="193" t="s">
        <v>27</v>
      </c>
      <c r="N11" s="193" t="s">
        <v>23</v>
      </c>
      <c r="O11" s="194" t="s">
        <v>24</v>
      </c>
      <c r="P11" s="195"/>
    </row>
    <row r="12" spans="1:16" ht="12.75" customHeight="1">
      <c r="A12" s="196"/>
      <c r="B12" s="197">
        <f>COUNTIF('Test Cases'!J2:J310,"Pass")</f>
        <v>0</v>
      </c>
      <c r="C12" s="198">
        <f>COUNTIF('Test Cases'!J2:J310,"Fail")</f>
        <v>0</v>
      </c>
      <c r="D12" s="197">
        <f>COUNTIF('Test Cases'!J2:J310,"Info")</f>
        <v>0</v>
      </c>
      <c r="E12" s="197">
        <f>COUNTIF('Test Cases'!J2:J310,"N/A")</f>
        <v>0</v>
      </c>
      <c r="F12" s="197">
        <f>B12+C12</f>
        <v>0</v>
      </c>
      <c r="G12" s="243">
        <f>D20</f>
        <v>0</v>
      </c>
      <c r="K12" s="199" t="s">
        <v>833</v>
      </c>
      <c r="L12" s="200"/>
      <c r="M12" s="201">
        <f>COUNTA('Test Cases'!J2:J310)</f>
        <v>0</v>
      </c>
      <c r="N12" s="201">
        <f>O12-M12</f>
        <v>181</v>
      </c>
      <c r="O12" s="202">
        <f>COUNTA('Test Cases'!A2:A310)</f>
        <v>181</v>
      </c>
      <c r="P12" s="203"/>
    </row>
    <row r="13" spans="1:16" ht="12.75" customHeight="1">
      <c r="A13" s="196"/>
      <c r="B13" s="204"/>
      <c r="C13" s="125"/>
      <c r="D13" s="125"/>
      <c r="E13" s="125"/>
      <c r="F13" s="125"/>
      <c r="G13" s="125"/>
      <c r="K13" s="205"/>
      <c r="L13" s="205"/>
      <c r="M13" s="205"/>
      <c r="N13" s="205"/>
      <c r="O13" s="205"/>
      <c r="P13" s="203"/>
    </row>
    <row r="14" spans="1:16" ht="12.75" customHeight="1">
      <c r="A14" s="196"/>
      <c r="B14" s="181" t="s">
        <v>834</v>
      </c>
      <c r="C14" s="183"/>
      <c r="D14" s="183"/>
      <c r="E14" s="183"/>
      <c r="F14" s="183"/>
      <c r="G14" s="206"/>
      <c r="K14" s="205"/>
      <c r="L14" s="205"/>
      <c r="M14" s="205"/>
      <c r="N14" s="205"/>
      <c r="O14" s="205"/>
      <c r="P14" s="203"/>
    </row>
    <row r="15" spans="1:16" ht="12.75" customHeight="1">
      <c r="A15" s="207"/>
      <c r="B15" s="208" t="s">
        <v>835</v>
      </c>
      <c r="C15" s="208" t="s">
        <v>45</v>
      </c>
      <c r="D15" s="208" t="s">
        <v>7</v>
      </c>
      <c r="E15" s="208" t="s">
        <v>8</v>
      </c>
      <c r="F15" s="208" t="s">
        <v>819</v>
      </c>
      <c r="G15" s="208" t="s">
        <v>836</v>
      </c>
      <c r="H15" s="209" t="s">
        <v>896</v>
      </c>
      <c r="I15" s="209" t="s">
        <v>897</v>
      </c>
      <c r="K15" s="126"/>
      <c r="L15" s="126"/>
      <c r="M15" s="126"/>
      <c r="N15" s="126"/>
      <c r="O15" s="126"/>
      <c r="P15" s="195"/>
    </row>
    <row r="16" spans="1:16" ht="12.75" customHeight="1">
      <c r="A16" s="207"/>
      <c r="B16" s="210">
        <v>4</v>
      </c>
      <c r="C16" s="211">
        <f>COUNTIF('Test Cases'!AA:AA,B16)</f>
        <v>0</v>
      </c>
      <c r="D16" s="197">
        <f>_xlfn.COUNTIFS('Test Cases'!AA:AA,B16,'Test Cases'!J:J,$D$15)</f>
        <v>0</v>
      </c>
      <c r="E16" s="197">
        <f>_xlfn.COUNTIFS('Test Cases'!AA:AA,B16,'Test Cases'!J:J,$E$15)</f>
        <v>0</v>
      </c>
      <c r="F16" s="197">
        <f>_xlfn.COUNTIFS('Test Cases'!AA:AA,B16,'Test Cases'!J:J,$F$15)</f>
        <v>0</v>
      </c>
      <c r="G16" s="229" t="s">
        <v>899</v>
      </c>
      <c r="K16" s="125"/>
      <c r="L16" s="125"/>
      <c r="M16" s="125"/>
      <c r="N16" s="125"/>
      <c r="O16" s="125"/>
      <c r="P16" s="195"/>
    </row>
    <row r="17" spans="1:16" ht="12.75" customHeight="1">
      <c r="A17" s="207"/>
      <c r="B17" s="210">
        <v>3</v>
      </c>
      <c r="C17" s="211">
        <f>COUNTIF('Test Cases'!AA:AA,B17)</f>
        <v>38</v>
      </c>
      <c r="D17" s="197">
        <f>_xlfn.COUNTIFS('Test Cases'!AA:AA,B17,'Test Cases'!J:J,$D$15)</f>
        <v>0</v>
      </c>
      <c r="E17" s="197">
        <f>_xlfn.COUNTIFS('Test Cases'!AA:AA,B17,'Test Cases'!J:J,$E$15)</f>
        <v>0</v>
      </c>
      <c r="F17" s="197">
        <f>_xlfn.COUNTIFS('Test Cases'!AA:AA,B17,'Test Cases'!J:J,$F$15)</f>
        <v>0</v>
      </c>
      <c r="G17" s="229">
        <v>10</v>
      </c>
      <c r="H17">
        <f>(C17-F17)*(G17)</f>
        <v>380</v>
      </c>
      <c r="I17">
        <f>D17*G17</f>
        <v>0</v>
      </c>
      <c r="K17" s="125"/>
      <c r="L17" s="125"/>
      <c r="M17" s="125"/>
      <c r="N17" s="125"/>
      <c r="O17" s="125"/>
      <c r="P17" s="195"/>
    </row>
    <row r="18" spans="1:16" ht="12.75" customHeight="1">
      <c r="A18" s="207"/>
      <c r="B18" s="210">
        <v>2</v>
      </c>
      <c r="C18" s="211">
        <f>COUNTIF('Test Cases'!AA:AA,B18)</f>
        <v>141</v>
      </c>
      <c r="D18" s="197">
        <f>_xlfn.COUNTIFS('Test Cases'!AA:AA,B18,'Test Cases'!J:J,$D$15)</f>
        <v>0</v>
      </c>
      <c r="E18" s="197">
        <f>_xlfn.COUNTIFS('Test Cases'!AA:AA,B18,'Test Cases'!J:J,$E$15)</f>
        <v>0</v>
      </c>
      <c r="F18" s="197">
        <f>_xlfn.COUNTIFS('Test Cases'!AA:AA,B18,'Test Cases'!J:J,$F$15)</f>
        <v>0</v>
      </c>
      <c r="G18" s="229">
        <v>2.5</v>
      </c>
      <c r="H18">
        <f>(C18-F18)*(G18)</f>
        <v>352.5</v>
      </c>
      <c r="I18">
        <f>D18*G18</f>
        <v>0</v>
      </c>
      <c r="K18" s="125"/>
      <c r="L18" s="125"/>
      <c r="M18" s="125"/>
      <c r="N18" s="125"/>
      <c r="O18" s="125"/>
      <c r="P18" s="195"/>
    </row>
    <row r="19" spans="1:16" ht="12.75">
      <c r="A19" s="207"/>
      <c r="B19" s="210">
        <v>1</v>
      </c>
      <c r="C19" s="211">
        <f>COUNTIF('Test Cases'!AA:AA,B19)</f>
        <v>1</v>
      </c>
      <c r="D19" s="197">
        <f>_xlfn.COUNTIFS('Test Cases'!AA:AA,B19,'Test Cases'!J:J,$D$15)</f>
        <v>0</v>
      </c>
      <c r="E19" s="197">
        <f>_xlfn.COUNTIFS('Test Cases'!AA:AA,B19,'Test Cases'!J:J,$E$15)</f>
        <v>0</v>
      </c>
      <c r="F19" s="197">
        <f>_xlfn.COUNTIFS('Test Cases'!AA:AA,B19,'Test Cases'!J:J,$F$15)</f>
        <v>0</v>
      </c>
      <c r="G19" s="229">
        <v>1</v>
      </c>
      <c r="H19">
        <f>(C19-F19)*(G19)</f>
        <v>1</v>
      </c>
      <c r="I19">
        <f>D19*G19</f>
        <v>0</v>
      </c>
      <c r="K19" s="125"/>
      <c r="L19" s="125"/>
      <c r="M19" s="125"/>
      <c r="N19" s="125"/>
      <c r="O19" s="125"/>
      <c r="P19" s="195"/>
    </row>
    <row r="20" spans="1:16" ht="12.75" hidden="1">
      <c r="A20" s="207"/>
      <c r="B20" s="227" t="s">
        <v>837</v>
      </c>
      <c r="C20" s="228"/>
      <c r="D20" s="231">
        <f>IF(E16&gt;0,((SUM(I17:I19)/SUM(H17:H19))*100)*(0.5),SUM(I17:I19)/SUM(H17:H19)*100)</f>
        <v>0</v>
      </c>
      <c r="K20" s="125"/>
      <c r="L20" s="125"/>
      <c r="M20" s="125"/>
      <c r="N20" s="125"/>
      <c r="O20" s="125"/>
      <c r="P20" s="195"/>
    </row>
    <row r="21" spans="1:16" ht="12.75" customHeight="1">
      <c r="A21" s="212"/>
      <c r="B21" s="213"/>
      <c r="C21" s="213"/>
      <c r="D21" s="213"/>
      <c r="E21" s="213"/>
      <c r="F21" s="213"/>
      <c r="G21" s="213"/>
      <c r="H21" s="213"/>
      <c r="I21" s="213"/>
      <c r="J21" s="213"/>
      <c r="K21" s="214"/>
      <c r="L21" s="214"/>
      <c r="M21" s="214"/>
      <c r="N21" s="214"/>
      <c r="O21" s="214"/>
      <c r="P21" s="215"/>
    </row>
    <row r="22" ht="12.75" customHeight="1"/>
    <row r="23" ht="12.75" customHeight="1"/>
    <row r="24" ht="12.75" customHeight="1"/>
    <row r="25" ht="12.75" customHeight="1"/>
    <row r="26" ht="12.75" customHeight="1"/>
    <row r="27" ht="12.75" customHeight="1"/>
    <row r="28" ht="18.75" customHeight="1"/>
    <row r="29" ht="12.75" customHeight="1"/>
    <row r="34" ht="12.75" customHeight="1" hidden="1">
      <c r="A34" t="s">
        <v>19</v>
      </c>
    </row>
    <row r="35" ht="12.75" customHeight="1" hidden="1">
      <c r="A35" t="s">
        <v>25</v>
      </c>
    </row>
    <row r="36" ht="12.75" customHeight="1" hidden="1">
      <c r="A36" t="s">
        <v>26</v>
      </c>
    </row>
  </sheetData>
  <sheetProtection sheet="1" sort="0" autoFilter="0"/>
  <conditionalFormatting sqref="N12">
    <cfRule type="cellIs" priority="1" dxfId="3"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59"/>
  <sheetViews>
    <sheetView showGridLines="0" zoomScale="80" zoomScaleNormal="80" zoomScalePageLayoutView="0" workbookViewId="0" topLeftCell="A1">
      <pane ySplit="1" topLeftCell="A2" activePane="bottomLeft" state="frozen"/>
      <selection pane="topLeft" activeCell="A1" sqref="A1"/>
      <selection pane="bottomLeft" activeCell="R31" sqref="R31"/>
    </sheetView>
  </sheetViews>
  <sheetFormatPr defaultColWidth="9.140625" defaultRowHeight="12.75"/>
  <cols>
    <col min="1" max="14" width="9.140625" style="62" customWidth="1"/>
    <col min="15" max="16384" width="9.140625" style="62" customWidth="1"/>
  </cols>
  <sheetData>
    <row r="1" spans="1:14" ht="12.75">
      <c r="A1" s="63" t="s">
        <v>31</v>
      </c>
      <c r="B1" s="55"/>
      <c r="C1" s="55"/>
      <c r="D1" s="55"/>
      <c r="E1" s="55"/>
      <c r="F1" s="55"/>
      <c r="G1" s="55"/>
      <c r="H1" s="55"/>
      <c r="I1" s="55"/>
      <c r="J1" s="55"/>
      <c r="K1" s="55"/>
      <c r="L1" s="55"/>
      <c r="M1" s="55"/>
      <c r="N1" s="56"/>
    </row>
    <row r="2" spans="1:14" s="67" customFormat="1" ht="12.75" customHeight="1">
      <c r="A2" s="64" t="s">
        <v>92</v>
      </c>
      <c r="B2" s="65"/>
      <c r="C2" s="65"/>
      <c r="D2" s="65"/>
      <c r="E2" s="65"/>
      <c r="F2" s="65"/>
      <c r="G2" s="65"/>
      <c r="H2" s="65"/>
      <c r="I2" s="65"/>
      <c r="J2" s="65"/>
      <c r="K2" s="65"/>
      <c r="L2" s="65"/>
      <c r="M2" s="65"/>
      <c r="N2" s="66"/>
    </row>
    <row r="3" spans="1:14" s="70" customFormat="1" ht="12.75" customHeight="1">
      <c r="A3" s="79" t="s">
        <v>135</v>
      </c>
      <c r="B3" s="68"/>
      <c r="C3" s="68"/>
      <c r="D3" s="68"/>
      <c r="E3" s="68"/>
      <c r="F3" s="68"/>
      <c r="G3" s="68"/>
      <c r="H3" s="68"/>
      <c r="I3" s="68"/>
      <c r="J3" s="68"/>
      <c r="K3" s="68"/>
      <c r="L3" s="68"/>
      <c r="M3" s="68"/>
      <c r="N3" s="69"/>
    </row>
    <row r="4" spans="1:14" s="70" customFormat="1" ht="12.75">
      <c r="A4" s="57" t="s">
        <v>243</v>
      </c>
      <c r="B4" s="71"/>
      <c r="C4" s="71"/>
      <c r="D4" s="71"/>
      <c r="E4" s="71"/>
      <c r="F4" s="71"/>
      <c r="G4" s="71"/>
      <c r="H4" s="71"/>
      <c r="I4" s="71"/>
      <c r="J4" s="71"/>
      <c r="K4" s="71"/>
      <c r="L4" s="71"/>
      <c r="M4" s="71"/>
      <c r="N4" s="72"/>
    </row>
    <row r="5" spans="1:14" s="70" customFormat="1" ht="12.75">
      <c r="A5" s="57" t="s">
        <v>244</v>
      </c>
      <c r="B5" s="71"/>
      <c r="C5" s="71"/>
      <c r="D5" s="71"/>
      <c r="E5" s="71"/>
      <c r="F5" s="71"/>
      <c r="G5" s="71"/>
      <c r="H5" s="71"/>
      <c r="I5" s="71"/>
      <c r="J5" s="71"/>
      <c r="K5" s="71"/>
      <c r="L5" s="71"/>
      <c r="M5" s="71"/>
      <c r="N5" s="72"/>
    </row>
    <row r="6" spans="1:14" s="70" customFormat="1" ht="12.75">
      <c r="A6" s="57"/>
      <c r="B6" s="71"/>
      <c r="C6" s="71"/>
      <c r="D6" s="71"/>
      <c r="E6" s="71"/>
      <c r="F6" s="71"/>
      <c r="G6" s="71"/>
      <c r="H6" s="71"/>
      <c r="I6" s="71"/>
      <c r="J6" s="71"/>
      <c r="K6" s="71"/>
      <c r="L6" s="71"/>
      <c r="M6" s="71"/>
      <c r="N6" s="72"/>
    </row>
    <row r="7" spans="1:14" s="70" customFormat="1" ht="12.75">
      <c r="A7" s="57" t="s">
        <v>89</v>
      </c>
      <c r="B7" s="71"/>
      <c r="C7" s="71"/>
      <c r="D7" s="71"/>
      <c r="E7" s="71"/>
      <c r="F7" s="71"/>
      <c r="G7" s="71"/>
      <c r="H7" s="71"/>
      <c r="I7" s="71"/>
      <c r="J7" s="71"/>
      <c r="K7" s="71"/>
      <c r="L7" s="71"/>
      <c r="M7" s="71"/>
      <c r="N7" s="72"/>
    </row>
    <row r="8" spans="1:14" s="70" customFormat="1" ht="12.75">
      <c r="A8" s="57" t="s">
        <v>90</v>
      </c>
      <c r="B8" s="71"/>
      <c r="C8" s="71"/>
      <c r="D8" s="71"/>
      <c r="E8" s="71"/>
      <c r="F8" s="71"/>
      <c r="G8" s="71"/>
      <c r="H8" s="71"/>
      <c r="I8" s="71"/>
      <c r="J8" s="71"/>
      <c r="K8" s="71"/>
      <c r="L8" s="71"/>
      <c r="M8" s="71"/>
      <c r="N8" s="72"/>
    </row>
    <row r="9" spans="1:14" s="70" customFormat="1" ht="12.75">
      <c r="A9" s="57" t="s">
        <v>91</v>
      </c>
      <c r="B9" s="71"/>
      <c r="C9" s="71"/>
      <c r="D9" s="71"/>
      <c r="E9" s="71"/>
      <c r="F9" s="71"/>
      <c r="G9" s="71"/>
      <c r="H9" s="71"/>
      <c r="I9" s="71"/>
      <c r="J9" s="71"/>
      <c r="K9" s="71"/>
      <c r="L9" s="71"/>
      <c r="M9" s="71"/>
      <c r="N9" s="72"/>
    </row>
    <row r="10" spans="1:14" s="67" customFormat="1" ht="12.75">
      <c r="A10" s="73"/>
      <c r="B10" s="74"/>
      <c r="C10" s="74"/>
      <c r="D10" s="74"/>
      <c r="E10" s="74"/>
      <c r="F10" s="74"/>
      <c r="G10" s="74"/>
      <c r="H10" s="74"/>
      <c r="I10" s="74"/>
      <c r="J10" s="74"/>
      <c r="K10" s="74"/>
      <c r="L10" s="74"/>
      <c r="M10" s="74"/>
      <c r="N10" s="75"/>
    </row>
    <row r="12" spans="1:14" ht="12.75" customHeight="1">
      <c r="A12" s="64" t="s">
        <v>32</v>
      </c>
      <c r="B12" s="65"/>
      <c r="C12" s="65"/>
      <c r="D12" s="65"/>
      <c r="E12" s="65"/>
      <c r="F12" s="65"/>
      <c r="G12" s="65"/>
      <c r="H12" s="65"/>
      <c r="I12" s="65"/>
      <c r="J12" s="65"/>
      <c r="K12" s="65"/>
      <c r="L12" s="65"/>
      <c r="M12" s="65"/>
      <c r="N12" s="66"/>
    </row>
    <row r="13" spans="1:14" ht="12.75" customHeight="1">
      <c r="A13" s="76" t="s">
        <v>54</v>
      </c>
      <c r="B13" s="77"/>
      <c r="C13" s="78"/>
      <c r="D13" s="79" t="s">
        <v>93</v>
      </c>
      <c r="E13" s="80"/>
      <c r="F13" s="80"/>
      <c r="G13" s="80"/>
      <c r="H13" s="80"/>
      <c r="I13" s="80"/>
      <c r="J13" s="80"/>
      <c r="K13" s="80"/>
      <c r="L13" s="80"/>
      <c r="M13" s="80"/>
      <c r="N13" s="81"/>
    </row>
    <row r="14" spans="1:14" ht="12.75">
      <c r="A14" s="82"/>
      <c r="B14" s="83"/>
      <c r="C14" s="84"/>
      <c r="D14" s="85" t="s">
        <v>94</v>
      </c>
      <c r="E14" s="60"/>
      <c r="F14" s="60"/>
      <c r="G14" s="60"/>
      <c r="H14" s="60"/>
      <c r="I14" s="60"/>
      <c r="J14" s="60"/>
      <c r="K14" s="60"/>
      <c r="L14" s="60"/>
      <c r="M14" s="60"/>
      <c r="N14" s="61"/>
    </row>
    <row r="15" spans="1:14" ht="12.75" customHeight="1">
      <c r="A15" s="86" t="s">
        <v>55</v>
      </c>
      <c r="B15" s="87"/>
      <c r="C15" s="88"/>
      <c r="D15" s="89" t="s">
        <v>48</v>
      </c>
      <c r="E15" s="90"/>
      <c r="F15" s="90"/>
      <c r="G15" s="90"/>
      <c r="H15" s="90"/>
      <c r="I15" s="90"/>
      <c r="J15" s="90"/>
      <c r="K15" s="90"/>
      <c r="L15" s="90"/>
      <c r="M15" s="90"/>
      <c r="N15" s="91"/>
    </row>
    <row r="16" spans="1:14" ht="12.75" customHeight="1">
      <c r="A16" s="76" t="s">
        <v>765</v>
      </c>
      <c r="B16" s="77"/>
      <c r="C16" s="78"/>
      <c r="D16" s="79" t="s">
        <v>766</v>
      </c>
      <c r="E16" s="80"/>
      <c r="F16" s="80"/>
      <c r="G16" s="80"/>
      <c r="H16" s="80"/>
      <c r="I16" s="80"/>
      <c r="J16" s="80"/>
      <c r="K16" s="80"/>
      <c r="L16" s="80"/>
      <c r="M16" s="80"/>
      <c r="N16" s="81"/>
    </row>
    <row r="17" spans="1:14" ht="12.75" customHeight="1">
      <c r="A17" s="76" t="s">
        <v>49</v>
      </c>
      <c r="B17" s="77"/>
      <c r="C17" s="78"/>
      <c r="D17" s="79" t="s">
        <v>95</v>
      </c>
      <c r="E17" s="80"/>
      <c r="F17" s="80"/>
      <c r="G17" s="80"/>
      <c r="H17" s="80"/>
      <c r="I17" s="80"/>
      <c r="J17" s="80"/>
      <c r="K17" s="80"/>
      <c r="L17" s="80"/>
      <c r="M17" s="80"/>
      <c r="N17" s="81"/>
    </row>
    <row r="18" spans="1:14" ht="12.75">
      <c r="A18" s="92"/>
      <c r="B18" s="93"/>
      <c r="C18" s="94"/>
      <c r="D18" s="57" t="s">
        <v>96</v>
      </c>
      <c r="E18" s="58"/>
      <c r="F18" s="58"/>
      <c r="G18" s="58"/>
      <c r="H18" s="58"/>
      <c r="I18" s="58"/>
      <c r="J18" s="58"/>
      <c r="K18" s="58"/>
      <c r="L18" s="58"/>
      <c r="M18" s="58"/>
      <c r="N18" s="59"/>
    </row>
    <row r="19" spans="1:14" ht="12.75" customHeight="1">
      <c r="A19" s="82"/>
      <c r="B19" s="83"/>
      <c r="C19" s="84"/>
      <c r="D19" s="85" t="s">
        <v>97</v>
      </c>
      <c r="E19" s="60"/>
      <c r="F19" s="60"/>
      <c r="G19" s="60"/>
      <c r="H19" s="60"/>
      <c r="I19" s="60"/>
      <c r="J19" s="60"/>
      <c r="K19" s="60"/>
      <c r="L19" s="60"/>
      <c r="M19" s="60"/>
      <c r="N19" s="61"/>
    </row>
    <row r="20" spans="1:14" s="115" customFormat="1" ht="12.75" customHeight="1">
      <c r="A20" s="86" t="s">
        <v>50</v>
      </c>
      <c r="B20" s="87"/>
      <c r="C20" s="88"/>
      <c r="D20" s="89" t="s">
        <v>56</v>
      </c>
      <c r="E20" s="90"/>
      <c r="F20" s="90"/>
      <c r="G20" s="90"/>
      <c r="H20" s="90"/>
      <c r="I20" s="90"/>
      <c r="J20" s="90"/>
      <c r="K20" s="90"/>
      <c r="L20" s="90"/>
      <c r="M20" s="90"/>
      <c r="N20" s="91"/>
    </row>
    <row r="21" spans="1:14" s="115" customFormat="1" ht="12.75" customHeight="1">
      <c r="A21" s="76" t="s">
        <v>57</v>
      </c>
      <c r="B21" s="77"/>
      <c r="C21" s="78"/>
      <c r="D21" s="79" t="s">
        <v>98</v>
      </c>
      <c r="E21" s="80"/>
      <c r="F21" s="80"/>
      <c r="G21" s="80"/>
      <c r="H21" s="80"/>
      <c r="I21" s="80"/>
      <c r="J21" s="80"/>
      <c r="K21" s="80"/>
      <c r="L21" s="80"/>
      <c r="M21" s="80"/>
      <c r="N21" s="81"/>
    </row>
    <row r="22" spans="1:14" s="115" customFormat="1" ht="12.75">
      <c r="A22" s="82"/>
      <c r="B22" s="83"/>
      <c r="C22" s="84"/>
      <c r="D22" s="85" t="s">
        <v>99</v>
      </c>
      <c r="E22" s="60"/>
      <c r="F22" s="60"/>
      <c r="G22" s="60"/>
      <c r="H22" s="60"/>
      <c r="I22" s="60"/>
      <c r="J22" s="60"/>
      <c r="K22" s="60"/>
      <c r="L22" s="60"/>
      <c r="M22" s="60"/>
      <c r="N22" s="61"/>
    </row>
    <row r="23" spans="1:14" s="115" customFormat="1" ht="12.75" customHeight="1">
      <c r="A23" s="76" t="s">
        <v>58</v>
      </c>
      <c r="B23" s="77"/>
      <c r="C23" s="78"/>
      <c r="D23" s="79" t="s">
        <v>100</v>
      </c>
      <c r="E23" s="80"/>
      <c r="F23" s="80"/>
      <c r="G23" s="80"/>
      <c r="H23" s="80"/>
      <c r="I23" s="80"/>
      <c r="J23" s="80"/>
      <c r="K23" s="80"/>
      <c r="L23" s="80"/>
      <c r="M23" s="80"/>
      <c r="N23" s="81"/>
    </row>
    <row r="24" spans="1:14" s="115" customFormat="1" ht="12.75">
      <c r="A24" s="82"/>
      <c r="B24" s="83"/>
      <c r="C24" s="84"/>
      <c r="D24" s="85" t="s">
        <v>101</v>
      </c>
      <c r="E24" s="60"/>
      <c r="F24" s="60"/>
      <c r="G24" s="60"/>
      <c r="H24" s="60"/>
      <c r="I24" s="60"/>
      <c r="J24" s="60"/>
      <c r="K24" s="60"/>
      <c r="L24" s="60"/>
      <c r="M24" s="60"/>
      <c r="N24" s="61"/>
    </row>
    <row r="25" spans="1:14" s="115" customFormat="1" ht="12.75" customHeight="1">
      <c r="A25" s="76" t="s">
        <v>51</v>
      </c>
      <c r="B25" s="77"/>
      <c r="C25" s="78"/>
      <c r="D25" s="79" t="s">
        <v>102</v>
      </c>
      <c r="E25" s="80"/>
      <c r="F25" s="80"/>
      <c r="G25" s="80"/>
      <c r="H25" s="80"/>
      <c r="I25" s="80"/>
      <c r="J25" s="80"/>
      <c r="K25" s="80"/>
      <c r="L25" s="80"/>
      <c r="M25" s="80"/>
      <c r="N25" s="81"/>
    </row>
    <row r="26" spans="1:14" s="115" customFormat="1" ht="12.75">
      <c r="A26" s="82"/>
      <c r="B26" s="83"/>
      <c r="C26" s="84"/>
      <c r="D26" s="85" t="s">
        <v>103</v>
      </c>
      <c r="E26" s="60"/>
      <c r="F26" s="60"/>
      <c r="G26" s="60"/>
      <c r="H26" s="60"/>
      <c r="I26" s="60"/>
      <c r="J26" s="60"/>
      <c r="K26" s="60"/>
      <c r="L26" s="60"/>
      <c r="M26" s="60"/>
      <c r="N26" s="61"/>
    </row>
    <row r="27" spans="1:14" ht="12.75" customHeight="1">
      <c r="A27" s="86" t="s">
        <v>124</v>
      </c>
      <c r="B27" s="87"/>
      <c r="C27" s="88"/>
      <c r="D27" s="89" t="s">
        <v>59</v>
      </c>
      <c r="E27" s="90"/>
      <c r="F27" s="90"/>
      <c r="G27" s="90"/>
      <c r="H27" s="90"/>
      <c r="I27" s="90"/>
      <c r="J27" s="90"/>
      <c r="K27" s="90"/>
      <c r="L27" s="90"/>
      <c r="M27" s="90"/>
      <c r="N27" s="91"/>
    </row>
    <row r="28" spans="1:14" ht="12.75" customHeight="1">
      <c r="A28" s="76" t="s">
        <v>125</v>
      </c>
      <c r="B28" s="77"/>
      <c r="C28" s="78"/>
      <c r="D28" s="79" t="s">
        <v>104</v>
      </c>
      <c r="E28" s="80"/>
      <c r="F28" s="80"/>
      <c r="G28" s="80"/>
      <c r="H28" s="80"/>
      <c r="I28" s="80"/>
      <c r="J28" s="80"/>
      <c r="K28" s="80"/>
      <c r="L28" s="80"/>
      <c r="M28" s="80"/>
      <c r="N28" s="81"/>
    </row>
    <row r="29" spans="1:14" ht="12.75">
      <c r="A29" s="82"/>
      <c r="B29" s="83"/>
      <c r="C29" s="84"/>
      <c r="D29" s="85" t="s">
        <v>105</v>
      </c>
      <c r="E29" s="60"/>
      <c r="F29" s="60"/>
      <c r="G29" s="60"/>
      <c r="H29" s="60"/>
      <c r="I29" s="60"/>
      <c r="J29" s="60"/>
      <c r="K29" s="60"/>
      <c r="L29" s="60"/>
      <c r="M29" s="60"/>
      <c r="N29" s="61"/>
    </row>
    <row r="30" spans="1:14" ht="12.75" customHeight="1">
      <c r="A30" s="76" t="s">
        <v>53</v>
      </c>
      <c r="B30" s="77"/>
      <c r="C30" s="78"/>
      <c r="D30" s="79" t="s">
        <v>106</v>
      </c>
      <c r="E30" s="80"/>
      <c r="F30" s="80"/>
      <c r="G30" s="80"/>
      <c r="H30" s="80"/>
      <c r="I30" s="80"/>
      <c r="J30" s="80"/>
      <c r="K30" s="80"/>
      <c r="L30" s="80"/>
      <c r="M30" s="80"/>
      <c r="N30" s="81"/>
    </row>
    <row r="31" spans="1:14" ht="12.75">
      <c r="A31" s="92"/>
      <c r="B31" s="93"/>
      <c r="C31" s="94"/>
      <c r="D31" s="57" t="s">
        <v>107</v>
      </c>
      <c r="E31" s="58"/>
      <c r="F31" s="58"/>
      <c r="G31" s="58"/>
      <c r="H31" s="58"/>
      <c r="I31" s="58"/>
      <c r="J31" s="58"/>
      <c r="K31" s="58"/>
      <c r="L31" s="58"/>
      <c r="M31" s="58"/>
      <c r="N31" s="59"/>
    </row>
    <row r="32" spans="1:14" ht="12.75">
      <c r="A32" s="92"/>
      <c r="B32" s="93"/>
      <c r="C32" s="94"/>
      <c r="D32" s="57" t="s">
        <v>110</v>
      </c>
      <c r="E32" s="58"/>
      <c r="F32" s="58"/>
      <c r="G32" s="58"/>
      <c r="H32" s="58"/>
      <c r="I32" s="58"/>
      <c r="J32" s="58"/>
      <c r="K32" s="58"/>
      <c r="L32" s="58"/>
      <c r="M32" s="58"/>
      <c r="N32" s="59"/>
    </row>
    <row r="33" spans="1:14" ht="12.75">
      <c r="A33" s="92"/>
      <c r="B33" s="93"/>
      <c r="C33" s="94"/>
      <c r="D33" s="57" t="s">
        <v>108</v>
      </c>
      <c r="E33" s="58"/>
      <c r="F33" s="58"/>
      <c r="G33" s="58"/>
      <c r="H33" s="58"/>
      <c r="I33" s="58"/>
      <c r="J33" s="58"/>
      <c r="K33" s="58"/>
      <c r="L33" s="58"/>
      <c r="M33" s="58"/>
      <c r="N33" s="59"/>
    </row>
    <row r="34" spans="1:14" ht="12.75">
      <c r="A34" s="82"/>
      <c r="B34" s="83"/>
      <c r="C34" s="84"/>
      <c r="D34" s="85" t="s">
        <v>109</v>
      </c>
      <c r="E34" s="60"/>
      <c r="F34" s="60"/>
      <c r="G34" s="60"/>
      <c r="H34" s="60"/>
      <c r="I34" s="60"/>
      <c r="J34" s="60"/>
      <c r="K34" s="60"/>
      <c r="L34" s="60"/>
      <c r="M34" s="60"/>
      <c r="N34" s="61"/>
    </row>
    <row r="35" spans="1:14" ht="12.75" customHeight="1">
      <c r="A35" s="76" t="s">
        <v>61</v>
      </c>
      <c r="B35" s="77"/>
      <c r="C35" s="78"/>
      <c r="D35" s="79" t="s">
        <v>111</v>
      </c>
      <c r="E35" s="80"/>
      <c r="F35" s="80"/>
      <c r="G35" s="80"/>
      <c r="H35" s="80"/>
      <c r="I35" s="80"/>
      <c r="J35" s="80"/>
      <c r="K35" s="80"/>
      <c r="L35" s="80"/>
      <c r="M35" s="80"/>
      <c r="N35" s="81"/>
    </row>
    <row r="36" spans="1:14" ht="12.75">
      <c r="A36" s="82"/>
      <c r="B36" s="83"/>
      <c r="C36" s="84"/>
      <c r="D36" s="85" t="s">
        <v>112</v>
      </c>
      <c r="E36" s="60"/>
      <c r="F36" s="60"/>
      <c r="G36" s="60"/>
      <c r="H36" s="60"/>
      <c r="I36" s="60"/>
      <c r="J36" s="60"/>
      <c r="K36" s="60"/>
      <c r="L36" s="60"/>
      <c r="M36" s="60"/>
      <c r="N36" s="61"/>
    </row>
    <row r="37" spans="1:14" ht="12.75" customHeight="1">
      <c r="A37" s="86" t="s">
        <v>60</v>
      </c>
      <c r="B37" s="87"/>
      <c r="C37" s="88"/>
      <c r="D37" s="89" t="s">
        <v>52</v>
      </c>
      <c r="E37" s="90"/>
      <c r="F37" s="90"/>
      <c r="G37" s="90"/>
      <c r="H37" s="90"/>
      <c r="I37" s="90"/>
      <c r="J37" s="90"/>
      <c r="K37" s="90"/>
      <c r="L37" s="90"/>
      <c r="M37" s="90"/>
      <c r="N37" s="91"/>
    </row>
    <row r="38" spans="1:14" ht="12.75">
      <c r="A38" s="164" t="s">
        <v>823</v>
      </c>
      <c r="B38" s="165"/>
      <c r="C38" s="166"/>
      <c r="D38" s="234" t="s">
        <v>824</v>
      </c>
      <c r="E38" s="235"/>
      <c r="F38" s="235"/>
      <c r="G38" s="235"/>
      <c r="H38" s="235"/>
      <c r="I38" s="235"/>
      <c r="J38" s="235"/>
      <c r="K38" s="235"/>
      <c r="L38" s="235"/>
      <c r="M38" s="235"/>
      <c r="N38" s="236"/>
    </row>
    <row r="39" spans="1:14" ht="12.75">
      <c r="A39" s="167"/>
      <c r="B39" s="93"/>
      <c r="C39" s="168"/>
      <c r="D39" s="237"/>
      <c r="E39" s="238"/>
      <c r="F39" s="238"/>
      <c r="G39" s="238"/>
      <c r="H39" s="238"/>
      <c r="I39" s="238"/>
      <c r="J39" s="238"/>
      <c r="K39" s="238"/>
      <c r="L39" s="238"/>
      <c r="M39" s="238"/>
      <c r="N39" s="239"/>
    </row>
    <row r="40" spans="1:14" ht="12.75">
      <c r="A40" s="169"/>
      <c r="B40" s="170"/>
      <c r="C40" s="171"/>
      <c r="D40" s="240"/>
      <c r="E40" s="241"/>
      <c r="F40" s="241"/>
      <c r="G40" s="241"/>
      <c r="H40" s="241"/>
      <c r="I40" s="241"/>
      <c r="J40" s="241"/>
      <c r="K40" s="241"/>
      <c r="L40" s="241"/>
      <c r="M40" s="241"/>
      <c r="N40" s="242"/>
    </row>
    <row r="42" spans="1:14" ht="12.75" customHeight="1">
      <c r="A42" s="64" t="s">
        <v>126</v>
      </c>
      <c r="B42" s="65"/>
      <c r="C42" s="65"/>
      <c r="D42" s="65"/>
      <c r="E42" s="65"/>
      <c r="F42" s="65"/>
      <c r="G42" s="65"/>
      <c r="H42" s="65"/>
      <c r="I42" s="65"/>
      <c r="J42" s="65"/>
      <c r="K42" s="65"/>
      <c r="L42" s="65"/>
      <c r="M42" s="65"/>
      <c r="N42" s="66"/>
    </row>
    <row r="43" spans="1:14" ht="12.75" customHeight="1">
      <c r="A43" s="95" t="s">
        <v>69</v>
      </c>
      <c r="B43" s="96"/>
      <c r="C43" s="96"/>
      <c r="D43" s="96"/>
      <c r="E43" s="96"/>
      <c r="F43" s="96"/>
      <c r="G43" s="96"/>
      <c r="H43" s="96"/>
      <c r="I43" s="96"/>
      <c r="J43" s="96"/>
      <c r="K43" s="96"/>
      <c r="L43" s="96"/>
      <c r="M43" s="96"/>
      <c r="N43" s="97"/>
    </row>
    <row r="44" spans="1:14" ht="12.75" customHeight="1">
      <c r="A44" s="98" t="s">
        <v>75</v>
      </c>
      <c r="B44" s="99" t="s">
        <v>62</v>
      </c>
      <c r="C44" s="99"/>
      <c r="D44" s="99"/>
      <c r="E44" s="99"/>
      <c r="F44" s="99"/>
      <c r="G44" s="99"/>
      <c r="H44" s="99"/>
      <c r="I44" s="99"/>
      <c r="J44" s="99"/>
      <c r="K44" s="99"/>
      <c r="L44" s="99"/>
      <c r="M44" s="99"/>
      <c r="N44" s="100"/>
    </row>
    <row r="45" spans="1:14" ht="12.75" customHeight="1">
      <c r="A45" s="98" t="s">
        <v>76</v>
      </c>
      <c r="B45" s="99" t="s">
        <v>63</v>
      </c>
      <c r="C45" s="99"/>
      <c r="D45" s="99"/>
      <c r="E45" s="99"/>
      <c r="F45" s="99"/>
      <c r="G45" s="99"/>
      <c r="H45" s="99"/>
      <c r="I45" s="99"/>
      <c r="J45" s="99"/>
      <c r="K45" s="99"/>
      <c r="L45" s="99"/>
      <c r="M45" s="99"/>
      <c r="N45" s="100"/>
    </row>
    <row r="46" spans="1:14" ht="12.75" customHeight="1">
      <c r="A46" s="98" t="s">
        <v>77</v>
      </c>
      <c r="B46" s="99" t="s">
        <v>64</v>
      </c>
      <c r="C46" s="99"/>
      <c r="D46" s="99"/>
      <c r="E46" s="99"/>
      <c r="F46" s="99"/>
      <c r="G46" s="99"/>
      <c r="H46" s="99"/>
      <c r="I46" s="99"/>
      <c r="J46" s="99"/>
      <c r="K46" s="99"/>
      <c r="L46" s="99"/>
      <c r="M46" s="99"/>
      <c r="N46" s="100"/>
    </row>
    <row r="47" spans="1:14" ht="12.75" customHeight="1">
      <c r="A47" s="98" t="s">
        <v>78</v>
      </c>
      <c r="B47" s="99" t="s">
        <v>113</v>
      </c>
      <c r="C47" s="99"/>
      <c r="D47" s="99"/>
      <c r="E47" s="99"/>
      <c r="F47" s="99"/>
      <c r="G47" s="99"/>
      <c r="H47" s="99"/>
      <c r="I47" s="99"/>
      <c r="J47" s="99"/>
      <c r="K47" s="99"/>
      <c r="L47" s="99"/>
      <c r="M47" s="99"/>
      <c r="N47" s="100"/>
    </row>
    <row r="48" spans="1:14" ht="12.75" customHeight="1">
      <c r="A48" s="98" t="s">
        <v>79</v>
      </c>
      <c r="B48" s="99" t="s">
        <v>65</v>
      </c>
      <c r="C48" s="99"/>
      <c r="D48" s="99"/>
      <c r="E48" s="99"/>
      <c r="F48" s="99"/>
      <c r="G48" s="99"/>
      <c r="H48" s="99"/>
      <c r="I48" s="99"/>
      <c r="J48" s="99"/>
      <c r="K48" s="99"/>
      <c r="L48" s="99"/>
      <c r="M48" s="99"/>
      <c r="N48" s="100"/>
    </row>
    <row r="49" spans="1:14" ht="12.75" customHeight="1">
      <c r="A49" s="98" t="s">
        <v>80</v>
      </c>
      <c r="B49" s="99" t="s">
        <v>66</v>
      </c>
      <c r="C49" s="99"/>
      <c r="D49" s="99"/>
      <c r="E49" s="99"/>
      <c r="F49" s="99"/>
      <c r="G49" s="99"/>
      <c r="H49" s="99"/>
      <c r="I49" s="99"/>
      <c r="J49" s="99"/>
      <c r="K49" s="99"/>
      <c r="L49" s="99"/>
      <c r="M49" s="99"/>
      <c r="N49" s="100"/>
    </row>
    <row r="50" spans="1:14" ht="12.75" customHeight="1">
      <c r="A50" s="98" t="s">
        <v>81</v>
      </c>
      <c r="B50" s="99" t="s">
        <v>67</v>
      </c>
      <c r="C50" s="99"/>
      <c r="D50" s="99"/>
      <c r="E50" s="99"/>
      <c r="F50" s="99"/>
      <c r="G50" s="99"/>
      <c r="H50" s="99"/>
      <c r="I50" s="99"/>
      <c r="J50" s="99"/>
      <c r="K50" s="99"/>
      <c r="L50" s="99"/>
      <c r="M50" s="99"/>
      <c r="N50" s="100"/>
    </row>
    <row r="51" spans="1:14" ht="12.75" customHeight="1">
      <c r="A51" s="98" t="s">
        <v>82</v>
      </c>
      <c r="B51" s="99" t="s">
        <v>68</v>
      </c>
      <c r="C51" s="99"/>
      <c r="D51" s="99"/>
      <c r="E51" s="99"/>
      <c r="F51" s="99"/>
      <c r="G51" s="99"/>
      <c r="H51" s="99"/>
      <c r="I51" s="99"/>
      <c r="J51" s="99"/>
      <c r="K51" s="99"/>
      <c r="L51" s="99"/>
      <c r="M51" s="99"/>
      <c r="N51" s="100"/>
    </row>
    <row r="52" spans="1:14" ht="12.75" customHeight="1">
      <c r="A52" s="101"/>
      <c r="B52" s="99"/>
      <c r="C52" s="99"/>
      <c r="D52" s="99"/>
      <c r="E52" s="99"/>
      <c r="F52" s="99"/>
      <c r="G52" s="99"/>
      <c r="H52" s="99"/>
      <c r="I52" s="99"/>
      <c r="J52" s="99"/>
      <c r="K52" s="99"/>
      <c r="L52" s="99"/>
      <c r="M52" s="99"/>
      <c r="N52" s="100"/>
    </row>
    <row r="53" spans="1:14" ht="12.75" customHeight="1">
      <c r="A53" s="102" t="s">
        <v>70</v>
      </c>
      <c r="B53" s="103"/>
      <c r="C53" s="103"/>
      <c r="D53" s="103"/>
      <c r="E53" s="103"/>
      <c r="F53" s="103"/>
      <c r="G53" s="103"/>
      <c r="H53" s="103"/>
      <c r="I53" s="103"/>
      <c r="J53" s="103"/>
      <c r="K53" s="103"/>
      <c r="L53" s="103"/>
      <c r="M53" s="103"/>
      <c r="N53" s="104"/>
    </row>
    <row r="54" spans="1:14" ht="12.75" customHeight="1">
      <c r="A54" s="101"/>
      <c r="B54" s="99"/>
      <c r="C54" s="99"/>
      <c r="D54" s="99"/>
      <c r="E54" s="99"/>
      <c r="F54" s="99"/>
      <c r="G54" s="99"/>
      <c r="H54" s="99"/>
      <c r="I54" s="99"/>
      <c r="J54" s="99"/>
      <c r="K54" s="99"/>
      <c r="L54" s="99"/>
      <c r="M54" s="99"/>
      <c r="N54" s="100"/>
    </row>
    <row r="55" spans="1:14" ht="12.75" customHeight="1">
      <c r="A55" s="105" t="s">
        <v>71</v>
      </c>
      <c r="B55" s="106"/>
      <c r="C55" s="106"/>
      <c r="D55" s="106"/>
      <c r="E55" s="106"/>
      <c r="F55" s="106"/>
      <c r="G55" s="106"/>
      <c r="H55" s="106"/>
      <c r="I55" s="106"/>
      <c r="J55" s="106"/>
      <c r="K55" s="106"/>
      <c r="L55" s="106"/>
      <c r="M55" s="106"/>
      <c r="N55" s="107"/>
    </row>
    <row r="56" spans="1:14" ht="12.75" customHeight="1">
      <c r="A56" s="98" t="s">
        <v>75</v>
      </c>
      <c r="B56" s="99" t="s">
        <v>72</v>
      </c>
      <c r="C56" s="99"/>
      <c r="D56" s="99"/>
      <c r="E56" s="99"/>
      <c r="F56" s="99"/>
      <c r="G56" s="99"/>
      <c r="H56" s="99"/>
      <c r="I56" s="99"/>
      <c r="J56" s="99"/>
      <c r="K56" s="99"/>
      <c r="L56" s="99"/>
      <c r="M56" s="99"/>
      <c r="N56" s="100"/>
    </row>
    <row r="57" spans="1:14" ht="12.75" customHeight="1">
      <c r="A57" s="98" t="s">
        <v>76</v>
      </c>
      <c r="B57" s="99" t="s">
        <v>73</v>
      </c>
      <c r="C57" s="99"/>
      <c r="D57" s="99"/>
      <c r="E57" s="99"/>
      <c r="F57" s="99"/>
      <c r="G57" s="99"/>
      <c r="H57" s="99"/>
      <c r="I57" s="99"/>
      <c r="J57" s="99"/>
      <c r="K57" s="99"/>
      <c r="L57" s="99"/>
      <c r="M57" s="99"/>
      <c r="N57" s="100"/>
    </row>
    <row r="58" spans="1:14" ht="12.75" customHeight="1">
      <c r="A58" s="98" t="s">
        <v>77</v>
      </c>
      <c r="B58" s="99" t="s">
        <v>74</v>
      </c>
      <c r="C58" s="99"/>
      <c r="D58" s="99"/>
      <c r="E58" s="99"/>
      <c r="F58" s="99"/>
      <c r="G58" s="99"/>
      <c r="H58" s="99"/>
      <c r="I58" s="99"/>
      <c r="J58" s="99"/>
      <c r="K58" s="99"/>
      <c r="L58" s="99"/>
      <c r="M58" s="99"/>
      <c r="N58" s="100"/>
    </row>
    <row r="59" spans="1:14" ht="12.75" customHeight="1">
      <c r="A59" s="108"/>
      <c r="B59" s="109"/>
      <c r="C59" s="109"/>
      <c r="D59" s="109"/>
      <c r="E59" s="109"/>
      <c r="F59" s="109"/>
      <c r="G59" s="109"/>
      <c r="H59" s="109"/>
      <c r="I59" s="109"/>
      <c r="J59" s="109"/>
      <c r="K59" s="109"/>
      <c r="L59" s="109"/>
      <c r="M59" s="109"/>
      <c r="N59" s="110"/>
    </row>
  </sheetData>
  <sheetProtection sort="0" autoFilter="0"/>
  <mergeCells count="1">
    <mergeCell ref="D38:N40"/>
  </mergeCells>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rowBreaks count="1" manualBreakCount="1">
    <brk id="41" max="13" man="1"/>
  </rowBreaks>
</worksheet>
</file>

<file path=xl/worksheets/sheet4.xml><?xml version="1.0" encoding="utf-8"?>
<worksheet xmlns="http://schemas.openxmlformats.org/spreadsheetml/2006/main" xmlns:r="http://schemas.openxmlformats.org/officeDocument/2006/relationships">
  <dimension ref="A1:AA206"/>
  <sheetViews>
    <sheetView showGridLines="0" zoomScale="80" zoomScaleNormal="80" zoomScalePageLayoutView="0" workbookViewId="0" topLeftCell="A1">
      <pane ySplit="1" topLeftCell="A2" activePane="bottomLeft" state="frozen"/>
      <selection pane="topLeft" activeCell="A1" sqref="A1"/>
      <selection pane="bottomLeft" activeCell="I2" sqref="I2"/>
    </sheetView>
  </sheetViews>
  <sheetFormatPr defaultColWidth="9.140625" defaultRowHeight="12.75"/>
  <cols>
    <col min="1" max="1" width="14.00390625" style="33" customWidth="1"/>
    <col min="2" max="2" width="8.7109375" style="33" customWidth="1"/>
    <col min="3" max="3" width="18.7109375" style="33" customWidth="1"/>
    <col min="4" max="4" width="16.8515625" style="33" customWidth="1"/>
    <col min="5" max="5" width="11.421875" style="33" customWidth="1"/>
    <col min="6" max="6" width="32.28125" style="33" customWidth="1"/>
    <col min="7" max="7" width="16.57421875" style="33" customWidth="1"/>
    <col min="8" max="8" width="30.7109375" style="33" customWidth="1"/>
    <col min="9" max="9" width="10.8515625" style="33" customWidth="1"/>
    <col min="10" max="10" width="11.7109375" style="33" customWidth="1"/>
    <col min="11" max="11" width="17.57421875" style="33" customWidth="1"/>
    <col min="12" max="12" width="12.8515625" style="33" customWidth="1"/>
    <col min="13" max="13" width="19.00390625" style="33" customWidth="1"/>
    <col min="14" max="14" width="11.57421875" style="33" customWidth="1"/>
    <col min="15" max="15" width="11.57421875" style="33" hidden="1" customWidth="1"/>
    <col min="16" max="18" width="9.140625" style="0" customWidth="1"/>
    <col min="19" max="26" width="9.140625" style="33" customWidth="1"/>
    <col min="27" max="27" width="11.00390625" style="33" bestFit="1" customWidth="1"/>
    <col min="28" max="16384" width="9.140625" style="33" customWidth="1"/>
  </cols>
  <sheetData>
    <row r="1" spans="1:27" ht="39" customHeight="1">
      <c r="A1" s="143" t="s">
        <v>14</v>
      </c>
      <c r="B1" s="143" t="s">
        <v>29</v>
      </c>
      <c r="C1" s="143" t="s">
        <v>768</v>
      </c>
      <c r="D1" s="143" t="s">
        <v>15</v>
      </c>
      <c r="E1" s="143" t="s">
        <v>16</v>
      </c>
      <c r="F1" s="143" t="s">
        <v>137</v>
      </c>
      <c r="G1" s="143" t="s">
        <v>84</v>
      </c>
      <c r="H1" s="143" t="s">
        <v>17</v>
      </c>
      <c r="I1" s="143" t="s">
        <v>18</v>
      </c>
      <c r="J1" s="143" t="s">
        <v>6</v>
      </c>
      <c r="K1" s="143" t="s">
        <v>33</v>
      </c>
      <c r="L1" s="143" t="s">
        <v>85</v>
      </c>
      <c r="M1" s="143" t="s">
        <v>818</v>
      </c>
      <c r="N1" s="216" t="s">
        <v>838</v>
      </c>
      <c r="O1" s="217" t="s">
        <v>839</v>
      </c>
      <c r="AA1" s="219" t="s">
        <v>840</v>
      </c>
    </row>
    <row r="2" spans="1:27" ht="64.5" customHeight="1">
      <c r="A2" s="144" t="s">
        <v>245</v>
      </c>
      <c r="B2" s="145" t="s">
        <v>155</v>
      </c>
      <c r="C2" s="145" t="s">
        <v>769</v>
      </c>
      <c r="D2" s="142" t="s">
        <v>26</v>
      </c>
      <c r="E2" s="145" t="s">
        <v>185</v>
      </c>
      <c r="F2" s="144" t="s">
        <v>246</v>
      </c>
      <c r="G2" s="144" t="s">
        <v>247</v>
      </c>
      <c r="H2" s="144" t="s">
        <v>248</v>
      </c>
      <c r="I2" s="146"/>
      <c r="J2" s="159"/>
      <c r="K2" s="148"/>
      <c r="L2" s="144"/>
      <c r="M2" s="153" t="s">
        <v>803</v>
      </c>
      <c r="N2" s="146" t="s">
        <v>844</v>
      </c>
      <c r="O2" s="220" t="s">
        <v>846</v>
      </c>
      <c r="AA2" s="230">
        <f>IF(N2="Critical",4,IF(N2="Significant",3,IF(N2="Moderate",2,IF(N2="Limited",1))))</f>
        <v>2</v>
      </c>
    </row>
    <row r="3" spans="1:27" ht="66.75" customHeight="1">
      <c r="A3" s="144" t="s">
        <v>249</v>
      </c>
      <c r="B3" s="145" t="s">
        <v>155</v>
      </c>
      <c r="C3" s="145" t="s">
        <v>769</v>
      </c>
      <c r="D3" s="142" t="s">
        <v>25</v>
      </c>
      <c r="E3" s="145" t="s">
        <v>185</v>
      </c>
      <c r="F3" s="117" t="s">
        <v>181</v>
      </c>
      <c r="G3" s="117" t="s">
        <v>250</v>
      </c>
      <c r="H3" s="144" t="s">
        <v>139</v>
      </c>
      <c r="I3" s="146"/>
      <c r="J3" s="159"/>
      <c r="K3" s="148"/>
      <c r="L3" s="144" t="s">
        <v>667</v>
      </c>
      <c r="M3" s="153" t="s">
        <v>804</v>
      </c>
      <c r="N3" s="146" t="s">
        <v>844</v>
      </c>
      <c r="O3" s="221" t="s">
        <v>847</v>
      </c>
      <c r="AA3" s="230">
        <f aca="true" t="shared" si="0" ref="AA3:AA66">IF(N3="Critical",4,IF(N3="Significant",3,IF(N3="Moderate",2,IF(N3="Limited",1))))</f>
        <v>2</v>
      </c>
    </row>
    <row r="4" spans="1:27" ht="102">
      <c r="A4" s="144" t="s">
        <v>251</v>
      </c>
      <c r="B4" s="145" t="s">
        <v>138</v>
      </c>
      <c r="C4" s="145" t="s">
        <v>770</v>
      </c>
      <c r="D4" s="142" t="s">
        <v>26</v>
      </c>
      <c r="E4" s="145" t="s">
        <v>179</v>
      </c>
      <c r="F4" s="144" t="s">
        <v>252</v>
      </c>
      <c r="G4" s="144" t="s">
        <v>253</v>
      </c>
      <c r="H4" s="150" t="s">
        <v>254</v>
      </c>
      <c r="I4" s="146"/>
      <c r="J4" s="159"/>
      <c r="K4" s="148"/>
      <c r="L4" s="144"/>
      <c r="M4" s="153" t="s">
        <v>803</v>
      </c>
      <c r="N4" s="146" t="s">
        <v>844</v>
      </c>
      <c r="O4" s="221" t="s">
        <v>848</v>
      </c>
      <c r="AA4" s="230">
        <f t="shared" si="0"/>
        <v>2</v>
      </c>
    </row>
    <row r="5" spans="1:27" ht="165.75">
      <c r="A5" s="144" t="s">
        <v>255</v>
      </c>
      <c r="B5" s="161" t="s">
        <v>188</v>
      </c>
      <c r="C5" s="161" t="s">
        <v>786</v>
      </c>
      <c r="D5" s="142" t="s">
        <v>26</v>
      </c>
      <c r="E5" s="145" t="s">
        <v>185</v>
      </c>
      <c r="F5" s="117" t="s">
        <v>256</v>
      </c>
      <c r="G5" s="117" t="s">
        <v>257</v>
      </c>
      <c r="H5" s="150" t="s">
        <v>191</v>
      </c>
      <c r="I5" s="146"/>
      <c r="J5" s="159"/>
      <c r="K5" s="141" t="s">
        <v>239</v>
      </c>
      <c r="L5" s="144" t="s">
        <v>668</v>
      </c>
      <c r="M5" s="153" t="s">
        <v>803</v>
      </c>
      <c r="N5" s="146" t="s">
        <v>845</v>
      </c>
      <c r="O5" s="221" t="s">
        <v>849</v>
      </c>
      <c r="AA5" s="230">
        <f t="shared" si="0"/>
        <v>1</v>
      </c>
    </row>
    <row r="6" spans="1:27" ht="76.5">
      <c r="A6" s="144" t="s">
        <v>258</v>
      </c>
      <c r="B6" s="145" t="s">
        <v>148</v>
      </c>
      <c r="C6" s="145" t="s">
        <v>771</v>
      </c>
      <c r="D6" s="142" t="s">
        <v>25</v>
      </c>
      <c r="E6" s="145" t="s">
        <v>185</v>
      </c>
      <c r="F6" s="117" t="s">
        <v>181</v>
      </c>
      <c r="G6" s="117" t="s">
        <v>259</v>
      </c>
      <c r="H6" s="144" t="s">
        <v>260</v>
      </c>
      <c r="I6" s="146"/>
      <c r="J6" s="159"/>
      <c r="K6" s="148"/>
      <c r="L6" s="144" t="s">
        <v>669</v>
      </c>
      <c r="M6" s="153" t="s">
        <v>804</v>
      </c>
      <c r="N6" s="146" t="s">
        <v>843</v>
      </c>
      <c r="O6" s="221" t="s">
        <v>850</v>
      </c>
      <c r="AA6" s="230">
        <f t="shared" si="0"/>
        <v>3</v>
      </c>
    </row>
    <row r="7" spans="1:27" ht="63.75">
      <c r="A7" s="144" t="s">
        <v>261</v>
      </c>
      <c r="B7" s="145" t="s">
        <v>138</v>
      </c>
      <c r="C7" s="145" t="s">
        <v>770</v>
      </c>
      <c r="D7" s="142" t="s">
        <v>25</v>
      </c>
      <c r="E7" s="145" t="s">
        <v>185</v>
      </c>
      <c r="F7" s="117" t="s">
        <v>181</v>
      </c>
      <c r="G7" s="117" t="s">
        <v>196</v>
      </c>
      <c r="H7" s="144" t="s">
        <v>140</v>
      </c>
      <c r="I7" s="146"/>
      <c r="J7" s="159"/>
      <c r="K7" s="148"/>
      <c r="L7" s="144" t="s">
        <v>670</v>
      </c>
      <c r="M7" s="153" t="s">
        <v>803</v>
      </c>
      <c r="N7" s="146" t="s">
        <v>843</v>
      </c>
      <c r="O7" s="221" t="s">
        <v>851</v>
      </c>
      <c r="AA7" s="230">
        <f t="shared" si="0"/>
        <v>3</v>
      </c>
    </row>
    <row r="8" spans="1:27" ht="51">
      <c r="A8" s="144" t="s">
        <v>262</v>
      </c>
      <c r="B8" s="145" t="s">
        <v>155</v>
      </c>
      <c r="C8" s="145" t="s">
        <v>769</v>
      </c>
      <c r="D8" s="142" t="s">
        <v>25</v>
      </c>
      <c r="E8" s="145" t="s">
        <v>164</v>
      </c>
      <c r="F8" s="144" t="s">
        <v>165</v>
      </c>
      <c r="G8" s="144" t="s">
        <v>166</v>
      </c>
      <c r="H8" s="151" t="s">
        <v>167</v>
      </c>
      <c r="I8" s="146"/>
      <c r="J8" s="159"/>
      <c r="K8" s="141" t="s">
        <v>236</v>
      </c>
      <c r="L8" s="144" t="s">
        <v>671</v>
      </c>
      <c r="M8" s="153" t="s">
        <v>803</v>
      </c>
      <c r="N8" s="146" t="s">
        <v>843</v>
      </c>
      <c r="O8" s="221" t="s">
        <v>850</v>
      </c>
      <c r="AA8" s="230">
        <f t="shared" si="0"/>
        <v>3</v>
      </c>
    </row>
    <row r="9" spans="1:27" ht="38.25">
      <c r="A9" s="144" t="s">
        <v>263</v>
      </c>
      <c r="B9" s="145" t="s">
        <v>155</v>
      </c>
      <c r="C9" s="145" t="s">
        <v>769</v>
      </c>
      <c r="D9" s="142" t="s">
        <v>25</v>
      </c>
      <c r="E9" s="145" t="s">
        <v>164</v>
      </c>
      <c r="F9" s="144" t="s">
        <v>165</v>
      </c>
      <c r="G9" s="144" t="s">
        <v>171</v>
      </c>
      <c r="H9" s="151" t="s">
        <v>264</v>
      </c>
      <c r="I9" s="146"/>
      <c r="J9" s="159"/>
      <c r="K9" s="144"/>
      <c r="L9" s="144" t="s">
        <v>672</v>
      </c>
      <c r="M9" s="153" t="s">
        <v>804</v>
      </c>
      <c r="N9" s="146" t="s">
        <v>844</v>
      </c>
      <c r="O9" s="221" t="s">
        <v>852</v>
      </c>
      <c r="AA9" s="230">
        <f t="shared" si="0"/>
        <v>2</v>
      </c>
    </row>
    <row r="10" spans="1:27" ht="63.75">
      <c r="A10" s="144" t="s">
        <v>265</v>
      </c>
      <c r="B10" s="145" t="s">
        <v>155</v>
      </c>
      <c r="C10" s="145" t="s">
        <v>769</v>
      </c>
      <c r="D10" s="142" t="s">
        <v>25</v>
      </c>
      <c r="E10" s="145" t="s">
        <v>164</v>
      </c>
      <c r="F10" s="144" t="s">
        <v>165</v>
      </c>
      <c r="G10" s="144" t="s">
        <v>169</v>
      </c>
      <c r="H10" s="151" t="s">
        <v>170</v>
      </c>
      <c r="I10" s="146"/>
      <c r="J10" s="159"/>
      <c r="K10" s="144" t="s">
        <v>237</v>
      </c>
      <c r="L10" s="144" t="s">
        <v>673</v>
      </c>
      <c r="M10" s="153" t="s">
        <v>803</v>
      </c>
      <c r="N10" s="146" t="s">
        <v>843</v>
      </c>
      <c r="O10" s="221" t="s">
        <v>853</v>
      </c>
      <c r="AA10" s="230">
        <f t="shared" si="0"/>
        <v>3</v>
      </c>
    </row>
    <row r="11" spans="1:27" ht="77.25" customHeight="1">
      <c r="A11" s="144" t="s">
        <v>266</v>
      </c>
      <c r="B11" s="145" t="s">
        <v>155</v>
      </c>
      <c r="C11" s="145" t="s">
        <v>769</v>
      </c>
      <c r="D11" s="142" t="s">
        <v>25</v>
      </c>
      <c r="E11" s="145" t="s">
        <v>164</v>
      </c>
      <c r="F11" s="144" t="s">
        <v>172</v>
      </c>
      <c r="G11" s="144" t="s">
        <v>173</v>
      </c>
      <c r="H11" s="150" t="s">
        <v>174</v>
      </c>
      <c r="I11" s="146"/>
      <c r="J11" s="159"/>
      <c r="K11" s="144" t="s">
        <v>238</v>
      </c>
      <c r="L11" s="144" t="s">
        <v>674</v>
      </c>
      <c r="M11" s="153" t="s">
        <v>803</v>
      </c>
      <c r="N11" s="146" t="s">
        <v>844</v>
      </c>
      <c r="O11" s="147" t="s">
        <v>854</v>
      </c>
      <c r="AA11" s="230">
        <f t="shared" si="0"/>
        <v>2</v>
      </c>
    </row>
    <row r="12" spans="1:27" ht="38.25">
      <c r="A12" s="144" t="s">
        <v>267</v>
      </c>
      <c r="B12" s="145" t="s">
        <v>155</v>
      </c>
      <c r="C12" s="145" t="s">
        <v>769</v>
      </c>
      <c r="D12" s="142" t="s">
        <v>25</v>
      </c>
      <c r="E12" s="145" t="s">
        <v>164</v>
      </c>
      <c r="F12" s="144" t="s">
        <v>172</v>
      </c>
      <c r="G12" s="144" t="s">
        <v>176</v>
      </c>
      <c r="H12" s="151" t="s">
        <v>800</v>
      </c>
      <c r="I12" s="146"/>
      <c r="J12" s="159"/>
      <c r="K12" s="152" t="s">
        <v>801</v>
      </c>
      <c r="L12" s="144" t="s">
        <v>675</v>
      </c>
      <c r="M12" s="153" t="s">
        <v>803</v>
      </c>
      <c r="N12" s="146" t="s">
        <v>844</v>
      </c>
      <c r="O12" s="147" t="s">
        <v>854</v>
      </c>
      <c r="AA12" s="230">
        <f t="shared" si="0"/>
        <v>2</v>
      </c>
    </row>
    <row r="13" spans="1:27" ht="39.75" customHeight="1">
      <c r="A13" s="144" t="s">
        <v>268</v>
      </c>
      <c r="B13" s="145" t="s">
        <v>155</v>
      </c>
      <c r="C13" s="145" t="s">
        <v>769</v>
      </c>
      <c r="D13" s="142" t="s">
        <v>25</v>
      </c>
      <c r="E13" s="145" t="s">
        <v>164</v>
      </c>
      <c r="F13" s="144" t="s">
        <v>181</v>
      </c>
      <c r="G13" s="144" t="s">
        <v>187</v>
      </c>
      <c r="H13" s="151" t="s">
        <v>139</v>
      </c>
      <c r="I13" s="146"/>
      <c r="J13" s="159"/>
      <c r="K13" s="148"/>
      <c r="L13" s="144" t="s">
        <v>676</v>
      </c>
      <c r="M13" s="153" t="s">
        <v>803</v>
      </c>
      <c r="N13" s="146" t="s">
        <v>844</v>
      </c>
      <c r="O13" s="147" t="s">
        <v>852</v>
      </c>
      <c r="AA13" s="230">
        <f t="shared" si="0"/>
        <v>2</v>
      </c>
    </row>
    <row r="14" spans="1:27" ht="51">
      <c r="A14" s="144" t="s">
        <v>269</v>
      </c>
      <c r="B14" s="145" t="s">
        <v>168</v>
      </c>
      <c r="C14" s="145" t="s">
        <v>772</v>
      </c>
      <c r="D14" s="142" t="s">
        <v>25</v>
      </c>
      <c r="E14" s="145" t="s">
        <v>185</v>
      </c>
      <c r="F14" s="144" t="s">
        <v>181</v>
      </c>
      <c r="G14" s="144" t="s">
        <v>270</v>
      </c>
      <c r="H14" s="150" t="s">
        <v>271</v>
      </c>
      <c r="I14" s="146"/>
      <c r="J14" s="159"/>
      <c r="K14" s="148"/>
      <c r="L14" s="144" t="s">
        <v>677</v>
      </c>
      <c r="M14" s="153" t="s">
        <v>804</v>
      </c>
      <c r="N14" s="146" t="s">
        <v>844</v>
      </c>
      <c r="O14" s="147" t="s">
        <v>852</v>
      </c>
      <c r="AA14" s="230">
        <f t="shared" si="0"/>
        <v>2</v>
      </c>
    </row>
    <row r="15" spans="1:27" ht="76.5">
      <c r="A15" s="144" t="s">
        <v>272</v>
      </c>
      <c r="B15" s="145" t="s">
        <v>168</v>
      </c>
      <c r="C15" s="145" t="s">
        <v>772</v>
      </c>
      <c r="D15" s="142" t="s">
        <v>25</v>
      </c>
      <c r="E15" s="145" t="s">
        <v>185</v>
      </c>
      <c r="F15" s="144" t="s">
        <v>181</v>
      </c>
      <c r="G15" s="144" t="s">
        <v>273</v>
      </c>
      <c r="H15" s="150" t="s">
        <v>274</v>
      </c>
      <c r="I15" s="146"/>
      <c r="J15" s="159"/>
      <c r="K15" s="148"/>
      <c r="L15" s="144" t="s">
        <v>678</v>
      </c>
      <c r="M15" s="153" t="s">
        <v>804</v>
      </c>
      <c r="N15" s="146" t="s">
        <v>844</v>
      </c>
      <c r="O15" s="147" t="s">
        <v>852</v>
      </c>
      <c r="AA15" s="230">
        <f t="shared" si="0"/>
        <v>2</v>
      </c>
    </row>
    <row r="16" spans="1:27" ht="102.75" customHeight="1">
      <c r="A16" s="144" t="s">
        <v>275</v>
      </c>
      <c r="B16" s="145" t="s">
        <v>276</v>
      </c>
      <c r="C16" s="145" t="s">
        <v>773</v>
      </c>
      <c r="D16" s="142" t="s">
        <v>26</v>
      </c>
      <c r="E16" s="145" t="s">
        <v>179</v>
      </c>
      <c r="F16" s="117" t="s">
        <v>277</v>
      </c>
      <c r="G16" s="145" t="s">
        <v>179</v>
      </c>
      <c r="H16" s="117" t="s">
        <v>278</v>
      </c>
      <c r="I16" s="146"/>
      <c r="J16" s="159"/>
      <c r="K16" s="148"/>
      <c r="L16" s="144"/>
      <c r="M16" s="153" t="s">
        <v>803</v>
      </c>
      <c r="N16" s="146" t="s">
        <v>844</v>
      </c>
      <c r="O16" s="221" t="s">
        <v>855</v>
      </c>
      <c r="AA16" s="230">
        <f t="shared" si="0"/>
        <v>2</v>
      </c>
    </row>
    <row r="17" spans="1:27" ht="85.5" customHeight="1">
      <c r="A17" s="144" t="s">
        <v>279</v>
      </c>
      <c r="B17" s="145" t="s">
        <v>148</v>
      </c>
      <c r="C17" s="145" t="s">
        <v>771</v>
      </c>
      <c r="D17" s="142" t="s">
        <v>25</v>
      </c>
      <c r="E17" s="145" t="s">
        <v>185</v>
      </c>
      <c r="F17" s="144" t="s">
        <v>181</v>
      </c>
      <c r="G17" s="117" t="s">
        <v>280</v>
      </c>
      <c r="H17" s="144" t="s">
        <v>140</v>
      </c>
      <c r="I17" s="146"/>
      <c r="J17" s="159"/>
      <c r="K17" s="148"/>
      <c r="L17" s="144" t="s">
        <v>679</v>
      </c>
      <c r="M17" s="153" t="s">
        <v>804</v>
      </c>
      <c r="N17" s="146" t="s">
        <v>844</v>
      </c>
      <c r="O17" s="221" t="s">
        <v>852</v>
      </c>
      <c r="AA17" s="230">
        <f t="shared" si="0"/>
        <v>2</v>
      </c>
    </row>
    <row r="18" spans="1:27" ht="87" customHeight="1">
      <c r="A18" s="144" t="s">
        <v>281</v>
      </c>
      <c r="B18" s="145" t="s">
        <v>148</v>
      </c>
      <c r="C18" s="145" t="s">
        <v>771</v>
      </c>
      <c r="D18" s="142" t="s">
        <v>25</v>
      </c>
      <c r="E18" s="145" t="s">
        <v>185</v>
      </c>
      <c r="F18" s="117" t="s">
        <v>181</v>
      </c>
      <c r="G18" s="117" t="s">
        <v>282</v>
      </c>
      <c r="H18" s="144" t="s">
        <v>140</v>
      </c>
      <c r="I18" s="146"/>
      <c r="J18" s="159"/>
      <c r="K18" s="148"/>
      <c r="L18" s="144" t="s">
        <v>680</v>
      </c>
      <c r="M18" s="153" t="s">
        <v>803</v>
      </c>
      <c r="N18" s="146" t="s">
        <v>844</v>
      </c>
      <c r="O18" s="221" t="s">
        <v>852</v>
      </c>
      <c r="AA18" s="230">
        <f t="shared" si="0"/>
        <v>2</v>
      </c>
    </row>
    <row r="19" spans="1:27" ht="109.5" customHeight="1">
      <c r="A19" s="144" t="s">
        <v>283</v>
      </c>
      <c r="B19" s="145" t="s">
        <v>148</v>
      </c>
      <c r="C19" s="145" t="s">
        <v>771</v>
      </c>
      <c r="D19" s="142" t="s">
        <v>25</v>
      </c>
      <c r="E19" s="145" t="s">
        <v>185</v>
      </c>
      <c r="F19" s="144" t="s">
        <v>181</v>
      </c>
      <c r="G19" s="117" t="s">
        <v>284</v>
      </c>
      <c r="H19" s="144" t="s">
        <v>139</v>
      </c>
      <c r="I19" s="146"/>
      <c r="J19" s="159"/>
      <c r="K19" s="148"/>
      <c r="L19" s="144" t="s">
        <v>681</v>
      </c>
      <c r="M19" s="153" t="s">
        <v>803</v>
      </c>
      <c r="N19" s="146" t="s">
        <v>844</v>
      </c>
      <c r="O19" s="221" t="s">
        <v>852</v>
      </c>
      <c r="AA19" s="230">
        <f t="shared" si="0"/>
        <v>2</v>
      </c>
    </row>
    <row r="20" spans="1:27" ht="80.25" customHeight="1">
      <c r="A20" s="144" t="s">
        <v>285</v>
      </c>
      <c r="B20" s="145" t="s">
        <v>148</v>
      </c>
      <c r="C20" s="145" t="s">
        <v>771</v>
      </c>
      <c r="D20" s="142" t="s">
        <v>25</v>
      </c>
      <c r="E20" s="145" t="s">
        <v>180</v>
      </c>
      <c r="F20" s="144" t="s">
        <v>181</v>
      </c>
      <c r="G20" s="117" t="s">
        <v>286</v>
      </c>
      <c r="H20" s="144" t="s">
        <v>139</v>
      </c>
      <c r="I20" s="146"/>
      <c r="J20" s="159"/>
      <c r="K20" s="148"/>
      <c r="L20" s="144" t="s">
        <v>682</v>
      </c>
      <c r="M20" s="153" t="s">
        <v>803</v>
      </c>
      <c r="N20" s="146" t="s">
        <v>844</v>
      </c>
      <c r="O20" s="221" t="s">
        <v>852</v>
      </c>
      <c r="AA20" s="230">
        <f t="shared" si="0"/>
        <v>2</v>
      </c>
    </row>
    <row r="21" spans="1:27" ht="38.25">
      <c r="A21" s="144" t="s">
        <v>287</v>
      </c>
      <c r="B21" s="145" t="s">
        <v>154</v>
      </c>
      <c r="C21" s="145" t="s">
        <v>774</v>
      </c>
      <c r="D21" s="142" t="s">
        <v>25</v>
      </c>
      <c r="E21" s="145" t="s">
        <v>164</v>
      </c>
      <c r="F21" s="144" t="s">
        <v>288</v>
      </c>
      <c r="G21" s="117" t="s">
        <v>289</v>
      </c>
      <c r="H21" s="144" t="s">
        <v>140</v>
      </c>
      <c r="I21" s="146"/>
      <c r="J21" s="159"/>
      <c r="K21" s="148"/>
      <c r="L21" s="144" t="s">
        <v>683</v>
      </c>
      <c r="M21" s="153" t="s">
        <v>803</v>
      </c>
      <c r="N21" s="146" t="s">
        <v>844</v>
      </c>
      <c r="O21" s="221" t="s">
        <v>858</v>
      </c>
      <c r="AA21" s="230">
        <f t="shared" si="0"/>
        <v>2</v>
      </c>
    </row>
    <row r="22" spans="1:27" ht="51">
      <c r="A22" s="144" t="s">
        <v>290</v>
      </c>
      <c r="B22" s="145" t="s">
        <v>148</v>
      </c>
      <c r="C22" s="145" t="s">
        <v>771</v>
      </c>
      <c r="D22" s="142" t="s">
        <v>25</v>
      </c>
      <c r="E22" s="145" t="s">
        <v>185</v>
      </c>
      <c r="F22" s="144" t="s">
        <v>181</v>
      </c>
      <c r="G22" s="117" t="s">
        <v>192</v>
      </c>
      <c r="H22" s="144" t="s">
        <v>140</v>
      </c>
      <c r="I22" s="146"/>
      <c r="J22" s="159"/>
      <c r="K22" s="148"/>
      <c r="L22" s="144" t="s">
        <v>684</v>
      </c>
      <c r="M22" s="153" t="s">
        <v>804</v>
      </c>
      <c r="N22" s="146" t="s">
        <v>843</v>
      </c>
      <c r="O22" s="221" t="s">
        <v>856</v>
      </c>
      <c r="AA22" s="230">
        <f t="shared" si="0"/>
        <v>3</v>
      </c>
    </row>
    <row r="23" spans="1:27" ht="58.5" customHeight="1">
      <c r="A23" s="144" t="s">
        <v>291</v>
      </c>
      <c r="B23" s="145" t="s">
        <v>148</v>
      </c>
      <c r="C23" s="145" t="s">
        <v>771</v>
      </c>
      <c r="D23" s="142" t="s">
        <v>25</v>
      </c>
      <c r="E23" s="145" t="s">
        <v>185</v>
      </c>
      <c r="F23" s="144" t="s">
        <v>181</v>
      </c>
      <c r="G23" s="117" t="s">
        <v>189</v>
      </c>
      <c r="H23" s="150" t="s">
        <v>292</v>
      </c>
      <c r="I23" s="146"/>
      <c r="J23" s="159"/>
      <c r="K23" s="148"/>
      <c r="L23" s="144" t="s">
        <v>685</v>
      </c>
      <c r="M23" s="153" t="s">
        <v>803</v>
      </c>
      <c r="N23" s="146" t="s">
        <v>844</v>
      </c>
      <c r="O23" s="221" t="s">
        <v>852</v>
      </c>
      <c r="AA23" s="230">
        <f t="shared" si="0"/>
        <v>2</v>
      </c>
    </row>
    <row r="24" spans="1:27" ht="38.25">
      <c r="A24" s="144" t="s">
        <v>293</v>
      </c>
      <c r="B24" s="145" t="s">
        <v>141</v>
      </c>
      <c r="C24" s="145" t="s">
        <v>775</v>
      </c>
      <c r="D24" s="142" t="s">
        <v>25</v>
      </c>
      <c r="E24" s="145" t="s">
        <v>185</v>
      </c>
      <c r="F24" s="144" t="s">
        <v>181</v>
      </c>
      <c r="G24" s="117" t="s">
        <v>294</v>
      </c>
      <c r="H24" s="144" t="s">
        <v>139</v>
      </c>
      <c r="I24" s="146"/>
      <c r="J24" s="159"/>
      <c r="K24" s="148"/>
      <c r="L24" s="144" t="s">
        <v>686</v>
      </c>
      <c r="M24" s="153" t="s">
        <v>804</v>
      </c>
      <c r="N24" s="146" t="s">
        <v>844</v>
      </c>
      <c r="O24" s="221" t="s">
        <v>852</v>
      </c>
      <c r="AA24" s="230">
        <f t="shared" si="0"/>
        <v>2</v>
      </c>
    </row>
    <row r="25" spans="1:27" ht="38.25">
      <c r="A25" s="144" t="s">
        <v>295</v>
      </c>
      <c r="B25" s="145" t="s">
        <v>148</v>
      </c>
      <c r="C25" s="145" t="s">
        <v>771</v>
      </c>
      <c r="D25" s="142" t="s">
        <v>25</v>
      </c>
      <c r="E25" s="145" t="s">
        <v>185</v>
      </c>
      <c r="F25" s="144" t="s">
        <v>181</v>
      </c>
      <c r="G25" s="117" t="s">
        <v>193</v>
      </c>
      <c r="H25" s="144" t="s">
        <v>296</v>
      </c>
      <c r="I25" s="146"/>
      <c r="J25" s="159"/>
      <c r="K25" s="148"/>
      <c r="L25" s="144" t="s">
        <v>687</v>
      </c>
      <c r="M25" s="153" t="s">
        <v>804</v>
      </c>
      <c r="N25" s="146" t="s">
        <v>844</v>
      </c>
      <c r="O25" s="221" t="s">
        <v>852</v>
      </c>
      <c r="AA25" s="230">
        <f t="shared" si="0"/>
        <v>2</v>
      </c>
    </row>
    <row r="26" spans="1:27" ht="51">
      <c r="A26" s="144" t="s">
        <v>297</v>
      </c>
      <c r="B26" s="145" t="s">
        <v>149</v>
      </c>
      <c r="C26" s="145" t="s">
        <v>776</v>
      </c>
      <c r="D26" s="142" t="s">
        <v>25</v>
      </c>
      <c r="E26" s="145" t="s">
        <v>185</v>
      </c>
      <c r="F26" s="144" t="s">
        <v>181</v>
      </c>
      <c r="G26" s="117" t="s">
        <v>298</v>
      </c>
      <c r="H26" s="144" t="s">
        <v>139</v>
      </c>
      <c r="I26" s="146"/>
      <c r="J26" s="159"/>
      <c r="K26" s="148"/>
      <c r="L26" s="144" t="s">
        <v>688</v>
      </c>
      <c r="M26" s="153" t="s">
        <v>804</v>
      </c>
      <c r="N26" s="146" t="s">
        <v>844</v>
      </c>
      <c r="O26" s="221" t="s">
        <v>847</v>
      </c>
      <c r="AA26" s="230">
        <f t="shared" si="0"/>
        <v>2</v>
      </c>
    </row>
    <row r="27" spans="1:27" ht="68.25" customHeight="1">
      <c r="A27" s="144" t="s">
        <v>299</v>
      </c>
      <c r="B27" s="145" t="s">
        <v>163</v>
      </c>
      <c r="C27" s="145" t="s">
        <v>777</v>
      </c>
      <c r="D27" s="142" t="s">
        <v>25</v>
      </c>
      <c r="E27" s="145" t="s">
        <v>185</v>
      </c>
      <c r="F27" s="144" t="s">
        <v>181</v>
      </c>
      <c r="G27" s="117" t="s">
        <v>300</v>
      </c>
      <c r="H27" s="144" t="s">
        <v>139</v>
      </c>
      <c r="I27" s="146"/>
      <c r="J27" s="159"/>
      <c r="K27" s="148"/>
      <c r="L27" s="144" t="s">
        <v>689</v>
      </c>
      <c r="M27" s="153" t="s">
        <v>803</v>
      </c>
      <c r="N27" s="146" t="s">
        <v>843</v>
      </c>
      <c r="O27" s="221" t="s">
        <v>859</v>
      </c>
      <c r="AA27" s="230">
        <f t="shared" si="0"/>
        <v>3</v>
      </c>
    </row>
    <row r="28" spans="1:27" ht="56.25" customHeight="1">
      <c r="A28" s="144" t="s">
        <v>301</v>
      </c>
      <c r="B28" s="145" t="s">
        <v>148</v>
      </c>
      <c r="C28" s="145" t="s">
        <v>771</v>
      </c>
      <c r="D28" s="142" t="s">
        <v>25</v>
      </c>
      <c r="E28" s="145" t="s">
        <v>185</v>
      </c>
      <c r="F28" s="117" t="s">
        <v>181</v>
      </c>
      <c r="G28" s="117" t="s">
        <v>302</v>
      </c>
      <c r="H28" s="144" t="s">
        <v>303</v>
      </c>
      <c r="I28" s="146"/>
      <c r="J28" s="159"/>
      <c r="K28" s="148"/>
      <c r="L28" s="144" t="s">
        <v>690</v>
      </c>
      <c r="M28" s="153" t="s">
        <v>804</v>
      </c>
      <c r="N28" s="146" t="s">
        <v>843</v>
      </c>
      <c r="O28" s="221" t="s">
        <v>860</v>
      </c>
      <c r="AA28" s="230">
        <f t="shared" si="0"/>
        <v>3</v>
      </c>
    </row>
    <row r="29" spans="1:27" ht="63.75">
      <c r="A29" s="144" t="s">
        <v>304</v>
      </c>
      <c r="B29" s="145" t="s">
        <v>143</v>
      </c>
      <c r="C29" s="145" t="s">
        <v>778</v>
      </c>
      <c r="D29" s="142" t="s">
        <v>25</v>
      </c>
      <c r="E29" s="145" t="s">
        <v>185</v>
      </c>
      <c r="F29" s="144" t="s">
        <v>181</v>
      </c>
      <c r="G29" s="117" t="s">
        <v>305</v>
      </c>
      <c r="H29" s="144" t="s">
        <v>140</v>
      </c>
      <c r="I29" s="146"/>
      <c r="J29" s="159"/>
      <c r="K29" s="148"/>
      <c r="L29" s="144" t="s">
        <v>691</v>
      </c>
      <c r="M29" s="153" t="s">
        <v>803</v>
      </c>
      <c r="N29" s="146" t="s">
        <v>843</v>
      </c>
      <c r="O29" s="221" t="s">
        <v>861</v>
      </c>
      <c r="AA29" s="230">
        <f t="shared" si="0"/>
        <v>3</v>
      </c>
    </row>
    <row r="30" spans="1:27" ht="63.75">
      <c r="A30" s="144" t="s">
        <v>306</v>
      </c>
      <c r="B30" s="145" t="s">
        <v>159</v>
      </c>
      <c r="C30" s="145" t="s">
        <v>779</v>
      </c>
      <c r="D30" s="142" t="s">
        <v>25</v>
      </c>
      <c r="E30" s="145" t="s">
        <v>185</v>
      </c>
      <c r="F30" s="144" t="s">
        <v>181</v>
      </c>
      <c r="G30" s="117" t="s">
        <v>307</v>
      </c>
      <c r="H30" s="144" t="s">
        <v>140</v>
      </c>
      <c r="I30" s="146"/>
      <c r="J30" s="159"/>
      <c r="K30" s="148"/>
      <c r="L30" s="144" t="s">
        <v>692</v>
      </c>
      <c r="M30" s="153" t="s">
        <v>803</v>
      </c>
      <c r="N30" s="146" t="s">
        <v>843</v>
      </c>
      <c r="O30" s="221" t="s">
        <v>862</v>
      </c>
      <c r="AA30" s="230">
        <f t="shared" si="0"/>
        <v>3</v>
      </c>
    </row>
    <row r="31" spans="1:27" ht="73.5" customHeight="1">
      <c r="A31" s="144" t="s">
        <v>308</v>
      </c>
      <c r="B31" s="145" t="s">
        <v>159</v>
      </c>
      <c r="C31" s="145" t="s">
        <v>779</v>
      </c>
      <c r="D31" s="142" t="s">
        <v>25</v>
      </c>
      <c r="E31" s="145" t="s">
        <v>185</v>
      </c>
      <c r="F31" s="144" t="s">
        <v>181</v>
      </c>
      <c r="G31" s="117" t="s">
        <v>309</v>
      </c>
      <c r="H31" s="144" t="s">
        <v>140</v>
      </c>
      <c r="I31" s="146"/>
      <c r="J31" s="159"/>
      <c r="K31" s="148"/>
      <c r="L31" s="144" t="s">
        <v>693</v>
      </c>
      <c r="M31" s="153" t="s">
        <v>803</v>
      </c>
      <c r="N31" s="146" t="s">
        <v>843</v>
      </c>
      <c r="O31" s="221" t="s">
        <v>861</v>
      </c>
      <c r="AA31" s="230">
        <f t="shared" si="0"/>
        <v>3</v>
      </c>
    </row>
    <row r="32" spans="1:27" ht="74.25" customHeight="1">
      <c r="A32" s="144" t="s">
        <v>310</v>
      </c>
      <c r="B32" s="145" t="s">
        <v>154</v>
      </c>
      <c r="C32" s="145" t="s">
        <v>774</v>
      </c>
      <c r="D32" s="142" t="s">
        <v>25</v>
      </c>
      <c r="E32" s="145" t="s">
        <v>185</v>
      </c>
      <c r="F32" s="144" t="s">
        <v>181</v>
      </c>
      <c r="G32" s="117" t="s">
        <v>311</v>
      </c>
      <c r="H32" s="144" t="s">
        <v>139</v>
      </c>
      <c r="I32" s="146"/>
      <c r="J32" s="159"/>
      <c r="K32" s="148"/>
      <c r="L32" s="144" t="s">
        <v>694</v>
      </c>
      <c r="M32" s="153" t="s">
        <v>804</v>
      </c>
      <c r="N32" s="146" t="s">
        <v>844</v>
      </c>
      <c r="O32" s="221" t="s">
        <v>858</v>
      </c>
      <c r="AA32" s="230">
        <f t="shared" si="0"/>
        <v>2</v>
      </c>
    </row>
    <row r="33" spans="1:27" ht="63.75">
      <c r="A33" s="144" t="s">
        <v>312</v>
      </c>
      <c r="B33" s="145" t="s">
        <v>148</v>
      </c>
      <c r="C33" s="145" t="s">
        <v>771</v>
      </c>
      <c r="D33" s="142" t="s">
        <v>25</v>
      </c>
      <c r="E33" s="145" t="s">
        <v>185</v>
      </c>
      <c r="F33" s="144" t="s">
        <v>181</v>
      </c>
      <c r="G33" s="117" t="s">
        <v>313</v>
      </c>
      <c r="H33" s="144" t="s">
        <v>140</v>
      </c>
      <c r="I33" s="146"/>
      <c r="J33" s="159"/>
      <c r="K33" s="148"/>
      <c r="L33" s="144" t="s">
        <v>695</v>
      </c>
      <c r="M33" s="153" t="s">
        <v>804</v>
      </c>
      <c r="N33" s="146" t="s">
        <v>843</v>
      </c>
      <c r="O33" s="221" t="s">
        <v>862</v>
      </c>
      <c r="AA33" s="230">
        <f t="shared" si="0"/>
        <v>3</v>
      </c>
    </row>
    <row r="34" spans="1:27" ht="60.75" customHeight="1">
      <c r="A34" s="144" t="s">
        <v>314</v>
      </c>
      <c r="B34" s="145" t="s">
        <v>138</v>
      </c>
      <c r="C34" s="145" t="s">
        <v>770</v>
      </c>
      <c r="D34" s="142" t="s">
        <v>25</v>
      </c>
      <c r="E34" s="145" t="s">
        <v>185</v>
      </c>
      <c r="F34" s="144" t="s">
        <v>181</v>
      </c>
      <c r="G34" s="117" t="s">
        <v>315</v>
      </c>
      <c r="H34" s="144" t="s">
        <v>208</v>
      </c>
      <c r="I34" s="146"/>
      <c r="J34" s="159"/>
      <c r="K34" s="148"/>
      <c r="L34" s="144" t="s">
        <v>696</v>
      </c>
      <c r="M34" s="153" t="s">
        <v>804</v>
      </c>
      <c r="N34" s="146" t="s">
        <v>843</v>
      </c>
      <c r="O34" s="221" t="s">
        <v>863</v>
      </c>
      <c r="AA34" s="230">
        <f t="shared" si="0"/>
        <v>3</v>
      </c>
    </row>
    <row r="35" spans="1:27" ht="73.5" customHeight="1">
      <c r="A35" s="144" t="s">
        <v>316</v>
      </c>
      <c r="B35" s="145" t="s">
        <v>154</v>
      </c>
      <c r="C35" s="145" t="s">
        <v>774</v>
      </c>
      <c r="D35" s="142" t="s">
        <v>25</v>
      </c>
      <c r="E35" s="145" t="s">
        <v>185</v>
      </c>
      <c r="F35" s="144" t="s">
        <v>181</v>
      </c>
      <c r="G35" s="117" t="s">
        <v>317</v>
      </c>
      <c r="H35" s="144" t="s">
        <v>318</v>
      </c>
      <c r="I35" s="146"/>
      <c r="J35" s="159"/>
      <c r="K35" s="152" t="s">
        <v>761</v>
      </c>
      <c r="L35" s="144" t="s">
        <v>697</v>
      </c>
      <c r="M35" s="153" t="s">
        <v>804</v>
      </c>
      <c r="N35" s="146" t="s">
        <v>843</v>
      </c>
      <c r="O35" s="221" t="s">
        <v>864</v>
      </c>
      <c r="AA35" s="230">
        <f t="shared" si="0"/>
        <v>3</v>
      </c>
    </row>
    <row r="36" spans="1:27" ht="76.5">
      <c r="A36" s="144" t="s">
        <v>319</v>
      </c>
      <c r="B36" s="145" t="s">
        <v>138</v>
      </c>
      <c r="C36" s="145" t="s">
        <v>770</v>
      </c>
      <c r="D36" s="142" t="s">
        <v>25</v>
      </c>
      <c r="E36" s="145" t="s">
        <v>185</v>
      </c>
      <c r="F36" s="144" t="s">
        <v>181</v>
      </c>
      <c r="G36" s="117" t="s">
        <v>320</v>
      </c>
      <c r="H36" s="144" t="s">
        <v>140</v>
      </c>
      <c r="I36" s="146"/>
      <c r="J36" s="159"/>
      <c r="K36" s="148"/>
      <c r="L36" s="144" t="s">
        <v>698</v>
      </c>
      <c r="M36" s="153" t="s">
        <v>804</v>
      </c>
      <c r="N36" s="146" t="s">
        <v>844</v>
      </c>
      <c r="O36" s="221" t="s">
        <v>865</v>
      </c>
      <c r="AA36" s="230">
        <f t="shared" si="0"/>
        <v>2</v>
      </c>
    </row>
    <row r="37" spans="1:27" ht="72.75" customHeight="1">
      <c r="A37" s="144" t="s">
        <v>321</v>
      </c>
      <c r="B37" s="145" t="s">
        <v>138</v>
      </c>
      <c r="C37" s="145" t="s">
        <v>770</v>
      </c>
      <c r="D37" s="142" t="s">
        <v>25</v>
      </c>
      <c r="E37" s="145" t="s">
        <v>185</v>
      </c>
      <c r="F37" s="117" t="s">
        <v>181</v>
      </c>
      <c r="G37" s="117" t="s">
        <v>322</v>
      </c>
      <c r="H37" s="150" t="s">
        <v>198</v>
      </c>
      <c r="I37" s="146"/>
      <c r="J37" s="159"/>
      <c r="K37" s="141" t="s">
        <v>235</v>
      </c>
      <c r="L37" s="144" t="s">
        <v>699</v>
      </c>
      <c r="M37" s="153" t="s">
        <v>804</v>
      </c>
      <c r="N37" s="146" t="s">
        <v>844</v>
      </c>
      <c r="O37" s="221" t="s">
        <v>852</v>
      </c>
      <c r="AA37" s="230">
        <f t="shared" si="0"/>
        <v>2</v>
      </c>
    </row>
    <row r="38" spans="1:27" ht="48.75" customHeight="1">
      <c r="A38" s="144" t="s">
        <v>323</v>
      </c>
      <c r="B38" s="145" t="s">
        <v>154</v>
      </c>
      <c r="C38" s="145" t="s">
        <v>774</v>
      </c>
      <c r="D38" s="142" t="s">
        <v>25</v>
      </c>
      <c r="E38" s="145" t="s">
        <v>185</v>
      </c>
      <c r="F38" s="144" t="s">
        <v>172</v>
      </c>
      <c r="G38" s="117" t="s">
        <v>175</v>
      </c>
      <c r="H38" s="144" t="s">
        <v>139</v>
      </c>
      <c r="I38" s="146"/>
      <c r="J38" s="159"/>
      <c r="K38" s="148"/>
      <c r="L38" s="144" t="s">
        <v>700</v>
      </c>
      <c r="M38" s="153" t="s">
        <v>803</v>
      </c>
      <c r="N38" s="146" t="s">
        <v>844</v>
      </c>
      <c r="O38" s="221" t="s">
        <v>858</v>
      </c>
      <c r="AA38" s="230">
        <f t="shared" si="0"/>
        <v>2</v>
      </c>
    </row>
    <row r="39" spans="1:27" ht="38.25">
      <c r="A39" s="144" t="s">
        <v>324</v>
      </c>
      <c r="B39" s="145" t="s">
        <v>138</v>
      </c>
      <c r="C39" s="145" t="s">
        <v>770</v>
      </c>
      <c r="D39" s="142" t="s">
        <v>25</v>
      </c>
      <c r="E39" s="145" t="s">
        <v>147</v>
      </c>
      <c r="F39" s="117" t="s">
        <v>325</v>
      </c>
      <c r="G39" s="117" t="s">
        <v>326</v>
      </c>
      <c r="H39" s="144" t="s">
        <v>327</v>
      </c>
      <c r="I39" s="146"/>
      <c r="J39" s="159"/>
      <c r="K39" s="148"/>
      <c r="L39" s="144" t="s">
        <v>701</v>
      </c>
      <c r="M39" s="153" t="s">
        <v>803</v>
      </c>
      <c r="N39" s="146" t="s">
        <v>844</v>
      </c>
      <c r="O39" s="221" t="s">
        <v>857</v>
      </c>
      <c r="AA39" s="230">
        <f t="shared" si="0"/>
        <v>2</v>
      </c>
    </row>
    <row r="40" spans="1:27" ht="64.5" customHeight="1">
      <c r="A40" s="144" t="s">
        <v>328</v>
      </c>
      <c r="B40" s="145" t="s">
        <v>141</v>
      </c>
      <c r="C40" s="145" t="s">
        <v>775</v>
      </c>
      <c r="D40" s="142" t="s">
        <v>25</v>
      </c>
      <c r="E40" s="145" t="s">
        <v>185</v>
      </c>
      <c r="F40" s="117" t="s">
        <v>181</v>
      </c>
      <c r="G40" s="117" t="s">
        <v>329</v>
      </c>
      <c r="H40" s="150" t="s">
        <v>330</v>
      </c>
      <c r="I40" s="146"/>
      <c r="J40" s="159"/>
      <c r="K40" s="148"/>
      <c r="L40" s="144" t="s">
        <v>702</v>
      </c>
      <c r="M40" s="153" t="s">
        <v>804</v>
      </c>
      <c r="N40" s="146" t="s">
        <v>844</v>
      </c>
      <c r="O40" s="221" t="s">
        <v>866</v>
      </c>
      <c r="AA40" s="230">
        <f t="shared" si="0"/>
        <v>2</v>
      </c>
    </row>
    <row r="41" spans="1:27" ht="62.25" customHeight="1">
      <c r="A41" s="144" t="s">
        <v>331</v>
      </c>
      <c r="B41" s="145" t="s">
        <v>155</v>
      </c>
      <c r="C41" s="145" t="s">
        <v>769</v>
      </c>
      <c r="D41" s="142" t="s">
        <v>25</v>
      </c>
      <c r="E41" s="145" t="s">
        <v>185</v>
      </c>
      <c r="F41" s="117" t="s">
        <v>181</v>
      </c>
      <c r="G41" s="117" t="s">
        <v>194</v>
      </c>
      <c r="H41" s="150" t="s">
        <v>330</v>
      </c>
      <c r="I41" s="146"/>
      <c r="J41" s="159"/>
      <c r="K41" s="148"/>
      <c r="L41" s="144" t="s">
        <v>703</v>
      </c>
      <c r="M41" s="153" t="s">
        <v>804</v>
      </c>
      <c r="N41" s="146" t="s">
        <v>843</v>
      </c>
      <c r="O41" s="221" t="s">
        <v>867</v>
      </c>
      <c r="AA41" s="230">
        <f t="shared" si="0"/>
        <v>3</v>
      </c>
    </row>
    <row r="42" spans="1:27" ht="58.5" customHeight="1">
      <c r="A42" s="144" t="s">
        <v>332</v>
      </c>
      <c r="B42" s="145" t="s">
        <v>163</v>
      </c>
      <c r="C42" s="145" t="s">
        <v>777</v>
      </c>
      <c r="D42" s="142" t="s">
        <v>25</v>
      </c>
      <c r="E42" s="145" t="s">
        <v>185</v>
      </c>
      <c r="F42" s="117" t="s">
        <v>181</v>
      </c>
      <c r="G42" s="117" t="s">
        <v>195</v>
      </c>
      <c r="H42" s="150" t="s">
        <v>330</v>
      </c>
      <c r="I42" s="146"/>
      <c r="J42" s="159"/>
      <c r="K42" s="148"/>
      <c r="L42" s="144" t="s">
        <v>704</v>
      </c>
      <c r="M42" s="153" t="s">
        <v>803</v>
      </c>
      <c r="N42" s="146" t="s">
        <v>844</v>
      </c>
      <c r="O42" s="221" t="s">
        <v>866</v>
      </c>
      <c r="AA42" s="230">
        <f t="shared" si="0"/>
        <v>2</v>
      </c>
    </row>
    <row r="43" spans="1:27" ht="58.5" customHeight="1">
      <c r="A43" s="144" t="s">
        <v>333</v>
      </c>
      <c r="B43" s="145" t="s">
        <v>144</v>
      </c>
      <c r="C43" s="145" t="s">
        <v>780</v>
      </c>
      <c r="D43" s="142" t="s">
        <v>25</v>
      </c>
      <c r="E43" s="145" t="s">
        <v>334</v>
      </c>
      <c r="F43" s="117" t="s">
        <v>335</v>
      </c>
      <c r="G43" s="117" t="s">
        <v>336</v>
      </c>
      <c r="H43" s="144" t="s">
        <v>337</v>
      </c>
      <c r="I43" s="146"/>
      <c r="J43" s="159"/>
      <c r="K43" s="148"/>
      <c r="L43" s="144" t="s">
        <v>705</v>
      </c>
      <c r="M43" s="153" t="s">
        <v>803</v>
      </c>
      <c r="N43" s="146" t="s">
        <v>844</v>
      </c>
      <c r="O43" s="221" t="s">
        <v>868</v>
      </c>
      <c r="AA43" s="230">
        <f t="shared" si="0"/>
        <v>2</v>
      </c>
    </row>
    <row r="44" spans="1:27" ht="51">
      <c r="A44" s="144" t="s">
        <v>338</v>
      </c>
      <c r="B44" s="145" t="s">
        <v>163</v>
      </c>
      <c r="C44" s="145" t="s">
        <v>777</v>
      </c>
      <c r="D44" s="142" t="s">
        <v>25</v>
      </c>
      <c r="E44" s="145" t="s">
        <v>147</v>
      </c>
      <c r="F44" s="117" t="s">
        <v>339</v>
      </c>
      <c r="G44" s="117" t="s">
        <v>340</v>
      </c>
      <c r="H44" s="144" t="s">
        <v>140</v>
      </c>
      <c r="I44" s="146"/>
      <c r="J44" s="159"/>
      <c r="K44" s="148"/>
      <c r="L44" s="144" t="s">
        <v>706</v>
      </c>
      <c r="M44" s="153" t="s">
        <v>804</v>
      </c>
      <c r="N44" s="146" t="s">
        <v>843</v>
      </c>
      <c r="O44" s="221" t="s">
        <v>869</v>
      </c>
      <c r="AA44" s="230">
        <f t="shared" si="0"/>
        <v>3</v>
      </c>
    </row>
    <row r="45" spans="1:27" ht="51">
      <c r="A45" s="144" t="s">
        <v>341</v>
      </c>
      <c r="B45" s="145" t="s">
        <v>138</v>
      </c>
      <c r="C45" s="145" t="s">
        <v>770</v>
      </c>
      <c r="D45" s="142" t="s">
        <v>25</v>
      </c>
      <c r="E45" s="145" t="s">
        <v>342</v>
      </c>
      <c r="F45" s="117" t="s">
        <v>343</v>
      </c>
      <c r="G45" s="117" t="s">
        <v>156</v>
      </c>
      <c r="H45" s="144" t="s">
        <v>139</v>
      </c>
      <c r="I45" s="146"/>
      <c r="J45" s="159"/>
      <c r="K45" s="148"/>
      <c r="L45" s="144" t="s">
        <v>707</v>
      </c>
      <c r="M45" s="153" t="s">
        <v>804</v>
      </c>
      <c r="N45" s="146" t="s">
        <v>844</v>
      </c>
      <c r="O45" s="221" t="s">
        <v>868</v>
      </c>
      <c r="AA45" s="230">
        <f t="shared" si="0"/>
        <v>2</v>
      </c>
    </row>
    <row r="46" spans="1:27" ht="82.5" customHeight="1">
      <c r="A46" s="144" t="s">
        <v>344</v>
      </c>
      <c r="B46" s="145" t="s">
        <v>148</v>
      </c>
      <c r="C46" s="145" t="s">
        <v>771</v>
      </c>
      <c r="D46" s="142" t="s">
        <v>25</v>
      </c>
      <c r="E46" s="145" t="s">
        <v>185</v>
      </c>
      <c r="F46" s="117" t="s">
        <v>181</v>
      </c>
      <c r="G46" s="117" t="s">
        <v>199</v>
      </c>
      <c r="H46" s="144" t="s">
        <v>140</v>
      </c>
      <c r="I46" s="146"/>
      <c r="J46" s="159"/>
      <c r="K46" s="148"/>
      <c r="L46" s="144" t="s">
        <v>708</v>
      </c>
      <c r="M46" s="153" t="s">
        <v>803</v>
      </c>
      <c r="N46" s="146" t="s">
        <v>844</v>
      </c>
      <c r="O46" s="221" t="s">
        <v>858</v>
      </c>
      <c r="AA46" s="230">
        <f t="shared" si="0"/>
        <v>2</v>
      </c>
    </row>
    <row r="47" spans="1:27" ht="63" customHeight="1">
      <c r="A47" s="144" t="s">
        <v>345</v>
      </c>
      <c r="B47" s="145" t="s">
        <v>155</v>
      </c>
      <c r="C47" s="145" t="s">
        <v>769</v>
      </c>
      <c r="D47" s="142" t="s">
        <v>25</v>
      </c>
      <c r="E47" s="145" t="s">
        <v>346</v>
      </c>
      <c r="F47" s="117" t="s">
        <v>347</v>
      </c>
      <c r="G47" s="117" t="s">
        <v>348</v>
      </c>
      <c r="H47" s="144" t="s">
        <v>140</v>
      </c>
      <c r="I47" s="146"/>
      <c r="J47" s="159"/>
      <c r="K47" s="148"/>
      <c r="L47" s="144" t="s">
        <v>709</v>
      </c>
      <c r="M47" s="153" t="s">
        <v>804</v>
      </c>
      <c r="N47" s="146" t="s">
        <v>843</v>
      </c>
      <c r="O47" s="221" t="s">
        <v>870</v>
      </c>
      <c r="AA47" s="230">
        <f t="shared" si="0"/>
        <v>3</v>
      </c>
    </row>
    <row r="48" spans="1:27" ht="51">
      <c r="A48" s="144" t="s">
        <v>349</v>
      </c>
      <c r="B48" s="145" t="s">
        <v>155</v>
      </c>
      <c r="C48" s="145" t="s">
        <v>769</v>
      </c>
      <c r="D48" s="142" t="s">
        <v>25</v>
      </c>
      <c r="E48" s="145" t="s">
        <v>346</v>
      </c>
      <c r="F48" s="117" t="s">
        <v>347</v>
      </c>
      <c r="G48" s="117" t="s">
        <v>350</v>
      </c>
      <c r="H48" s="144" t="s">
        <v>140</v>
      </c>
      <c r="I48" s="146"/>
      <c r="J48" s="159"/>
      <c r="K48" s="148"/>
      <c r="L48" s="144" t="s">
        <v>710</v>
      </c>
      <c r="M48" s="153" t="s">
        <v>804</v>
      </c>
      <c r="N48" s="146" t="s">
        <v>843</v>
      </c>
      <c r="O48" s="221" t="s">
        <v>870</v>
      </c>
      <c r="AA48" s="230">
        <f t="shared" si="0"/>
        <v>3</v>
      </c>
    </row>
    <row r="49" spans="1:27" ht="51">
      <c r="A49" s="144" t="s">
        <v>351</v>
      </c>
      <c r="B49" s="145" t="s">
        <v>163</v>
      </c>
      <c r="C49" s="145" t="s">
        <v>777</v>
      </c>
      <c r="D49" s="142" t="s">
        <v>25</v>
      </c>
      <c r="E49" s="145" t="s">
        <v>352</v>
      </c>
      <c r="F49" s="144" t="s">
        <v>205</v>
      </c>
      <c r="G49" s="144" t="s">
        <v>222</v>
      </c>
      <c r="H49" s="144" t="s">
        <v>353</v>
      </c>
      <c r="I49" s="146"/>
      <c r="J49" s="159"/>
      <c r="K49" s="148"/>
      <c r="L49" s="144" t="s">
        <v>812</v>
      </c>
      <c r="M49" s="153" t="s">
        <v>803</v>
      </c>
      <c r="N49" s="146" t="s">
        <v>843</v>
      </c>
      <c r="O49" s="221" t="s">
        <v>869</v>
      </c>
      <c r="AA49" s="230">
        <f t="shared" si="0"/>
        <v>3</v>
      </c>
    </row>
    <row r="50" spans="1:27" ht="46.5" customHeight="1">
      <c r="A50" s="144" t="s">
        <v>354</v>
      </c>
      <c r="B50" s="145" t="s">
        <v>138</v>
      </c>
      <c r="C50" s="145" t="s">
        <v>770</v>
      </c>
      <c r="D50" s="142" t="s">
        <v>25</v>
      </c>
      <c r="E50" s="145" t="s">
        <v>185</v>
      </c>
      <c r="F50" s="117" t="s">
        <v>181</v>
      </c>
      <c r="G50" s="117" t="s">
        <v>355</v>
      </c>
      <c r="H50" s="144" t="s">
        <v>139</v>
      </c>
      <c r="I50" s="146"/>
      <c r="J50" s="159"/>
      <c r="K50" s="148"/>
      <c r="L50" s="144" t="s">
        <v>711</v>
      </c>
      <c r="M50" s="153" t="s">
        <v>804</v>
      </c>
      <c r="N50" s="146" t="s">
        <v>843</v>
      </c>
      <c r="O50" s="221" t="s">
        <v>871</v>
      </c>
      <c r="AA50" s="230">
        <f t="shared" si="0"/>
        <v>3</v>
      </c>
    </row>
    <row r="51" spans="1:27" ht="69" customHeight="1">
      <c r="A51" s="144" t="s">
        <v>356</v>
      </c>
      <c r="B51" s="145" t="s">
        <v>148</v>
      </c>
      <c r="C51" s="145" t="s">
        <v>771</v>
      </c>
      <c r="D51" s="142" t="s">
        <v>25</v>
      </c>
      <c r="E51" s="145" t="s">
        <v>185</v>
      </c>
      <c r="F51" s="117" t="s">
        <v>181</v>
      </c>
      <c r="G51" s="117" t="s">
        <v>357</v>
      </c>
      <c r="H51" s="144" t="s">
        <v>358</v>
      </c>
      <c r="I51" s="146"/>
      <c r="J51" s="159"/>
      <c r="K51" s="148"/>
      <c r="L51" s="144" t="s">
        <v>712</v>
      </c>
      <c r="M51" s="153" t="s">
        <v>804</v>
      </c>
      <c r="N51" s="146" t="s">
        <v>843</v>
      </c>
      <c r="O51" s="221" t="s">
        <v>872</v>
      </c>
      <c r="AA51" s="230">
        <f t="shared" si="0"/>
        <v>3</v>
      </c>
    </row>
    <row r="52" spans="1:27" ht="63.75">
      <c r="A52" s="144" t="s">
        <v>359</v>
      </c>
      <c r="B52" s="145" t="s">
        <v>138</v>
      </c>
      <c r="C52" s="145" t="s">
        <v>770</v>
      </c>
      <c r="D52" s="142" t="s">
        <v>25</v>
      </c>
      <c r="E52" s="145" t="s">
        <v>185</v>
      </c>
      <c r="F52" s="117" t="s">
        <v>181</v>
      </c>
      <c r="G52" s="117" t="s">
        <v>360</v>
      </c>
      <c r="H52" s="144" t="s">
        <v>140</v>
      </c>
      <c r="I52" s="146"/>
      <c r="J52" s="159"/>
      <c r="K52" s="148"/>
      <c r="L52" s="144" t="s">
        <v>713</v>
      </c>
      <c r="M52" s="153" t="s">
        <v>803</v>
      </c>
      <c r="N52" s="146" t="s">
        <v>844</v>
      </c>
      <c r="O52" s="221" t="s">
        <v>857</v>
      </c>
      <c r="AA52" s="230">
        <f t="shared" si="0"/>
        <v>2</v>
      </c>
    </row>
    <row r="53" spans="1:27" ht="63.75">
      <c r="A53" s="144" t="s">
        <v>361</v>
      </c>
      <c r="B53" s="145" t="s">
        <v>163</v>
      </c>
      <c r="C53" s="145" t="s">
        <v>777</v>
      </c>
      <c r="D53" s="142" t="s">
        <v>25</v>
      </c>
      <c r="E53" s="145" t="s">
        <v>185</v>
      </c>
      <c r="F53" s="117" t="s">
        <v>181</v>
      </c>
      <c r="G53" s="117" t="s">
        <v>362</v>
      </c>
      <c r="H53" s="144" t="s">
        <v>140</v>
      </c>
      <c r="I53" s="146"/>
      <c r="J53" s="159"/>
      <c r="K53" s="148"/>
      <c r="L53" s="144" t="s">
        <v>714</v>
      </c>
      <c r="M53" s="153" t="s">
        <v>804</v>
      </c>
      <c r="N53" s="146" t="s">
        <v>843</v>
      </c>
      <c r="O53" s="221" t="s">
        <v>873</v>
      </c>
      <c r="AA53" s="230">
        <f t="shared" si="0"/>
        <v>3</v>
      </c>
    </row>
    <row r="54" spans="1:27" ht="89.25">
      <c r="A54" s="144" t="s">
        <v>363</v>
      </c>
      <c r="B54" s="145" t="s">
        <v>186</v>
      </c>
      <c r="C54" s="145" t="s">
        <v>781</v>
      </c>
      <c r="D54" s="142" t="s">
        <v>25</v>
      </c>
      <c r="E54" s="145" t="s">
        <v>185</v>
      </c>
      <c r="F54" s="117" t="s">
        <v>181</v>
      </c>
      <c r="G54" s="117" t="s">
        <v>364</v>
      </c>
      <c r="H54" s="144" t="s">
        <v>140</v>
      </c>
      <c r="I54" s="146"/>
      <c r="J54" s="159"/>
      <c r="K54" s="148"/>
      <c r="L54" s="144" t="s">
        <v>715</v>
      </c>
      <c r="M54" s="153" t="s">
        <v>803</v>
      </c>
      <c r="N54" s="146" t="s">
        <v>843</v>
      </c>
      <c r="O54" s="221" t="s">
        <v>873</v>
      </c>
      <c r="AA54" s="230">
        <f t="shared" si="0"/>
        <v>3</v>
      </c>
    </row>
    <row r="55" spans="1:27" ht="81" customHeight="1">
      <c r="A55" s="144" t="s">
        <v>365</v>
      </c>
      <c r="B55" s="145" t="s">
        <v>141</v>
      </c>
      <c r="C55" s="145" t="s">
        <v>775</v>
      </c>
      <c r="D55" s="142" t="s">
        <v>25</v>
      </c>
      <c r="E55" s="145" t="s">
        <v>185</v>
      </c>
      <c r="F55" s="117" t="s">
        <v>181</v>
      </c>
      <c r="G55" s="117" t="s">
        <v>366</v>
      </c>
      <c r="H55" s="144" t="s">
        <v>139</v>
      </c>
      <c r="I55" s="146"/>
      <c r="J55" s="159"/>
      <c r="K55" s="148"/>
      <c r="L55" s="144" t="s">
        <v>716</v>
      </c>
      <c r="M55" s="153" t="s">
        <v>803</v>
      </c>
      <c r="N55" s="146" t="s">
        <v>843</v>
      </c>
      <c r="O55" s="221" t="s">
        <v>874</v>
      </c>
      <c r="AA55" s="230">
        <f t="shared" si="0"/>
        <v>3</v>
      </c>
    </row>
    <row r="56" spans="1:27" ht="72.75" customHeight="1">
      <c r="A56" s="144" t="s">
        <v>367</v>
      </c>
      <c r="B56" s="145" t="s">
        <v>163</v>
      </c>
      <c r="C56" s="145" t="s">
        <v>777</v>
      </c>
      <c r="D56" s="142" t="s">
        <v>25</v>
      </c>
      <c r="E56" s="145" t="s">
        <v>185</v>
      </c>
      <c r="F56" s="117" t="s">
        <v>181</v>
      </c>
      <c r="G56" s="117" t="s">
        <v>201</v>
      </c>
      <c r="H56" s="144" t="s">
        <v>368</v>
      </c>
      <c r="I56" s="146"/>
      <c r="J56" s="159"/>
      <c r="K56" s="148"/>
      <c r="L56" s="144" t="s">
        <v>717</v>
      </c>
      <c r="M56" s="153" t="s">
        <v>803</v>
      </c>
      <c r="N56" s="146" t="s">
        <v>843</v>
      </c>
      <c r="O56" s="221" t="s">
        <v>874</v>
      </c>
      <c r="AA56" s="230">
        <f t="shared" si="0"/>
        <v>3</v>
      </c>
    </row>
    <row r="57" spans="1:27" ht="63.75">
      <c r="A57" s="144" t="s">
        <v>369</v>
      </c>
      <c r="B57" s="145" t="s">
        <v>148</v>
      </c>
      <c r="C57" s="145" t="s">
        <v>771</v>
      </c>
      <c r="D57" s="142" t="s">
        <v>25</v>
      </c>
      <c r="E57" s="145" t="s">
        <v>185</v>
      </c>
      <c r="F57" s="117" t="s">
        <v>181</v>
      </c>
      <c r="G57" s="117" t="s">
        <v>190</v>
      </c>
      <c r="H57" s="144" t="s">
        <v>140</v>
      </c>
      <c r="I57" s="146"/>
      <c r="J57" s="159"/>
      <c r="K57" s="148"/>
      <c r="L57" s="144" t="s">
        <v>718</v>
      </c>
      <c r="M57" s="153" t="s">
        <v>803</v>
      </c>
      <c r="N57" s="146" t="s">
        <v>843</v>
      </c>
      <c r="O57" s="221" t="s">
        <v>876</v>
      </c>
      <c r="AA57" s="230">
        <f t="shared" si="0"/>
        <v>3</v>
      </c>
    </row>
    <row r="58" spans="1:27" ht="56.25" customHeight="1">
      <c r="A58" s="144" t="s">
        <v>370</v>
      </c>
      <c r="B58" s="145" t="s">
        <v>152</v>
      </c>
      <c r="C58" s="145" t="s">
        <v>782</v>
      </c>
      <c r="D58" s="142" t="s">
        <v>25</v>
      </c>
      <c r="E58" s="145" t="s">
        <v>185</v>
      </c>
      <c r="F58" s="144" t="s">
        <v>181</v>
      </c>
      <c r="G58" s="144" t="s">
        <v>371</v>
      </c>
      <c r="H58" s="150" t="s">
        <v>140</v>
      </c>
      <c r="I58" s="146"/>
      <c r="J58" s="159"/>
      <c r="K58" s="148"/>
      <c r="L58" s="144" t="s">
        <v>719</v>
      </c>
      <c r="M58" s="153" t="s">
        <v>804</v>
      </c>
      <c r="N58" s="146" t="s">
        <v>844</v>
      </c>
      <c r="O58" s="221" t="s">
        <v>877</v>
      </c>
      <c r="AA58" s="230">
        <f t="shared" si="0"/>
        <v>2</v>
      </c>
    </row>
    <row r="59" spans="1:27" ht="59.25" customHeight="1">
      <c r="A59" s="144" t="s">
        <v>372</v>
      </c>
      <c r="B59" s="145" t="s">
        <v>155</v>
      </c>
      <c r="C59" s="145" t="s">
        <v>769</v>
      </c>
      <c r="D59" s="142" t="s">
        <v>25</v>
      </c>
      <c r="E59" s="145" t="s">
        <v>185</v>
      </c>
      <c r="F59" s="117" t="s">
        <v>181</v>
      </c>
      <c r="G59" s="117" t="s">
        <v>204</v>
      </c>
      <c r="H59" s="144" t="s">
        <v>373</v>
      </c>
      <c r="I59" s="146"/>
      <c r="J59" s="159"/>
      <c r="K59" s="148"/>
      <c r="L59" s="144" t="s">
        <v>720</v>
      </c>
      <c r="M59" s="153" t="s">
        <v>804</v>
      </c>
      <c r="N59" s="146" t="s">
        <v>844</v>
      </c>
      <c r="O59" s="221" t="s">
        <v>857</v>
      </c>
      <c r="AA59" s="230">
        <f t="shared" si="0"/>
        <v>2</v>
      </c>
    </row>
    <row r="60" spans="1:27" ht="76.5">
      <c r="A60" s="144" t="s">
        <v>374</v>
      </c>
      <c r="B60" s="145" t="s">
        <v>148</v>
      </c>
      <c r="C60" s="145" t="s">
        <v>771</v>
      </c>
      <c r="D60" s="142" t="s">
        <v>25</v>
      </c>
      <c r="E60" s="145" t="s">
        <v>185</v>
      </c>
      <c r="F60" s="117" t="s">
        <v>181</v>
      </c>
      <c r="G60" s="117" t="s">
        <v>202</v>
      </c>
      <c r="H60" s="144" t="s">
        <v>375</v>
      </c>
      <c r="I60" s="146"/>
      <c r="J60" s="159"/>
      <c r="K60" s="148"/>
      <c r="L60" s="144" t="s">
        <v>721</v>
      </c>
      <c r="M60" s="153" t="s">
        <v>803</v>
      </c>
      <c r="N60" s="146" t="s">
        <v>843</v>
      </c>
      <c r="O60" s="221" t="s">
        <v>876</v>
      </c>
      <c r="AA60" s="230">
        <f t="shared" si="0"/>
        <v>3</v>
      </c>
    </row>
    <row r="61" spans="1:27" ht="89.25">
      <c r="A61" s="144" t="s">
        <v>376</v>
      </c>
      <c r="B61" s="145" t="s">
        <v>159</v>
      </c>
      <c r="C61" s="145" t="s">
        <v>779</v>
      </c>
      <c r="D61" s="142" t="s">
        <v>25</v>
      </c>
      <c r="E61" s="145" t="s">
        <v>185</v>
      </c>
      <c r="F61" s="117" t="s">
        <v>181</v>
      </c>
      <c r="G61" s="117" t="s">
        <v>197</v>
      </c>
      <c r="H61" s="144" t="s">
        <v>140</v>
      </c>
      <c r="I61" s="146"/>
      <c r="J61" s="159"/>
      <c r="K61" s="148"/>
      <c r="L61" s="144" t="s">
        <v>722</v>
      </c>
      <c r="M61" s="153" t="s">
        <v>803</v>
      </c>
      <c r="N61" s="146" t="s">
        <v>843</v>
      </c>
      <c r="O61" s="221" t="s">
        <v>878</v>
      </c>
      <c r="AA61" s="230">
        <f t="shared" si="0"/>
        <v>3</v>
      </c>
    </row>
    <row r="62" spans="1:27" ht="76.5">
      <c r="A62" s="144" t="s">
        <v>377</v>
      </c>
      <c r="B62" s="145" t="s">
        <v>148</v>
      </c>
      <c r="C62" s="145" t="s">
        <v>771</v>
      </c>
      <c r="D62" s="142" t="s">
        <v>25</v>
      </c>
      <c r="E62" s="145" t="s">
        <v>185</v>
      </c>
      <c r="F62" s="117" t="s">
        <v>181</v>
      </c>
      <c r="G62" s="117" t="s">
        <v>378</v>
      </c>
      <c r="H62" s="144" t="s">
        <v>379</v>
      </c>
      <c r="I62" s="146"/>
      <c r="J62" s="159"/>
      <c r="K62" s="148"/>
      <c r="L62" s="144" t="s">
        <v>723</v>
      </c>
      <c r="M62" s="153" t="s">
        <v>804</v>
      </c>
      <c r="N62" s="146" t="s">
        <v>844</v>
      </c>
      <c r="O62" s="221" t="s">
        <v>852</v>
      </c>
      <c r="AA62" s="230">
        <f t="shared" si="0"/>
        <v>2</v>
      </c>
    </row>
    <row r="63" spans="1:27" ht="63.75">
      <c r="A63" s="144" t="s">
        <v>380</v>
      </c>
      <c r="B63" s="145" t="s">
        <v>159</v>
      </c>
      <c r="C63" s="145" t="s">
        <v>779</v>
      </c>
      <c r="D63" s="142" t="s">
        <v>25</v>
      </c>
      <c r="E63" s="145" t="s">
        <v>185</v>
      </c>
      <c r="F63" s="117" t="s">
        <v>181</v>
      </c>
      <c r="G63" s="117" t="s">
        <v>381</v>
      </c>
      <c r="H63" s="144" t="s">
        <v>140</v>
      </c>
      <c r="I63" s="146"/>
      <c r="J63" s="159"/>
      <c r="K63" s="148"/>
      <c r="L63" s="144" t="s">
        <v>724</v>
      </c>
      <c r="M63" s="153" t="s">
        <v>804</v>
      </c>
      <c r="N63" s="146" t="s">
        <v>844</v>
      </c>
      <c r="O63" s="221" t="s">
        <v>875</v>
      </c>
      <c r="AA63" s="230">
        <f t="shared" si="0"/>
        <v>2</v>
      </c>
    </row>
    <row r="64" spans="1:27" ht="51">
      <c r="A64" s="144" t="s">
        <v>382</v>
      </c>
      <c r="B64" s="145" t="s">
        <v>144</v>
      </c>
      <c r="C64" s="145" t="s">
        <v>780</v>
      </c>
      <c r="D64" s="142" t="s">
        <v>25</v>
      </c>
      <c r="E64" s="145" t="s">
        <v>185</v>
      </c>
      <c r="F64" s="117" t="s">
        <v>383</v>
      </c>
      <c r="G64" s="117" t="s">
        <v>157</v>
      </c>
      <c r="H64" s="144" t="s">
        <v>140</v>
      </c>
      <c r="I64" s="146"/>
      <c r="J64" s="159"/>
      <c r="K64" s="148"/>
      <c r="L64" s="144" t="s">
        <v>725</v>
      </c>
      <c r="M64" s="153" t="s">
        <v>803</v>
      </c>
      <c r="N64" s="146" t="s">
        <v>843</v>
      </c>
      <c r="O64" s="221" t="s">
        <v>879</v>
      </c>
      <c r="AA64" s="230">
        <f t="shared" si="0"/>
        <v>3</v>
      </c>
    </row>
    <row r="65" spans="1:27" ht="59.25" customHeight="1">
      <c r="A65" s="144" t="s">
        <v>384</v>
      </c>
      <c r="B65" s="145" t="s">
        <v>144</v>
      </c>
      <c r="C65" s="145" t="s">
        <v>780</v>
      </c>
      <c r="D65" s="142" t="s">
        <v>25</v>
      </c>
      <c r="E65" s="145" t="s">
        <v>147</v>
      </c>
      <c r="F65" s="117" t="s">
        <v>385</v>
      </c>
      <c r="G65" s="117" t="s">
        <v>386</v>
      </c>
      <c r="H65" s="144" t="s">
        <v>140</v>
      </c>
      <c r="I65" s="146"/>
      <c r="J65" s="159"/>
      <c r="K65" s="148"/>
      <c r="L65" s="144" t="s">
        <v>726</v>
      </c>
      <c r="M65" s="153" t="s">
        <v>804</v>
      </c>
      <c r="N65" s="146" t="s">
        <v>843</v>
      </c>
      <c r="O65" s="221" t="s">
        <v>880</v>
      </c>
      <c r="AA65" s="230">
        <f t="shared" si="0"/>
        <v>3</v>
      </c>
    </row>
    <row r="66" spans="1:27" ht="51">
      <c r="A66" s="144" t="s">
        <v>387</v>
      </c>
      <c r="B66" s="145" t="s">
        <v>144</v>
      </c>
      <c r="C66" s="145" t="s">
        <v>780</v>
      </c>
      <c r="D66" s="142" t="s">
        <v>25</v>
      </c>
      <c r="E66" s="145" t="s">
        <v>147</v>
      </c>
      <c r="F66" s="117" t="s">
        <v>385</v>
      </c>
      <c r="G66" s="117" t="s">
        <v>388</v>
      </c>
      <c r="H66" s="144" t="s">
        <v>389</v>
      </c>
      <c r="I66" s="146"/>
      <c r="J66" s="159"/>
      <c r="K66" s="148"/>
      <c r="L66" s="144" t="s">
        <v>727</v>
      </c>
      <c r="M66" s="153" t="s">
        <v>804</v>
      </c>
      <c r="N66" s="146" t="s">
        <v>843</v>
      </c>
      <c r="O66" s="221" t="s">
        <v>879</v>
      </c>
      <c r="AA66" s="230">
        <f t="shared" si="0"/>
        <v>3</v>
      </c>
    </row>
    <row r="67" spans="1:27" ht="63.75">
      <c r="A67" s="144" t="s">
        <v>390</v>
      </c>
      <c r="B67" s="145" t="s">
        <v>159</v>
      </c>
      <c r="C67" s="145" t="s">
        <v>779</v>
      </c>
      <c r="D67" s="142" t="s">
        <v>25</v>
      </c>
      <c r="E67" s="145" t="s">
        <v>147</v>
      </c>
      <c r="F67" s="117" t="s">
        <v>391</v>
      </c>
      <c r="G67" s="117" t="s">
        <v>392</v>
      </c>
      <c r="H67" s="144" t="s">
        <v>393</v>
      </c>
      <c r="I67" s="146"/>
      <c r="J67" s="159"/>
      <c r="K67" s="148"/>
      <c r="L67" s="144" t="s">
        <v>728</v>
      </c>
      <c r="M67" s="153" t="s">
        <v>803</v>
      </c>
      <c r="N67" s="146" t="s">
        <v>843</v>
      </c>
      <c r="O67" s="221" t="s">
        <v>878</v>
      </c>
      <c r="AA67" s="230">
        <f aca="true" t="shared" si="1" ref="AA67:AA130">IF(N67="Critical",4,IF(N67="Significant",3,IF(N67="Moderate",2,IF(N67="Limited",1))))</f>
        <v>3</v>
      </c>
    </row>
    <row r="68" spans="1:27" ht="63.75">
      <c r="A68" s="144" t="s">
        <v>394</v>
      </c>
      <c r="B68" s="145" t="s">
        <v>161</v>
      </c>
      <c r="C68" s="145" t="s">
        <v>783</v>
      </c>
      <c r="D68" s="142" t="s">
        <v>25</v>
      </c>
      <c r="E68" s="145" t="s">
        <v>147</v>
      </c>
      <c r="F68" s="117" t="s">
        <v>395</v>
      </c>
      <c r="G68" s="117" t="s">
        <v>396</v>
      </c>
      <c r="H68" s="144" t="s">
        <v>139</v>
      </c>
      <c r="I68" s="146"/>
      <c r="J68" s="159"/>
      <c r="K68" s="148"/>
      <c r="L68" s="144" t="s">
        <v>729</v>
      </c>
      <c r="M68" s="153" t="s">
        <v>804</v>
      </c>
      <c r="N68" s="146" t="s">
        <v>844</v>
      </c>
      <c r="O68" s="221" t="s">
        <v>855</v>
      </c>
      <c r="AA68" s="230">
        <f t="shared" si="1"/>
        <v>2</v>
      </c>
    </row>
    <row r="69" spans="1:27" ht="63.75">
      <c r="A69" s="144" t="s">
        <v>397</v>
      </c>
      <c r="B69" s="145" t="s">
        <v>161</v>
      </c>
      <c r="C69" s="145" t="s">
        <v>783</v>
      </c>
      <c r="D69" s="142" t="s">
        <v>25</v>
      </c>
      <c r="E69" s="145" t="s">
        <v>147</v>
      </c>
      <c r="F69" s="117" t="s">
        <v>395</v>
      </c>
      <c r="G69" s="117" t="s">
        <v>398</v>
      </c>
      <c r="H69" s="144" t="s">
        <v>139</v>
      </c>
      <c r="I69" s="146"/>
      <c r="J69" s="159"/>
      <c r="K69" s="148"/>
      <c r="L69" s="144" t="s">
        <v>730</v>
      </c>
      <c r="M69" s="153" t="s">
        <v>804</v>
      </c>
      <c r="N69" s="146" t="s">
        <v>844</v>
      </c>
      <c r="O69" s="221" t="s">
        <v>855</v>
      </c>
      <c r="AA69" s="230">
        <f t="shared" si="1"/>
        <v>2</v>
      </c>
    </row>
    <row r="70" spans="1:27" ht="63.75">
      <c r="A70" s="144" t="s">
        <v>399</v>
      </c>
      <c r="B70" s="145" t="s">
        <v>152</v>
      </c>
      <c r="C70" s="145" t="s">
        <v>782</v>
      </c>
      <c r="D70" s="142" t="s">
        <v>25</v>
      </c>
      <c r="E70" s="145" t="s">
        <v>147</v>
      </c>
      <c r="F70" s="117" t="s">
        <v>400</v>
      </c>
      <c r="G70" s="117" t="s">
        <v>401</v>
      </c>
      <c r="H70" s="144" t="s">
        <v>402</v>
      </c>
      <c r="I70" s="146"/>
      <c r="J70" s="159"/>
      <c r="K70" s="148"/>
      <c r="L70" s="144" t="s">
        <v>731</v>
      </c>
      <c r="M70" s="153" t="s">
        <v>804</v>
      </c>
      <c r="N70" s="146" t="s">
        <v>844</v>
      </c>
      <c r="O70" s="221" t="s">
        <v>881</v>
      </c>
      <c r="AA70" s="230">
        <f t="shared" si="1"/>
        <v>2</v>
      </c>
    </row>
    <row r="71" spans="1:27" ht="63.75">
      <c r="A71" s="144" t="s">
        <v>403</v>
      </c>
      <c r="B71" s="145" t="s">
        <v>144</v>
      </c>
      <c r="C71" s="145" t="s">
        <v>780</v>
      </c>
      <c r="D71" s="142" t="s">
        <v>25</v>
      </c>
      <c r="E71" s="145" t="s">
        <v>147</v>
      </c>
      <c r="F71" s="117" t="s">
        <v>400</v>
      </c>
      <c r="G71" s="117" t="s">
        <v>404</v>
      </c>
      <c r="H71" s="150" t="s">
        <v>160</v>
      </c>
      <c r="I71" s="146"/>
      <c r="J71" s="159"/>
      <c r="K71" s="141" t="s">
        <v>235</v>
      </c>
      <c r="L71" s="144" t="s">
        <v>732</v>
      </c>
      <c r="M71" s="153" t="s">
        <v>804</v>
      </c>
      <c r="N71" s="146" t="s">
        <v>844</v>
      </c>
      <c r="O71" s="221" t="s">
        <v>882</v>
      </c>
      <c r="AA71" s="230">
        <f t="shared" si="1"/>
        <v>2</v>
      </c>
    </row>
    <row r="72" spans="1:27" ht="63.75">
      <c r="A72" s="144" t="s">
        <v>405</v>
      </c>
      <c r="B72" s="145" t="s">
        <v>144</v>
      </c>
      <c r="C72" s="145" t="s">
        <v>780</v>
      </c>
      <c r="D72" s="142" t="s">
        <v>25</v>
      </c>
      <c r="E72" s="145" t="s">
        <v>147</v>
      </c>
      <c r="F72" s="117" t="s">
        <v>400</v>
      </c>
      <c r="G72" s="117" t="s">
        <v>406</v>
      </c>
      <c r="H72" s="144" t="s">
        <v>140</v>
      </c>
      <c r="I72" s="146"/>
      <c r="J72" s="159"/>
      <c r="K72" s="148"/>
      <c r="L72" s="144" t="s">
        <v>733</v>
      </c>
      <c r="M72" s="153" t="s">
        <v>803</v>
      </c>
      <c r="N72" s="146" t="s">
        <v>844</v>
      </c>
      <c r="O72" s="221" t="s">
        <v>882</v>
      </c>
      <c r="AA72" s="230">
        <f t="shared" si="1"/>
        <v>2</v>
      </c>
    </row>
    <row r="73" spans="1:27" ht="63.75">
      <c r="A73" s="144" t="s">
        <v>407</v>
      </c>
      <c r="B73" s="145" t="s">
        <v>144</v>
      </c>
      <c r="C73" s="145" t="s">
        <v>780</v>
      </c>
      <c r="D73" s="142" t="s">
        <v>25</v>
      </c>
      <c r="E73" s="145" t="s">
        <v>147</v>
      </c>
      <c r="F73" s="117" t="s">
        <v>400</v>
      </c>
      <c r="G73" s="117" t="s">
        <v>408</v>
      </c>
      <c r="H73" s="144" t="s">
        <v>140</v>
      </c>
      <c r="I73" s="146"/>
      <c r="J73" s="159"/>
      <c r="K73" s="148"/>
      <c r="L73" s="144" t="s">
        <v>734</v>
      </c>
      <c r="M73" s="153" t="s">
        <v>804</v>
      </c>
      <c r="N73" s="146" t="s">
        <v>844</v>
      </c>
      <c r="O73" s="221" t="s">
        <v>882</v>
      </c>
      <c r="AA73" s="230">
        <f t="shared" si="1"/>
        <v>2</v>
      </c>
    </row>
    <row r="74" spans="1:27" ht="65.25" customHeight="1">
      <c r="A74" s="144" t="s">
        <v>409</v>
      </c>
      <c r="B74" s="145" t="s">
        <v>149</v>
      </c>
      <c r="C74" s="145" t="s">
        <v>776</v>
      </c>
      <c r="D74" s="142" t="s">
        <v>25</v>
      </c>
      <c r="E74" s="145" t="s">
        <v>147</v>
      </c>
      <c r="F74" s="117" t="s">
        <v>410</v>
      </c>
      <c r="G74" s="117" t="s">
        <v>411</v>
      </c>
      <c r="H74" s="144" t="s">
        <v>139</v>
      </c>
      <c r="I74" s="146"/>
      <c r="J74" s="159"/>
      <c r="K74" s="148"/>
      <c r="L74" s="144" t="s">
        <v>735</v>
      </c>
      <c r="M74" s="153" t="s">
        <v>804</v>
      </c>
      <c r="N74" s="146" t="s">
        <v>844</v>
      </c>
      <c r="O74" s="221" t="s">
        <v>883</v>
      </c>
      <c r="AA74" s="230">
        <f t="shared" si="1"/>
        <v>2</v>
      </c>
    </row>
    <row r="75" spans="1:27" ht="76.5">
      <c r="A75" s="144" t="s">
        <v>412</v>
      </c>
      <c r="B75" s="145" t="s">
        <v>145</v>
      </c>
      <c r="C75" s="145" t="s">
        <v>784</v>
      </c>
      <c r="D75" s="142" t="s">
        <v>25</v>
      </c>
      <c r="E75" s="145" t="s">
        <v>147</v>
      </c>
      <c r="F75" s="117" t="s">
        <v>150</v>
      </c>
      <c r="G75" s="117" t="s">
        <v>151</v>
      </c>
      <c r="H75" s="144" t="s">
        <v>140</v>
      </c>
      <c r="I75" s="146"/>
      <c r="J75" s="159"/>
      <c r="K75" s="148"/>
      <c r="L75" s="144" t="s">
        <v>736</v>
      </c>
      <c r="M75" s="153" t="s">
        <v>804</v>
      </c>
      <c r="N75" s="146" t="s">
        <v>844</v>
      </c>
      <c r="O75" s="221" t="s">
        <v>884</v>
      </c>
      <c r="AA75" s="230">
        <f t="shared" si="1"/>
        <v>2</v>
      </c>
    </row>
    <row r="76" spans="1:27" ht="74.25" customHeight="1">
      <c r="A76" s="144" t="s">
        <v>413</v>
      </c>
      <c r="B76" s="145" t="s">
        <v>138</v>
      </c>
      <c r="C76" s="145" t="s">
        <v>770</v>
      </c>
      <c r="D76" s="142" t="s">
        <v>25</v>
      </c>
      <c r="E76" s="145" t="s">
        <v>146</v>
      </c>
      <c r="F76" s="117" t="s">
        <v>414</v>
      </c>
      <c r="G76" s="117" t="s">
        <v>415</v>
      </c>
      <c r="H76" s="144" t="s">
        <v>140</v>
      </c>
      <c r="I76" s="146"/>
      <c r="J76" s="159"/>
      <c r="K76" s="148"/>
      <c r="L76" s="144" t="s">
        <v>737</v>
      </c>
      <c r="M76" s="153" t="s">
        <v>804</v>
      </c>
      <c r="N76" s="146" t="s">
        <v>844</v>
      </c>
      <c r="O76" s="221" t="s">
        <v>857</v>
      </c>
      <c r="AA76" s="230">
        <f t="shared" si="1"/>
        <v>2</v>
      </c>
    </row>
    <row r="77" spans="1:27" ht="79.5" customHeight="1">
      <c r="A77" s="144" t="s">
        <v>416</v>
      </c>
      <c r="B77" s="145" t="s">
        <v>142</v>
      </c>
      <c r="C77" s="145" t="s">
        <v>785</v>
      </c>
      <c r="D77" s="142" t="s">
        <v>25</v>
      </c>
      <c r="E77" s="145" t="s">
        <v>180</v>
      </c>
      <c r="F77" s="117" t="s">
        <v>181</v>
      </c>
      <c r="G77" s="117" t="s">
        <v>417</v>
      </c>
      <c r="H77" s="144" t="s">
        <v>140</v>
      </c>
      <c r="I77" s="146"/>
      <c r="J77" s="159"/>
      <c r="K77" s="148"/>
      <c r="L77" s="144" t="s">
        <v>738</v>
      </c>
      <c r="M77" s="153" t="s">
        <v>804</v>
      </c>
      <c r="N77" s="146" t="s">
        <v>844</v>
      </c>
      <c r="O77" s="221" t="s">
        <v>890</v>
      </c>
      <c r="AA77" s="230">
        <f t="shared" si="1"/>
        <v>2</v>
      </c>
    </row>
    <row r="78" spans="1:27" ht="51">
      <c r="A78" s="144" t="s">
        <v>418</v>
      </c>
      <c r="B78" s="145" t="s">
        <v>138</v>
      </c>
      <c r="C78" s="145" t="s">
        <v>770</v>
      </c>
      <c r="D78" s="142" t="s">
        <v>25</v>
      </c>
      <c r="E78" s="145" t="s">
        <v>147</v>
      </c>
      <c r="F78" s="117" t="s">
        <v>419</v>
      </c>
      <c r="G78" s="117" t="s">
        <v>162</v>
      </c>
      <c r="H78" s="144" t="s">
        <v>140</v>
      </c>
      <c r="I78" s="146"/>
      <c r="J78" s="159"/>
      <c r="K78" s="148"/>
      <c r="L78" s="144" t="s">
        <v>739</v>
      </c>
      <c r="M78" s="153" t="s">
        <v>804</v>
      </c>
      <c r="N78" s="146" t="s">
        <v>844</v>
      </c>
      <c r="O78" s="221" t="s">
        <v>886</v>
      </c>
      <c r="AA78" s="230">
        <f t="shared" si="1"/>
        <v>2</v>
      </c>
    </row>
    <row r="79" spans="1:27" ht="114.75">
      <c r="A79" s="144" t="s">
        <v>420</v>
      </c>
      <c r="B79" s="145" t="s">
        <v>142</v>
      </c>
      <c r="C79" s="145" t="s">
        <v>785</v>
      </c>
      <c r="D79" s="142" t="s">
        <v>25</v>
      </c>
      <c r="E79" s="145" t="s">
        <v>180</v>
      </c>
      <c r="F79" s="117" t="s">
        <v>181</v>
      </c>
      <c r="G79" s="117" t="s">
        <v>422</v>
      </c>
      <c r="H79" s="144" t="s">
        <v>802</v>
      </c>
      <c r="I79" s="146"/>
      <c r="J79" s="159"/>
      <c r="K79" s="148"/>
      <c r="L79" s="144" t="s">
        <v>740</v>
      </c>
      <c r="M79" s="153" t="s">
        <v>804</v>
      </c>
      <c r="N79" s="146" t="s">
        <v>844</v>
      </c>
      <c r="O79" s="221" t="s">
        <v>887</v>
      </c>
      <c r="AA79" s="230">
        <f t="shared" si="1"/>
        <v>2</v>
      </c>
    </row>
    <row r="80" spans="1:27" ht="89.25">
      <c r="A80" s="144" t="s">
        <v>421</v>
      </c>
      <c r="B80" s="145" t="s">
        <v>148</v>
      </c>
      <c r="C80" s="145" t="s">
        <v>771</v>
      </c>
      <c r="D80" s="142" t="s">
        <v>25</v>
      </c>
      <c r="E80" s="145" t="s">
        <v>180</v>
      </c>
      <c r="F80" s="117" t="s">
        <v>181</v>
      </c>
      <c r="G80" s="117" t="s">
        <v>184</v>
      </c>
      <c r="H80" s="144" t="s">
        <v>183</v>
      </c>
      <c r="I80" s="146"/>
      <c r="J80" s="159"/>
      <c r="K80" s="148"/>
      <c r="L80" s="144" t="s">
        <v>741</v>
      </c>
      <c r="M80" s="153" t="s">
        <v>804</v>
      </c>
      <c r="N80" s="146" t="s">
        <v>843</v>
      </c>
      <c r="O80" s="221" t="s">
        <v>888</v>
      </c>
      <c r="AA80" s="230">
        <f t="shared" si="1"/>
        <v>3</v>
      </c>
    </row>
    <row r="81" spans="1:27" ht="76.5">
      <c r="A81" s="144" t="s">
        <v>423</v>
      </c>
      <c r="B81" s="145" t="s">
        <v>148</v>
      </c>
      <c r="C81" s="145" t="s">
        <v>771</v>
      </c>
      <c r="D81" s="142" t="s">
        <v>25</v>
      </c>
      <c r="E81" s="145" t="s">
        <v>180</v>
      </c>
      <c r="F81" s="117" t="s">
        <v>181</v>
      </c>
      <c r="G81" s="117" t="s">
        <v>182</v>
      </c>
      <c r="H81" s="144" t="s">
        <v>139</v>
      </c>
      <c r="I81" s="146"/>
      <c r="J81" s="159"/>
      <c r="K81" s="148"/>
      <c r="L81" s="144" t="s">
        <v>742</v>
      </c>
      <c r="M81" s="153" t="s">
        <v>804</v>
      </c>
      <c r="N81" s="146" t="s">
        <v>844</v>
      </c>
      <c r="O81" s="221" t="s">
        <v>852</v>
      </c>
      <c r="AA81" s="230">
        <f t="shared" si="1"/>
        <v>2</v>
      </c>
    </row>
    <row r="82" spans="1:27" ht="102">
      <c r="A82" s="144" t="s">
        <v>424</v>
      </c>
      <c r="B82" s="145" t="s">
        <v>142</v>
      </c>
      <c r="C82" s="145" t="s">
        <v>785</v>
      </c>
      <c r="D82" s="142" t="s">
        <v>25</v>
      </c>
      <c r="E82" s="145" t="s">
        <v>180</v>
      </c>
      <c r="F82" s="117" t="s">
        <v>181</v>
      </c>
      <c r="G82" s="117" t="s">
        <v>426</v>
      </c>
      <c r="H82" s="144" t="s">
        <v>139</v>
      </c>
      <c r="I82" s="146"/>
      <c r="J82" s="159"/>
      <c r="K82" s="148"/>
      <c r="L82" s="144" t="s">
        <v>743</v>
      </c>
      <c r="M82" s="153" t="s">
        <v>804</v>
      </c>
      <c r="N82" s="146" t="s">
        <v>844</v>
      </c>
      <c r="O82" s="221" t="s">
        <v>885</v>
      </c>
      <c r="AA82" s="230">
        <f t="shared" si="1"/>
        <v>2</v>
      </c>
    </row>
    <row r="83" spans="1:27" ht="76.5">
      <c r="A83" s="144" t="s">
        <v>425</v>
      </c>
      <c r="B83" s="145" t="s">
        <v>142</v>
      </c>
      <c r="C83" s="145" t="s">
        <v>785</v>
      </c>
      <c r="D83" s="142" t="s">
        <v>25</v>
      </c>
      <c r="E83" s="145" t="s">
        <v>180</v>
      </c>
      <c r="F83" s="117" t="s">
        <v>181</v>
      </c>
      <c r="G83" s="117" t="s">
        <v>428</v>
      </c>
      <c r="H83" s="144" t="s">
        <v>429</v>
      </c>
      <c r="I83" s="146"/>
      <c r="J83" s="159"/>
      <c r="K83" s="148"/>
      <c r="L83" s="144" t="s">
        <v>744</v>
      </c>
      <c r="M83" s="153" t="s">
        <v>804</v>
      </c>
      <c r="N83" s="146" t="s">
        <v>843</v>
      </c>
      <c r="O83" s="221" t="s">
        <v>889</v>
      </c>
      <c r="AA83" s="230">
        <f t="shared" si="1"/>
        <v>3</v>
      </c>
    </row>
    <row r="84" spans="1:27" ht="102">
      <c r="A84" s="144" t="s">
        <v>427</v>
      </c>
      <c r="B84" s="145" t="s">
        <v>142</v>
      </c>
      <c r="C84" s="145" t="s">
        <v>785</v>
      </c>
      <c r="D84" s="142" t="s">
        <v>25</v>
      </c>
      <c r="E84" s="145" t="s">
        <v>180</v>
      </c>
      <c r="F84" s="117" t="s">
        <v>181</v>
      </c>
      <c r="G84" s="117" t="s">
        <v>431</v>
      </c>
      <c r="H84" s="144" t="s">
        <v>140</v>
      </c>
      <c r="I84" s="146"/>
      <c r="J84" s="159"/>
      <c r="K84" s="148"/>
      <c r="L84" s="144" t="s">
        <v>745</v>
      </c>
      <c r="M84" s="153" t="s">
        <v>804</v>
      </c>
      <c r="N84" s="146" t="s">
        <v>844</v>
      </c>
      <c r="O84" s="221" t="s">
        <v>885</v>
      </c>
      <c r="AA84" s="230">
        <f t="shared" si="1"/>
        <v>2</v>
      </c>
    </row>
    <row r="85" spans="1:27" ht="76.5">
      <c r="A85" s="144" t="s">
        <v>430</v>
      </c>
      <c r="B85" s="145" t="s">
        <v>142</v>
      </c>
      <c r="C85" s="145" t="s">
        <v>785</v>
      </c>
      <c r="D85" s="142" t="s">
        <v>25</v>
      </c>
      <c r="E85" s="145" t="s">
        <v>180</v>
      </c>
      <c r="F85" s="117" t="s">
        <v>181</v>
      </c>
      <c r="G85" s="117" t="s">
        <v>433</v>
      </c>
      <c r="H85" s="144" t="s">
        <v>434</v>
      </c>
      <c r="I85" s="146"/>
      <c r="J85" s="159"/>
      <c r="K85" s="148"/>
      <c r="L85" s="144" t="s">
        <v>746</v>
      </c>
      <c r="M85" s="153" t="s">
        <v>804</v>
      </c>
      <c r="N85" s="146" t="s">
        <v>844</v>
      </c>
      <c r="O85" s="221" t="s">
        <v>885</v>
      </c>
      <c r="AA85" s="230">
        <f t="shared" si="1"/>
        <v>2</v>
      </c>
    </row>
    <row r="86" spans="1:27" ht="102">
      <c r="A86" s="144" t="s">
        <v>432</v>
      </c>
      <c r="B86" s="145" t="s">
        <v>142</v>
      </c>
      <c r="C86" s="145" t="s">
        <v>785</v>
      </c>
      <c r="D86" s="142" t="s">
        <v>25</v>
      </c>
      <c r="E86" s="145" t="s">
        <v>180</v>
      </c>
      <c r="F86" s="117" t="s">
        <v>181</v>
      </c>
      <c r="G86" s="117" t="s">
        <v>436</v>
      </c>
      <c r="H86" s="144" t="s">
        <v>437</v>
      </c>
      <c r="I86" s="146"/>
      <c r="J86" s="159"/>
      <c r="K86" s="148"/>
      <c r="L86" s="144" t="s">
        <v>747</v>
      </c>
      <c r="M86" s="153" t="s">
        <v>804</v>
      </c>
      <c r="N86" s="146" t="s">
        <v>844</v>
      </c>
      <c r="O86" s="221" t="s">
        <v>885</v>
      </c>
      <c r="AA86" s="230">
        <f t="shared" si="1"/>
        <v>2</v>
      </c>
    </row>
    <row r="87" spans="1:27" ht="114.75">
      <c r="A87" s="144" t="s">
        <v>435</v>
      </c>
      <c r="B87" s="145" t="s">
        <v>142</v>
      </c>
      <c r="C87" s="145" t="s">
        <v>785</v>
      </c>
      <c r="D87" s="142" t="s">
        <v>25</v>
      </c>
      <c r="E87" s="145" t="s">
        <v>180</v>
      </c>
      <c r="F87" s="117" t="s">
        <v>181</v>
      </c>
      <c r="G87" s="117" t="s">
        <v>439</v>
      </c>
      <c r="H87" s="144" t="s">
        <v>440</v>
      </c>
      <c r="I87" s="146"/>
      <c r="J87" s="159"/>
      <c r="K87" s="148"/>
      <c r="L87" s="144" t="s">
        <v>748</v>
      </c>
      <c r="M87" s="153" t="s">
        <v>804</v>
      </c>
      <c r="N87" s="146" t="s">
        <v>844</v>
      </c>
      <c r="O87" s="221" t="s">
        <v>885</v>
      </c>
      <c r="AA87" s="230">
        <f t="shared" si="1"/>
        <v>2</v>
      </c>
    </row>
    <row r="88" spans="1:27" ht="102">
      <c r="A88" s="144" t="s">
        <v>438</v>
      </c>
      <c r="B88" s="145" t="s">
        <v>148</v>
      </c>
      <c r="C88" s="145" t="s">
        <v>771</v>
      </c>
      <c r="D88" s="142" t="s">
        <v>25</v>
      </c>
      <c r="E88" s="145" t="s">
        <v>180</v>
      </c>
      <c r="F88" s="117" t="s">
        <v>181</v>
      </c>
      <c r="G88" s="117" t="s">
        <v>442</v>
      </c>
      <c r="H88" s="144" t="s">
        <v>443</v>
      </c>
      <c r="I88" s="146"/>
      <c r="J88" s="159"/>
      <c r="K88" s="148"/>
      <c r="L88" s="144" t="s">
        <v>749</v>
      </c>
      <c r="M88" s="153" t="s">
        <v>804</v>
      </c>
      <c r="N88" s="146" t="s">
        <v>844</v>
      </c>
      <c r="O88" s="221" t="s">
        <v>852</v>
      </c>
      <c r="AA88" s="230">
        <f t="shared" si="1"/>
        <v>2</v>
      </c>
    </row>
    <row r="89" spans="1:27" ht="63.75">
      <c r="A89" s="144" t="s">
        <v>441</v>
      </c>
      <c r="B89" s="145" t="s">
        <v>155</v>
      </c>
      <c r="C89" s="145" t="s">
        <v>769</v>
      </c>
      <c r="D89" s="142" t="s">
        <v>25</v>
      </c>
      <c r="E89" s="145" t="s">
        <v>185</v>
      </c>
      <c r="F89" s="117" t="s">
        <v>181</v>
      </c>
      <c r="G89" s="117" t="s">
        <v>445</v>
      </c>
      <c r="H89" s="150" t="s">
        <v>330</v>
      </c>
      <c r="I89" s="146"/>
      <c r="J89" s="159"/>
      <c r="K89" s="148"/>
      <c r="L89" s="144" t="s">
        <v>750</v>
      </c>
      <c r="M89" s="153" t="s">
        <v>803</v>
      </c>
      <c r="N89" s="146" t="s">
        <v>843</v>
      </c>
      <c r="O89" s="221" t="s">
        <v>891</v>
      </c>
      <c r="AA89" s="230">
        <f t="shared" si="1"/>
        <v>3</v>
      </c>
    </row>
    <row r="90" spans="1:27" ht="76.5">
      <c r="A90" s="144" t="s">
        <v>444</v>
      </c>
      <c r="B90" s="145" t="s">
        <v>154</v>
      </c>
      <c r="C90" s="145" t="s">
        <v>774</v>
      </c>
      <c r="D90" s="142" t="s">
        <v>25</v>
      </c>
      <c r="E90" s="145" t="s">
        <v>185</v>
      </c>
      <c r="F90" s="117" t="s">
        <v>181</v>
      </c>
      <c r="G90" s="117" t="s">
        <v>447</v>
      </c>
      <c r="H90" s="144" t="s">
        <v>448</v>
      </c>
      <c r="I90" s="146"/>
      <c r="J90" s="159"/>
      <c r="K90" s="148"/>
      <c r="L90" s="144" t="s">
        <v>751</v>
      </c>
      <c r="M90" s="153" t="s">
        <v>803</v>
      </c>
      <c r="N90" s="146" t="s">
        <v>843</v>
      </c>
      <c r="O90" s="221" t="s">
        <v>873</v>
      </c>
      <c r="AA90" s="230">
        <f t="shared" si="1"/>
        <v>3</v>
      </c>
    </row>
    <row r="91" spans="1:27" ht="38.25">
      <c r="A91" s="144" t="s">
        <v>446</v>
      </c>
      <c r="B91" s="145" t="s">
        <v>138</v>
      </c>
      <c r="C91" s="145" t="s">
        <v>770</v>
      </c>
      <c r="D91" s="142" t="s">
        <v>25</v>
      </c>
      <c r="E91" s="145" t="s">
        <v>185</v>
      </c>
      <c r="F91" s="117" t="s">
        <v>181</v>
      </c>
      <c r="G91" s="117" t="s">
        <v>450</v>
      </c>
      <c r="H91" s="144" t="s">
        <v>451</v>
      </c>
      <c r="I91" s="146"/>
      <c r="J91" s="159"/>
      <c r="K91" s="148"/>
      <c r="L91" s="144"/>
      <c r="M91" s="153" t="s">
        <v>804</v>
      </c>
      <c r="N91" s="146" t="s">
        <v>844</v>
      </c>
      <c r="O91" s="221" t="s">
        <v>857</v>
      </c>
      <c r="AA91" s="230">
        <f t="shared" si="1"/>
        <v>2</v>
      </c>
    </row>
    <row r="92" spans="1:27" ht="89.25">
      <c r="A92" s="144" t="s">
        <v>449</v>
      </c>
      <c r="B92" s="145" t="s">
        <v>138</v>
      </c>
      <c r="C92" s="145" t="s">
        <v>770</v>
      </c>
      <c r="D92" s="142" t="s">
        <v>25</v>
      </c>
      <c r="E92" s="145" t="s">
        <v>185</v>
      </c>
      <c r="F92" s="117" t="s">
        <v>181</v>
      </c>
      <c r="G92" s="117" t="s">
        <v>452</v>
      </c>
      <c r="H92" s="144" t="s">
        <v>140</v>
      </c>
      <c r="I92" s="146"/>
      <c r="J92" s="159"/>
      <c r="K92" s="148"/>
      <c r="L92" s="144" t="s">
        <v>752</v>
      </c>
      <c r="M92" s="153" t="s">
        <v>804</v>
      </c>
      <c r="N92" s="146" t="s">
        <v>844</v>
      </c>
      <c r="O92" s="221" t="s">
        <v>857</v>
      </c>
      <c r="AA92" s="230">
        <f t="shared" si="1"/>
        <v>2</v>
      </c>
    </row>
    <row r="93" spans="1:27" ht="76.5">
      <c r="A93" s="144" t="s">
        <v>455</v>
      </c>
      <c r="B93" s="145"/>
      <c r="C93" s="145" t="e">
        <v>#N/A</v>
      </c>
      <c r="D93" s="142"/>
      <c r="E93" s="145"/>
      <c r="F93" s="117" t="s">
        <v>453</v>
      </c>
      <c r="G93" s="117" t="s">
        <v>454</v>
      </c>
      <c r="H93" s="144" t="s">
        <v>140</v>
      </c>
      <c r="I93" s="146"/>
      <c r="J93" s="147"/>
      <c r="K93" s="148"/>
      <c r="L93" s="144"/>
      <c r="M93" s="149"/>
      <c r="N93" s="146"/>
      <c r="O93" s="221"/>
      <c r="P93" s="33"/>
      <c r="Q93" s="33"/>
      <c r="R93" s="33"/>
      <c r="AA93" s="230"/>
    </row>
    <row r="94" spans="1:27" ht="38.25">
      <c r="A94" s="144" t="s">
        <v>458</v>
      </c>
      <c r="B94" s="145" t="s">
        <v>149</v>
      </c>
      <c r="C94" s="145" t="s">
        <v>776</v>
      </c>
      <c r="D94" s="142" t="s">
        <v>25</v>
      </c>
      <c r="E94" s="145" t="s">
        <v>147</v>
      </c>
      <c r="F94" s="117" t="s">
        <v>410</v>
      </c>
      <c r="G94" s="117" t="s">
        <v>456</v>
      </c>
      <c r="H94" s="144" t="s">
        <v>457</v>
      </c>
      <c r="I94" s="146"/>
      <c r="J94" s="159"/>
      <c r="K94" s="148"/>
      <c r="L94" s="144" t="s">
        <v>753</v>
      </c>
      <c r="M94" s="153" t="s">
        <v>804</v>
      </c>
      <c r="N94" s="146" t="s">
        <v>844</v>
      </c>
      <c r="O94" s="221" t="s">
        <v>883</v>
      </c>
      <c r="AA94" s="230">
        <f t="shared" si="1"/>
        <v>2</v>
      </c>
    </row>
    <row r="95" spans="1:27" ht="63.75">
      <c r="A95" s="144" t="s">
        <v>460</v>
      </c>
      <c r="B95" s="145" t="s">
        <v>159</v>
      </c>
      <c r="C95" s="145" t="s">
        <v>779</v>
      </c>
      <c r="D95" s="142" t="s">
        <v>25</v>
      </c>
      <c r="E95" s="145" t="s">
        <v>185</v>
      </c>
      <c r="F95" s="117" t="s">
        <v>181</v>
      </c>
      <c r="G95" s="117" t="s">
        <v>459</v>
      </c>
      <c r="H95" s="144" t="s">
        <v>140</v>
      </c>
      <c r="I95" s="146"/>
      <c r="J95" s="159"/>
      <c r="K95" s="148"/>
      <c r="L95" s="144" t="s">
        <v>754</v>
      </c>
      <c r="M95" s="153" t="s">
        <v>803</v>
      </c>
      <c r="N95" s="146" t="s">
        <v>844</v>
      </c>
      <c r="O95" s="221" t="s">
        <v>875</v>
      </c>
      <c r="AA95" s="230">
        <f t="shared" si="1"/>
        <v>2</v>
      </c>
    </row>
    <row r="96" spans="1:27" ht="63.75">
      <c r="A96" s="144" t="s">
        <v>462</v>
      </c>
      <c r="B96" s="145" t="s">
        <v>143</v>
      </c>
      <c r="C96" s="145" t="s">
        <v>778</v>
      </c>
      <c r="D96" s="142" t="s">
        <v>25</v>
      </c>
      <c r="E96" s="145" t="s">
        <v>185</v>
      </c>
      <c r="F96" s="117" t="s">
        <v>181</v>
      </c>
      <c r="G96" s="117" t="s">
        <v>461</v>
      </c>
      <c r="H96" s="144" t="s">
        <v>140</v>
      </c>
      <c r="I96" s="146"/>
      <c r="J96" s="159"/>
      <c r="K96" s="148"/>
      <c r="L96" s="144" t="s">
        <v>755</v>
      </c>
      <c r="M96" s="153" t="s">
        <v>804</v>
      </c>
      <c r="N96" s="146" t="s">
        <v>844</v>
      </c>
      <c r="O96" s="221" t="s">
        <v>875</v>
      </c>
      <c r="AA96" s="230">
        <f t="shared" si="1"/>
        <v>2</v>
      </c>
    </row>
    <row r="97" spans="1:27" ht="63.75">
      <c r="A97" s="144" t="s">
        <v>464</v>
      </c>
      <c r="B97" s="145" t="s">
        <v>138</v>
      </c>
      <c r="C97" s="145" t="s">
        <v>770</v>
      </c>
      <c r="D97" s="142" t="s">
        <v>25</v>
      </c>
      <c r="E97" s="145" t="s">
        <v>185</v>
      </c>
      <c r="F97" s="117" t="s">
        <v>181</v>
      </c>
      <c r="G97" s="117" t="s">
        <v>463</v>
      </c>
      <c r="H97" s="144" t="s">
        <v>140</v>
      </c>
      <c r="I97" s="146"/>
      <c r="J97" s="159"/>
      <c r="K97" s="148"/>
      <c r="L97" s="144" t="s">
        <v>756</v>
      </c>
      <c r="M97" s="153" t="s">
        <v>804</v>
      </c>
      <c r="N97" s="146" t="s">
        <v>844</v>
      </c>
      <c r="O97" s="221" t="s">
        <v>857</v>
      </c>
      <c r="AA97" s="230">
        <f t="shared" si="1"/>
        <v>2</v>
      </c>
    </row>
    <row r="98" spans="1:27" ht="78" customHeight="1">
      <c r="A98" s="144" t="s">
        <v>465</v>
      </c>
      <c r="B98" s="145" t="s">
        <v>155</v>
      </c>
      <c r="C98" s="145" t="s">
        <v>769</v>
      </c>
      <c r="D98" s="142" t="s">
        <v>25</v>
      </c>
      <c r="E98" s="145" t="s">
        <v>185</v>
      </c>
      <c r="F98" s="117" t="s">
        <v>181</v>
      </c>
      <c r="G98" s="117" t="s">
        <v>203</v>
      </c>
      <c r="H98" s="144" t="s">
        <v>140</v>
      </c>
      <c r="I98" s="146"/>
      <c r="J98" s="159"/>
      <c r="K98" s="148"/>
      <c r="L98" s="144" t="s">
        <v>757</v>
      </c>
      <c r="M98" s="153" t="s">
        <v>803</v>
      </c>
      <c r="N98" s="146" t="s">
        <v>844</v>
      </c>
      <c r="O98" s="221" t="s">
        <v>866</v>
      </c>
      <c r="AA98" s="230">
        <f t="shared" si="1"/>
        <v>2</v>
      </c>
    </row>
    <row r="99" spans="1:27" ht="63.75">
      <c r="A99" s="144" t="s">
        <v>467</v>
      </c>
      <c r="B99" s="145" t="s">
        <v>154</v>
      </c>
      <c r="C99" s="145" t="s">
        <v>774</v>
      </c>
      <c r="D99" s="142" t="s">
        <v>25</v>
      </c>
      <c r="E99" s="145" t="s">
        <v>164</v>
      </c>
      <c r="F99" s="141" t="s">
        <v>466</v>
      </c>
      <c r="G99" s="141" t="s">
        <v>177</v>
      </c>
      <c r="H99" s="150" t="s">
        <v>178</v>
      </c>
      <c r="I99" s="146"/>
      <c r="J99" s="159"/>
      <c r="K99" s="141" t="s">
        <v>762</v>
      </c>
      <c r="L99" s="144" t="s">
        <v>758</v>
      </c>
      <c r="M99" s="153" t="s">
        <v>803</v>
      </c>
      <c r="N99" s="146" t="s">
        <v>843</v>
      </c>
      <c r="O99" s="221" t="s">
        <v>892</v>
      </c>
      <c r="AA99" s="230">
        <f t="shared" si="1"/>
        <v>3</v>
      </c>
    </row>
    <row r="100" spans="1:27" ht="48" customHeight="1">
      <c r="A100" s="144" t="s">
        <v>468</v>
      </c>
      <c r="B100" s="145" t="s">
        <v>141</v>
      </c>
      <c r="C100" s="145" t="s">
        <v>775</v>
      </c>
      <c r="D100" s="142" t="s">
        <v>25</v>
      </c>
      <c r="E100" s="145" t="s">
        <v>185</v>
      </c>
      <c r="F100" s="117" t="s">
        <v>181</v>
      </c>
      <c r="G100" s="117" t="s">
        <v>200</v>
      </c>
      <c r="H100" s="144" t="s">
        <v>140</v>
      </c>
      <c r="I100" s="146"/>
      <c r="J100" s="159"/>
      <c r="K100" s="148"/>
      <c r="L100" s="144" t="s">
        <v>759</v>
      </c>
      <c r="M100" s="153" t="s">
        <v>804</v>
      </c>
      <c r="N100" s="146" t="s">
        <v>844</v>
      </c>
      <c r="O100" s="221" t="s">
        <v>852</v>
      </c>
      <c r="AA100" s="230">
        <f t="shared" si="1"/>
        <v>2</v>
      </c>
    </row>
    <row r="101" spans="1:27" ht="63.75">
      <c r="A101" s="144" t="s">
        <v>470</v>
      </c>
      <c r="B101" s="145" t="s">
        <v>154</v>
      </c>
      <c r="C101" s="145" t="s">
        <v>774</v>
      </c>
      <c r="D101" s="142" t="s">
        <v>25</v>
      </c>
      <c r="E101" s="145" t="s">
        <v>147</v>
      </c>
      <c r="F101" s="117" t="s">
        <v>469</v>
      </c>
      <c r="G101" s="117" t="s">
        <v>158</v>
      </c>
      <c r="H101" s="144" t="s">
        <v>140</v>
      </c>
      <c r="I101" s="146"/>
      <c r="J101" s="159"/>
      <c r="K101" s="148"/>
      <c r="L101" s="144"/>
      <c r="M101" s="153" t="s">
        <v>803</v>
      </c>
      <c r="N101" s="146" t="s">
        <v>843</v>
      </c>
      <c r="O101" s="221" t="s">
        <v>893</v>
      </c>
      <c r="AA101" s="230">
        <f t="shared" si="1"/>
        <v>3</v>
      </c>
    </row>
    <row r="102" spans="1:27" ht="51">
      <c r="A102" s="144" t="s">
        <v>473</v>
      </c>
      <c r="B102" s="145" t="s">
        <v>188</v>
      </c>
      <c r="C102" s="145" t="s">
        <v>786</v>
      </c>
      <c r="D102" s="142" t="s">
        <v>26</v>
      </c>
      <c r="E102" s="145" t="s">
        <v>185</v>
      </c>
      <c r="F102" s="117" t="s">
        <v>256</v>
      </c>
      <c r="G102" s="117" t="s">
        <v>471</v>
      </c>
      <c r="H102" s="144" t="s">
        <v>472</v>
      </c>
      <c r="I102" s="146"/>
      <c r="J102" s="159"/>
      <c r="K102" s="148"/>
      <c r="L102" s="144" t="s">
        <v>760</v>
      </c>
      <c r="M102" s="153" t="s">
        <v>803</v>
      </c>
      <c r="N102" s="146" t="s">
        <v>844</v>
      </c>
      <c r="O102" s="221" t="s">
        <v>852</v>
      </c>
      <c r="AA102" s="230">
        <f t="shared" si="1"/>
        <v>2</v>
      </c>
    </row>
    <row r="103" spans="1:27" ht="25.5">
      <c r="A103" s="144" t="s">
        <v>478</v>
      </c>
      <c r="B103" s="145" t="s">
        <v>148</v>
      </c>
      <c r="C103" s="145" t="s">
        <v>771</v>
      </c>
      <c r="D103" s="142" t="s">
        <v>26</v>
      </c>
      <c r="E103" s="145" t="s">
        <v>474</v>
      </c>
      <c r="F103" s="117" t="s">
        <v>475</v>
      </c>
      <c r="G103" s="117" t="s">
        <v>476</v>
      </c>
      <c r="H103" s="144" t="s">
        <v>477</v>
      </c>
      <c r="I103" s="146"/>
      <c r="J103" s="159"/>
      <c r="K103" s="148"/>
      <c r="L103" s="144"/>
      <c r="M103" s="149" t="s">
        <v>804</v>
      </c>
      <c r="N103" s="146" t="s">
        <v>844</v>
      </c>
      <c r="O103" s="221" t="s">
        <v>865</v>
      </c>
      <c r="AA103" s="230">
        <f t="shared" si="1"/>
        <v>2</v>
      </c>
    </row>
    <row r="104" spans="1:27" ht="25.5">
      <c r="A104" s="144" t="s">
        <v>481</v>
      </c>
      <c r="B104" s="145" t="s">
        <v>148</v>
      </c>
      <c r="C104" s="145" t="s">
        <v>771</v>
      </c>
      <c r="D104" s="142" t="s">
        <v>26</v>
      </c>
      <c r="E104" s="145" t="s">
        <v>474</v>
      </c>
      <c r="F104" s="117" t="s">
        <v>479</v>
      </c>
      <c r="G104" s="117" t="s">
        <v>480</v>
      </c>
      <c r="H104" s="144" t="s">
        <v>477</v>
      </c>
      <c r="I104" s="146"/>
      <c r="J104" s="159"/>
      <c r="K104" s="148"/>
      <c r="L104" s="144"/>
      <c r="M104" s="149" t="s">
        <v>804</v>
      </c>
      <c r="N104" s="146" t="s">
        <v>844</v>
      </c>
      <c r="O104" s="221" t="s">
        <v>865</v>
      </c>
      <c r="AA104" s="230">
        <f t="shared" si="1"/>
        <v>2</v>
      </c>
    </row>
    <row r="105" spans="1:27" ht="25.5">
      <c r="A105" s="144" t="s">
        <v>484</v>
      </c>
      <c r="B105" s="145" t="s">
        <v>148</v>
      </c>
      <c r="C105" s="145" t="s">
        <v>771</v>
      </c>
      <c r="D105" s="142" t="s">
        <v>26</v>
      </c>
      <c r="E105" s="145" t="s">
        <v>474</v>
      </c>
      <c r="F105" s="117" t="s">
        <v>482</v>
      </c>
      <c r="G105" s="117" t="s">
        <v>483</v>
      </c>
      <c r="H105" s="144" t="s">
        <v>477</v>
      </c>
      <c r="I105" s="146"/>
      <c r="J105" s="159"/>
      <c r="K105" s="148"/>
      <c r="L105" s="144"/>
      <c r="M105" s="149" t="s">
        <v>804</v>
      </c>
      <c r="N105" s="146" t="s">
        <v>844</v>
      </c>
      <c r="O105" s="221" t="s">
        <v>865</v>
      </c>
      <c r="AA105" s="230">
        <f t="shared" si="1"/>
        <v>2</v>
      </c>
    </row>
    <row r="106" spans="1:27" ht="25.5">
      <c r="A106" s="144" t="s">
        <v>487</v>
      </c>
      <c r="B106" s="145" t="s">
        <v>148</v>
      </c>
      <c r="C106" s="145" t="s">
        <v>771</v>
      </c>
      <c r="D106" s="142" t="s">
        <v>26</v>
      </c>
      <c r="E106" s="145" t="s">
        <v>474</v>
      </c>
      <c r="F106" s="117" t="s">
        <v>485</v>
      </c>
      <c r="G106" s="117" t="s">
        <v>486</v>
      </c>
      <c r="H106" s="144" t="s">
        <v>477</v>
      </c>
      <c r="I106" s="146"/>
      <c r="J106" s="159"/>
      <c r="K106" s="148"/>
      <c r="L106" s="144"/>
      <c r="M106" s="149" t="s">
        <v>804</v>
      </c>
      <c r="N106" s="146" t="s">
        <v>844</v>
      </c>
      <c r="O106" s="221" t="s">
        <v>865</v>
      </c>
      <c r="AA106" s="230">
        <f t="shared" si="1"/>
        <v>2</v>
      </c>
    </row>
    <row r="107" spans="1:27" ht="25.5">
      <c r="A107" s="144" t="s">
        <v>490</v>
      </c>
      <c r="B107" s="145" t="s">
        <v>148</v>
      </c>
      <c r="C107" s="145" t="s">
        <v>771</v>
      </c>
      <c r="D107" s="142" t="s">
        <v>26</v>
      </c>
      <c r="E107" s="145" t="s">
        <v>474</v>
      </c>
      <c r="F107" s="117" t="s">
        <v>488</v>
      </c>
      <c r="G107" s="117" t="s">
        <v>489</v>
      </c>
      <c r="H107" s="144" t="s">
        <v>477</v>
      </c>
      <c r="I107" s="146"/>
      <c r="J107" s="159"/>
      <c r="K107" s="148"/>
      <c r="L107" s="144"/>
      <c r="M107" s="149" t="s">
        <v>804</v>
      </c>
      <c r="N107" s="146" t="s">
        <v>844</v>
      </c>
      <c r="O107" s="221" t="s">
        <v>865</v>
      </c>
      <c r="AA107" s="230">
        <f t="shared" si="1"/>
        <v>2</v>
      </c>
    </row>
    <row r="108" spans="1:27" ht="25.5">
      <c r="A108" s="144" t="s">
        <v>493</v>
      </c>
      <c r="B108" s="145" t="s">
        <v>148</v>
      </c>
      <c r="C108" s="145" t="s">
        <v>771</v>
      </c>
      <c r="D108" s="142" t="s">
        <v>26</v>
      </c>
      <c r="E108" s="145" t="s">
        <v>474</v>
      </c>
      <c r="F108" s="117" t="s">
        <v>491</v>
      </c>
      <c r="G108" s="117" t="s">
        <v>492</v>
      </c>
      <c r="H108" s="144" t="s">
        <v>477</v>
      </c>
      <c r="I108" s="146"/>
      <c r="J108" s="159"/>
      <c r="K108" s="148"/>
      <c r="L108" s="144"/>
      <c r="M108" s="149" t="s">
        <v>804</v>
      </c>
      <c r="N108" s="146" t="s">
        <v>844</v>
      </c>
      <c r="O108" s="221" t="s">
        <v>865</v>
      </c>
      <c r="AA108" s="230">
        <f t="shared" si="1"/>
        <v>2</v>
      </c>
    </row>
    <row r="109" spans="1:27" ht="25.5">
      <c r="A109" s="144" t="s">
        <v>496</v>
      </c>
      <c r="B109" s="145" t="s">
        <v>148</v>
      </c>
      <c r="C109" s="145" t="s">
        <v>771</v>
      </c>
      <c r="D109" s="142" t="s">
        <v>26</v>
      </c>
      <c r="E109" s="145" t="s">
        <v>474</v>
      </c>
      <c r="F109" s="117" t="s">
        <v>494</v>
      </c>
      <c r="G109" s="117" t="s">
        <v>495</v>
      </c>
      <c r="H109" s="144" t="s">
        <v>477</v>
      </c>
      <c r="I109" s="146"/>
      <c r="J109" s="159"/>
      <c r="K109" s="148"/>
      <c r="L109" s="144"/>
      <c r="M109" s="149" t="s">
        <v>804</v>
      </c>
      <c r="N109" s="146" t="s">
        <v>844</v>
      </c>
      <c r="O109" s="221" t="s">
        <v>865</v>
      </c>
      <c r="AA109" s="230">
        <f t="shared" si="1"/>
        <v>2</v>
      </c>
    </row>
    <row r="110" spans="1:27" ht="25.5">
      <c r="A110" s="144" t="s">
        <v>499</v>
      </c>
      <c r="B110" s="145" t="s">
        <v>148</v>
      </c>
      <c r="C110" s="145" t="s">
        <v>771</v>
      </c>
      <c r="D110" s="142" t="s">
        <v>26</v>
      </c>
      <c r="E110" s="145" t="s">
        <v>474</v>
      </c>
      <c r="F110" s="117" t="s">
        <v>497</v>
      </c>
      <c r="G110" s="117" t="s">
        <v>498</v>
      </c>
      <c r="H110" s="144" t="s">
        <v>477</v>
      </c>
      <c r="I110" s="146"/>
      <c r="J110" s="159"/>
      <c r="K110" s="148"/>
      <c r="L110" s="144"/>
      <c r="M110" s="149" t="s">
        <v>804</v>
      </c>
      <c r="N110" s="146" t="s">
        <v>844</v>
      </c>
      <c r="O110" s="221" t="s">
        <v>865</v>
      </c>
      <c r="AA110" s="230">
        <f t="shared" si="1"/>
        <v>2</v>
      </c>
    </row>
    <row r="111" spans="1:27" ht="25.5">
      <c r="A111" s="144" t="s">
        <v>502</v>
      </c>
      <c r="B111" s="145" t="s">
        <v>148</v>
      </c>
      <c r="C111" s="145" t="s">
        <v>771</v>
      </c>
      <c r="D111" s="142" t="s">
        <v>26</v>
      </c>
      <c r="E111" s="145" t="s">
        <v>474</v>
      </c>
      <c r="F111" s="117" t="s">
        <v>500</v>
      </c>
      <c r="G111" s="117" t="s">
        <v>501</v>
      </c>
      <c r="H111" s="144" t="s">
        <v>477</v>
      </c>
      <c r="I111" s="146"/>
      <c r="J111" s="159"/>
      <c r="K111" s="148"/>
      <c r="L111" s="144"/>
      <c r="M111" s="149" t="s">
        <v>804</v>
      </c>
      <c r="N111" s="146" t="s">
        <v>844</v>
      </c>
      <c r="O111" s="221" t="s">
        <v>865</v>
      </c>
      <c r="AA111" s="230">
        <f t="shared" si="1"/>
        <v>2</v>
      </c>
    </row>
    <row r="112" spans="1:27" ht="25.5">
      <c r="A112" s="144" t="s">
        <v>505</v>
      </c>
      <c r="B112" s="145" t="s">
        <v>148</v>
      </c>
      <c r="C112" s="145" t="s">
        <v>771</v>
      </c>
      <c r="D112" s="142" t="s">
        <v>26</v>
      </c>
      <c r="E112" s="145" t="s">
        <v>474</v>
      </c>
      <c r="F112" s="117" t="s">
        <v>503</v>
      </c>
      <c r="G112" s="117" t="s">
        <v>504</v>
      </c>
      <c r="H112" s="144" t="s">
        <v>477</v>
      </c>
      <c r="I112" s="146"/>
      <c r="J112" s="159"/>
      <c r="K112" s="148"/>
      <c r="L112" s="144"/>
      <c r="M112" s="149" t="s">
        <v>804</v>
      </c>
      <c r="N112" s="146" t="s">
        <v>844</v>
      </c>
      <c r="O112" s="221" t="s">
        <v>865</v>
      </c>
      <c r="AA112" s="230">
        <f t="shared" si="1"/>
        <v>2</v>
      </c>
    </row>
    <row r="113" spans="1:27" ht="25.5">
      <c r="A113" s="144" t="s">
        <v>508</v>
      </c>
      <c r="B113" s="145" t="s">
        <v>148</v>
      </c>
      <c r="C113" s="145" t="s">
        <v>771</v>
      </c>
      <c r="D113" s="142" t="s">
        <v>26</v>
      </c>
      <c r="E113" s="145" t="s">
        <v>474</v>
      </c>
      <c r="F113" s="117" t="s">
        <v>506</v>
      </c>
      <c r="G113" s="117" t="s">
        <v>507</v>
      </c>
      <c r="H113" s="144" t="s">
        <v>477</v>
      </c>
      <c r="I113" s="146"/>
      <c r="J113" s="159"/>
      <c r="K113" s="148"/>
      <c r="L113" s="144"/>
      <c r="M113" s="149" t="s">
        <v>804</v>
      </c>
      <c r="N113" s="146" t="s">
        <v>844</v>
      </c>
      <c r="O113" s="221" t="s">
        <v>865</v>
      </c>
      <c r="AA113" s="230">
        <f t="shared" si="1"/>
        <v>2</v>
      </c>
    </row>
    <row r="114" spans="1:27" ht="25.5">
      <c r="A114" s="144" t="s">
        <v>511</v>
      </c>
      <c r="B114" s="145" t="s">
        <v>148</v>
      </c>
      <c r="C114" s="145" t="s">
        <v>771</v>
      </c>
      <c r="D114" s="142" t="s">
        <v>26</v>
      </c>
      <c r="E114" s="145" t="s">
        <v>474</v>
      </c>
      <c r="F114" s="117" t="s">
        <v>509</v>
      </c>
      <c r="G114" s="117" t="s">
        <v>510</v>
      </c>
      <c r="H114" s="144" t="s">
        <v>477</v>
      </c>
      <c r="I114" s="146"/>
      <c r="J114" s="159"/>
      <c r="K114" s="148"/>
      <c r="L114" s="144"/>
      <c r="M114" s="149" t="s">
        <v>804</v>
      </c>
      <c r="N114" s="146" t="s">
        <v>844</v>
      </c>
      <c r="O114" s="221" t="s">
        <v>865</v>
      </c>
      <c r="AA114" s="230">
        <f t="shared" si="1"/>
        <v>2</v>
      </c>
    </row>
    <row r="115" spans="1:27" ht="25.5">
      <c r="A115" s="144" t="s">
        <v>514</v>
      </c>
      <c r="B115" s="145" t="s">
        <v>148</v>
      </c>
      <c r="C115" s="145" t="s">
        <v>771</v>
      </c>
      <c r="D115" s="142" t="s">
        <v>26</v>
      </c>
      <c r="E115" s="145" t="s">
        <v>474</v>
      </c>
      <c r="F115" s="117" t="s">
        <v>512</v>
      </c>
      <c r="G115" s="117" t="s">
        <v>513</v>
      </c>
      <c r="H115" s="144" t="s">
        <v>477</v>
      </c>
      <c r="I115" s="146"/>
      <c r="J115" s="159"/>
      <c r="K115" s="148"/>
      <c r="L115" s="144"/>
      <c r="M115" s="149" t="s">
        <v>804</v>
      </c>
      <c r="N115" s="146" t="s">
        <v>844</v>
      </c>
      <c r="O115" s="221" t="s">
        <v>865</v>
      </c>
      <c r="AA115" s="230">
        <f t="shared" si="1"/>
        <v>2</v>
      </c>
    </row>
    <row r="116" spans="1:27" ht="25.5">
      <c r="A116" s="144" t="s">
        <v>517</v>
      </c>
      <c r="B116" s="145" t="s">
        <v>148</v>
      </c>
      <c r="C116" s="145" t="s">
        <v>771</v>
      </c>
      <c r="D116" s="142" t="s">
        <v>26</v>
      </c>
      <c r="E116" s="145" t="s">
        <v>474</v>
      </c>
      <c r="F116" s="117" t="s">
        <v>515</v>
      </c>
      <c r="G116" s="117" t="s">
        <v>516</v>
      </c>
      <c r="H116" s="144" t="s">
        <v>477</v>
      </c>
      <c r="I116" s="146"/>
      <c r="J116" s="159"/>
      <c r="K116" s="148"/>
      <c r="L116" s="144"/>
      <c r="M116" s="149" t="s">
        <v>804</v>
      </c>
      <c r="N116" s="146" t="s">
        <v>844</v>
      </c>
      <c r="O116" s="221" t="s">
        <v>865</v>
      </c>
      <c r="AA116" s="230">
        <f t="shared" si="1"/>
        <v>2</v>
      </c>
    </row>
    <row r="117" spans="1:27" ht="25.5">
      <c r="A117" s="144" t="s">
        <v>520</v>
      </c>
      <c r="B117" s="145" t="s">
        <v>148</v>
      </c>
      <c r="C117" s="145" t="s">
        <v>771</v>
      </c>
      <c r="D117" s="142" t="s">
        <v>26</v>
      </c>
      <c r="E117" s="145" t="s">
        <v>474</v>
      </c>
      <c r="F117" s="117" t="s">
        <v>518</v>
      </c>
      <c r="G117" s="117" t="s">
        <v>519</v>
      </c>
      <c r="H117" s="144" t="s">
        <v>477</v>
      </c>
      <c r="I117" s="146"/>
      <c r="J117" s="159"/>
      <c r="K117" s="148"/>
      <c r="L117" s="144"/>
      <c r="M117" s="149" t="s">
        <v>804</v>
      </c>
      <c r="N117" s="146" t="s">
        <v>844</v>
      </c>
      <c r="O117" s="221" t="s">
        <v>865</v>
      </c>
      <c r="AA117" s="230">
        <f t="shared" si="1"/>
        <v>2</v>
      </c>
    </row>
    <row r="118" spans="1:27" ht="25.5">
      <c r="A118" s="144" t="s">
        <v>523</v>
      </c>
      <c r="B118" s="145" t="s">
        <v>148</v>
      </c>
      <c r="C118" s="145" t="s">
        <v>771</v>
      </c>
      <c r="D118" s="142" t="s">
        <v>26</v>
      </c>
      <c r="E118" s="145" t="s">
        <v>474</v>
      </c>
      <c r="F118" s="117" t="s">
        <v>521</v>
      </c>
      <c r="G118" s="117" t="s">
        <v>522</v>
      </c>
      <c r="H118" s="144" t="s">
        <v>477</v>
      </c>
      <c r="I118" s="146"/>
      <c r="J118" s="159"/>
      <c r="K118" s="148"/>
      <c r="L118" s="144"/>
      <c r="M118" s="149" t="s">
        <v>804</v>
      </c>
      <c r="N118" s="146" t="s">
        <v>844</v>
      </c>
      <c r="O118" s="221" t="s">
        <v>865</v>
      </c>
      <c r="AA118" s="230">
        <f t="shared" si="1"/>
        <v>2</v>
      </c>
    </row>
    <row r="119" spans="1:27" ht="25.5">
      <c r="A119" s="144" t="s">
        <v>526</v>
      </c>
      <c r="B119" s="145" t="s">
        <v>148</v>
      </c>
      <c r="C119" s="145" t="s">
        <v>771</v>
      </c>
      <c r="D119" s="142" t="s">
        <v>26</v>
      </c>
      <c r="E119" s="145" t="s">
        <v>474</v>
      </c>
      <c r="F119" s="117" t="s">
        <v>524</v>
      </c>
      <c r="G119" s="117" t="s">
        <v>525</v>
      </c>
      <c r="H119" s="144" t="s">
        <v>477</v>
      </c>
      <c r="I119" s="146"/>
      <c r="J119" s="159"/>
      <c r="K119" s="148"/>
      <c r="L119" s="144"/>
      <c r="M119" s="149" t="s">
        <v>804</v>
      </c>
      <c r="N119" s="146" t="s">
        <v>844</v>
      </c>
      <c r="O119" s="221" t="s">
        <v>865</v>
      </c>
      <c r="AA119" s="230">
        <f t="shared" si="1"/>
        <v>2</v>
      </c>
    </row>
    <row r="120" spans="1:27" ht="25.5">
      <c r="A120" s="144" t="s">
        <v>529</v>
      </c>
      <c r="B120" s="145" t="s">
        <v>148</v>
      </c>
      <c r="C120" s="145" t="s">
        <v>771</v>
      </c>
      <c r="D120" s="142" t="s">
        <v>26</v>
      </c>
      <c r="E120" s="145" t="s">
        <v>474</v>
      </c>
      <c r="F120" s="117" t="s">
        <v>527</v>
      </c>
      <c r="G120" s="117" t="s">
        <v>528</v>
      </c>
      <c r="H120" s="144" t="s">
        <v>477</v>
      </c>
      <c r="I120" s="146"/>
      <c r="J120" s="159"/>
      <c r="K120" s="148"/>
      <c r="L120" s="144"/>
      <c r="M120" s="149" t="s">
        <v>804</v>
      </c>
      <c r="N120" s="146" t="s">
        <v>844</v>
      </c>
      <c r="O120" s="221" t="s">
        <v>865</v>
      </c>
      <c r="AA120" s="230">
        <f t="shared" si="1"/>
        <v>2</v>
      </c>
    </row>
    <row r="121" spans="1:27" ht="25.5">
      <c r="A121" s="144" t="s">
        <v>532</v>
      </c>
      <c r="B121" s="145" t="s">
        <v>148</v>
      </c>
      <c r="C121" s="145" t="s">
        <v>771</v>
      </c>
      <c r="D121" s="142" t="s">
        <v>26</v>
      </c>
      <c r="E121" s="145" t="s">
        <v>474</v>
      </c>
      <c r="F121" s="117" t="s">
        <v>530</v>
      </c>
      <c r="G121" s="117" t="s">
        <v>531</v>
      </c>
      <c r="H121" s="144" t="s">
        <v>477</v>
      </c>
      <c r="I121" s="146"/>
      <c r="J121" s="159"/>
      <c r="K121" s="148"/>
      <c r="L121" s="144"/>
      <c r="M121" s="149" t="s">
        <v>804</v>
      </c>
      <c r="N121" s="146" t="s">
        <v>844</v>
      </c>
      <c r="O121" s="221" t="s">
        <v>865</v>
      </c>
      <c r="AA121" s="230">
        <f t="shared" si="1"/>
        <v>2</v>
      </c>
    </row>
    <row r="122" spans="1:27" ht="25.5">
      <c r="A122" s="144" t="s">
        <v>535</v>
      </c>
      <c r="B122" s="145" t="s">
        <v>148</v>
      </c>
      <c r="C122" s="145" t="s">
        <v>771</v>
      </c>
      <c r="D122" s="142" t="s">
        <v>26</v>
      </c>
      <c r="E122" s="145" t="s">
        <v>474</v>
      </c>
      <c r="F122" s="117" t="s">
        <v>533</v>
      </c>
      <c r="G122" s="117" t="s">
        <v>534</v>
      </c>
      <c r="H122" s="144" t="s">
        <v>477</v>
      </c>
      <c r="I122" s="146"/>
      <c r="J122" s="159"/>
      <c r="K122" s="148"/>
      <c r="L122" s="144"/>
      <c r="M122" s="149" t="s">
        <v>804</v>
      </c>
      <c r="N122" s="146" t="s">
        <v>844</v>
      </c>
      <c r="O122" s="221" t="s">
        <v>865</v>
      </c>
      <c r="AA122" s="230">
        <f t="shared" si="1"/>
        <v>2</v>
      </c>
    </row>
    <row r="123" spans="1:27" ht="25.5">
      <c r="A123" s="144" t="s">
        <v>538</v>
      </c>
      <c r="B123" s="145" t="s">
        <v>148</v>
      </c>
      <c r="C123" s="145" t="s">
        <v>771</v>
      </c>
      <c r="D123" s="142" t="s">
        <v>26</v>
      </c>
      <c r="E123" s="145" t="s">
        <v>474</v>
      </c>
      <c r="F123" s="117" t="s">
        <v>536</v>
      </c>
      <c r="G123" s="117" t="s">
        <v>537</v>
      </c>
      <c r="H123" s="144" t="s">
        <v>477</v>
      </c>
      <c r="I123" s="146"/>
      <c r="J123" s="159"/>
      <c r="K123" s="148"/>
      <c r="L123" s="144"/>
      <c r="M123" s="149" t="s">
        <v>804</v>
      </c>
      <c r="N123" s="146" t="s">
        <v>844</v>
      </c>
      <c r="O123" s="221" t="s">
        <v>865</v>
      </c>
      <c r="AA123" s="230">
        <f t="shared" si="1"/>
        <v>2</v>
      </c>
    </row>
    <row r="124" spans="1:27" ht="25.5">
      <c r="A124" s="144" t="s">
        <v>541</v>
      </c>
      <c r="B124" s="145" t="s">
        <v>148</v>
      </c>
      <c r="C124" s="145" t="s">
        <v>771</v>
      </c>
      <c r="D124" s="142" t="s">
        <v>26</v>
      </c>
      <c r="E124" s="145" t="s">
        <v>474</v>
      </c>
      <c r="F124" s="117" t="s">
        <v>539</v>
      </c>
      <c r="G124" s="117" t="s">
        <v>540</v>
      </c>
      <c r="H124" s="144" t="s">
        <v>477</v>
      </c>
      <c r="I124" s="146"/>
      <c r="J124" s="159"/>
      <c r="K124" s="148"/>
      <c r="L124" s="144"/>
      <c r="M124" s="149" t="s">
        <v>804</v>
      </c>
      <c r="N124" s="146" t="s">
        <v>844</v>
      </c>
      <c r="O124" s="221" t="s">
        <v>865</v>
      </c>
      <c r="AA124" s="230">
        <f t="shared" si="1"/>
        <v>2</v>
      </c>
    </row>
    <row r="125" spans="1:27" ht="25.5">
      <c r="A125" s="144" t="s">
        <v>544</v>
      </c>
      <c r="B125" s="145" t="s">
        <v>148</v>
      </c>
      <c r="C125" s="145" t="s">
        <v>771</v>
      </c>
      <c r="D125" s="142" t="s">
        <v>26</v>
      </c>
      <c r="E125" s="145" t="s">
        <v>474</v>
      </c>
      <c r="F125" s="117" t="s">
        <v>542</v>
      </c>
      <c r="G125" s="117" t="s">
        <v>543</v>
      </c>
      <c r="H125" s="144" t="s">
        <v>477</v>
      </c>
      <c r="I125" s="146"/>
      <c r="J125" s="159"/>
      <c r="K125" s="148"/>
      <c r="L125" s="144"/>
      <c r="M125" s="149" t="s">
        <v>804</v>
      </c>
      <c r="N125" s="146" t="s">
        <v>844</v>
      </c>
      <c r="O125" s="221" t="s">
        <v>865</v>
      </c>
      <c r="AA125" s="230">
        <f t="shared" si="1"/>
        <v>2</v>
      </c>
    </row>
    <row r="126" spans="1:27" ht="25.5">
      <c r="A126" s="144" t="s">
        <v>547</v>
      </c>
      <c r="B126" s="145" t="s">
        <v>148</v>
      </c>
      <c r="C126" s="145" t="s">
        <v>771</v>
      </c>
      <c r="D126" s="142" t="s">
        <v>26</v>
      </c>
      <c r="E126" s="145" t="s">
        <v>474</v>
      </c>
      <c r="F126" s="117" t="s">
        <v>545</v>
      </c>
      <c r="G126" s="117" t="s">
        <v>546</v>
      </c>
      <c r="H126" s="144" t="s">
        <v>477</v>
      </c>
      <c r="I126" s="146"/>
      <c r="J126" s="159"/>
      <c r="K126" s="148"/>
      <c r="L126" s="144"/>
      <c r="M126" s="149" t="s">
        <v>804</v>
      </c>
      <c r="N126" s="146" t="s">
        <v>844</v>
      </c>
      <c r="O126" s="221" t="s">
        <v>865</v>
      </c>
      <c r="AA126" s="230">
        <f t="shared" si="1"/>
        <v>2</v>
      </c>
    </row>
    <row r="127" spans="1:27" ht="25.5">
      <c r="A127" s="144" t="s">
        <v>550</v>
      </c>
      <c r="B127" s="145" t="s">
        <v>148</v>
      </c>
      <c r="C127" s="145" t="s">
        <v>771</v>
      </c>
      <c r="D127" s="142" t="s">
        <v>26</v>
      </c>
      <c r="E127" s="145" t="s">
        <v>474</v>
      </c>
      <c r="F127" s="117" t="s">
        <v>548</v>
      </c>
      <c r="G127" s="117" t="s">
        <v>549</v>
      </c>
      <c r="H127" s="144" t="s">
        <v>477</v>
      </c>
      <c r="I127" s="146"/>
      <c r="J127" s="159"/>
      <c r="K127" s="148"/>
      <c r="L127" s="144"/>
      <c r="M127" s="149" t="s">
        <v>804</v>
      </c>
      <c r="N127" s="146" t="s">
        <v>844</v>
      </c>
      <c r="O127" s="221" t="s">
        <v>865</v>
      </c>
      <c r="AA127" s="230">
        <f t="shared" si="1"/>
        <v>2</v>
      </c>
    </row>
    <row r="128" spans="1:27" ht="25.5">
      <c r="A128" s="144" t="s">
        <v>553</v>
      </c>
      <c r="B128" s="145" t="s">
        <v>148</v>
      </c>
      <c r="C128" s="145" t="s">
        <v>771</v>
      </c>
      <c r="D128" s="142" t="s">
        <v>26</v>
      </c>
      <c r="E128" s="145" t="s">
        <v>474</v>
      </c>
      <c r="F128" s="117" t="s">
        <v>551</v>
      </c>
      <c r="G128" s="117" t="s">
        <v>552</v>
      </c>
      <c r="H128" s="144" t="s">
        <v>477</v>
      </c>
      <c r="I128" s="146"/>
      <c r="J128" s="159"/>
      <c r="K128" s="148"/>
      <c r="L128" s="144"/>
      <c r="M128" s="149" t="s">
        <v>804</v>
      </c>
      <c r="N128" s="146" t="s">
        <v>844</v>
      </c>
      <c r="O128" s="221" t="s">
        <v>865</v>
      </c>
      <c r="AA128" s="230">
        <f t="shared" si="1"/>
        <v>2</v>
      </c>
    </row>
    <row r="129" spans="1:27" ht="25.5">
      <c r="A129" s="144" t="s">
        <v>556</v>
      </c>
      <c r="B129" s="145" t="s">
        <v>148</v>
      </c>
      <c r="C129" s="145" t="s">
        <v>771</v>
      </c>
      <c r="D129" s="142" t="s">
        <v>26</v>
      </c>
      <c r="E129" s="145" t="s">
        <v>474</v>
      </c>
      <c r="F129" s="117" t="s">
        <v>554</v>
      </c>
      <c r="G129" s="117" t="s">
        <v>555</v>
      </c>
      <c r="H129" s="144" t="s">
        <v>477</v>
      </c>
      <c r="I129" s="146"/>
      <c r="J129" s="159"/>
      <c r="K129" s="148"/>
      <c r="L129" s="144"/>
      <c r="M129" s="149" t="s">
        <v>804</v>
      </c>
      <c r="N129" s="146" t="s">
        <v>844</v>
      </c>
      <c r="O129" s="221" t="s">
        <v>865</v>
      </c>
      <c r="AA129" s="230">
        <f t="shared" si="1"/>
        <v>2</v>
      </c>
    </row>
    <row r="130" spans="1:27" ht="25.5">
      <c r="A130" s="144" t="s">
        <v>559</v>
      </c>
      <c r="B130" s="145" t="s">
        <v>148</v>
      </c>
      <c r="C130" s="145" t="s">
        <v>771</v>
      </c>
      <c r="D130" s="142" t="s">
        <v>26</v>
      </c>
      <c r="E130" s="145" t="s">
        <v>474</v>
      </c>
      <c r="F130" s="117" t="s">
        <v>557</v>
      </c>
      <c r="G130" s="117" t="s">
        <v>558</v>
      </c>
      <c r="H130" s="144" t="s">
        <v>477</v>
      </c>
      <c r="I130" s="146"/>
      <c r="J130" s="159"/>
      <c r="K130" s="148"/>
      <c r="L130" s="144"/>
      <c r="M130" s="149" t="s">
        <v>804</v>
      </c>
      <c r="N130" s="146" t="s">
        <v>844</v>
      </c>
      <c r="O130" s="221" t="s">
        <v>865</v>
      </c>
      <c r="AA130" s="230">
        <f t="shared" si="1"/>
        <v>2</v>
      </c>
    </row>
    <row r="131" spans="1:27" ht="25.5">
      <c r="A131" s="144" t="s">
        <v>562</v>
      </c>
      <c r="B131" s="145" t="s">
        <v>148</v>
      </c>
      <c r="C131" s="145" t="s">
        <v>771</v>
      </c>
      <c r="D131" s="142" t="s">
        <v>26</v>
      </c>
      <c r="E131" s="145" t="s">
        <v>474</v>
      </c>
      <c r="F131" s="117" t="s">
        <v>560</v>
      </c>
      <c r="G131" s="117" t="s">
        <v>561</v>
      </c>
      <c r="H131" s="144" t="s">
        <v>477</v>
      </c>
      <c r="I131" s="146"/>
      <c r="J131" s="159"/>
      <c r="K131" s="148"/>
      <c r="L131" s="144"/>
      <c r="M131" s="149" t="s">
        <v>804</v>
      </c>
      <c r="N131" s="146" t="s">
        <v>844</v>
      </c>
      <c r="O131" s="221" t="s">
        <v>865</v>
      </c>
      <c r="AA131" s="230">
        <f aca="true" t="shared" si="2" ref="AA131:AA182">IF(N131="Critical",4,IF(N131="Significant",3,IF(N131="Moderate",2,IF(N131="Limited",1))))</f>
        <v>2</v>
      </c>
    </row>
    <row r="132" spans="1:27" ht="25.5">
      <c r="A132" s="144" t="s">
        <v>565</v>
      </c>
      <c r="B132" s="145" t="s">
        <v>148</v>
      </c>
      <c r="C132" s="145" t="s">
        <v>771</v>
      </c>
      <c r="D132" s="142" t="s">
        <v>26</v>
      </c>
      <c r="E132" s="145" t="s">
        <v>474</v>
      </c>
      <c r="F132" s="117" t="s">
        <v>563</v>
      </c>
      <c r="G132" s="117" t="s">
        <v>564</v>
      </c>
      <c r="H132" s="144" t="s">
        <v>477</v>
      </c>
      <c r="I132" s="146"/>
      <c r="J132" s="159"/>
      <c r="K132" s="148"/>
      <c r="L132" s="144"/>
      <c r="M132" s="149" t="s">
        <v>804</v>
      </c>
      <c r="N132" s="146" t="s">
        <v>844</v>
      </c>
      <c r="O132" s="221" t="s">
        <v>865</v>
      </c>
      <c r="AA132" s="230">
        <f t="shared" si="2"/>
        <v>2</v>
      </c>
    </row>
    <row r="133" spans="1:27" ht="25.5">
      <c r="A133" s="144" t="s">
        <v>568</v>
      </c>
      <c r="B133" s="145" t="s">
        <v>148</v>
      </c>
      <c r="C133" s="145" t="s">
        <v>771</v>
      </c>
      <c r="D133" s="142" t="s">
        <v>26</v>
      </c>
      <c r="E133" s="145" t="s">
        <v>474</v>
      </c>
      <c r="F133" s="117" t="s">
        <v>566</v>
      </c>
      <c r="G133" s="117" t="s">
        <v>567</v>
      </c>
      <c r="H133" s="144" t="s">
        <v>477</v>
      </c>
      <c r="I133" s="146"/>
      <c r="J133" s="159"/>
      <c r="K133" s="148"/>
      <c r="L133" s="144"/>
      <c r="M133" s="149" t="s">
        <v>804</v>
      </c>
      <c r="N133" s="146" t="s">
        <v>844</v>
      </c>
      <c r="O133" s="221" t="s">
        <v>865</v>
      </c>
      <c r="AA133" s="230">
        <f t="shared" si="2"/>
        <v>2</v>
      </c>
    </row>
    <row r="134" spans="1:27" ht="25.5">
      <c r="A134" s="144" t="s">
        <v>571</v>
      </c>
      <c r="B134" s="145" t="s">
        <v>148</v>
      </c>
      <c r="C134" s="145" t="s">
        <v>771</v>
      </c>
      <c r="D134" s="142" t="s">
        <v>26</v>
      </c>
      <c r="E134" s="145" t="s">
        <v>474</v>
      </c>
      <c r="F134" s="117" t="s">
        <v>569</v>
      </c>
      <c r="G134" s="117" t="s">
        <v>570</v>
      </c>
      <c r="H134" s="144" t="s">
        <v>477</v>
      </c>
      <c r="I134" s="146"/>
      <c r="J134" s="159"/>
      <c r="K134" s="148"/>
      <c r="L134" s="144"/>
      <c r="M134" s="149" t="s">
        <v>804</v>
      </c>
      <c r="N134" s="146" t="s">
        <v>844</v>
      </c>
      <c r="O134" s="221" t="s">
        <v>865</v>
      </c>
      <c r="AA134" s="230">
        <f t="shared" si="2"/>
        <v>2</v>
      </c>
    </row>
    <row r="135" spans="1:27" ht="51">
      <c r="A135" s="144" t="s">
        <v>576</v>
      </c>
      <c r="B135" s="145" t="s">
        <v>153</v>
      </c>
      <c r="C135" s="145" t="s">
        <v>787</v>
      </c>
      <c r="D135" s="142" t="s">
        <v>26</v>
      </c>
      <c r="E135" s="145" t="s">
        <v>572</v>
      </c>
      <c r="F135" s="117" t="s">
        <v>573</v>
      </c>
      <c r="G135" s="117" t="s">
        <v>574</v>
      </c>
      <c r="H135" s="144" t="s">
        <v>575</v>
      </c>
      <c r="I135" s="146"/>
      <c r="J135" s="159"/>
      <c r="K135" s="148"/>
      <c r="L135" s="144"/>
      <c r="M135" s="149" t="s">
        <v>804</v>
      </c>
      <c r="N135" s="146" t="s">
        <v>844</v>
      </c>
      <c r="O135" s="221" t="s">
        <v>865</v>
      </c>
      <c r="AA135" s="230">
        <f t="shared" si="2"/>
        <v>2</v>
      </c>
    </row>
    <row r="136" spans="1:27" ht="38.25">
      <c r="A136" s="144" t="s">
        <v>580</v>
      </c>
      <c r="B136" s="145" t="s">
        <v>153</v>
      </c>
      <c r="C136" s="145" t="s">
        <v>787</v>
      </c>
      <c r="D136" s="142" t="s">
        <v>26</v>
      </c>
      <c r="E136" s="145" t="s">
        <v>572</v>
      </c>
      <c r="F136" s="117" t="s">
        <v>577</v>
      </c>
      <c r="G136" s="117" t="s">
        <v>578</v>
      </c>
      <c r="H136" s="144" t="s">
        <v>579</v>
      </c>
      <c r="I136" s="146"/>
      <c r="J136" s="159"/>
      <c r="K136" s="148"/>
      <c r="L136" s="144"/>
      <c r="M136" s="149" t="s">
        <v>804</v>
      </c>
      <c r="N136" s="146" t="s">
        <v>844</v>
      </c>
      <c r="O136" s="221" t="s">
        <v>865</v>
      </c>
      <c r="AA136" s="230">
        <f t="shared" si="2"/>
        <v>2</v>
      </c>
    </row>
    <row r="137" spans="1:27" ht="38.25">
      <c r="A137" s="144" t="s">
        <v>584</v>
      </c>
      <c r="B137" s="145" t="s">
        <v>153</v>
      </c>
      <c r="C137" s="145" t="s">
        <v>787</v>
      </c>
      <c r="D137" s="142" t="s">
        <v>26</v>
      </c>
      <c r="E137" s="145" t="s">
        <v>572</v>
      </c>
      <c r="F137" s="117" t="s">
        <v>581</v>
      </c>
      <c r="G137" s="117" t="s">
        <v>582</v>
      </c>
      <c r="H137" s="144" t="s">
        <v>583</v>
      </c>
      <c r="I137" s="146"/>
      <c r="J137" s="159"/>
      <c r="K137" s="148"/>
      <c r="L137" s="144"/>
      <c r="M137" s="149" t="s">
        <v>804</v>
      </c>
      <c r="N137" s="146" t="s">
        <v>844</v>
      </c>
      <c r="O137" s="221" t="s">
        <v>865</v>
      </c>
      <c r="AA137" s="230">
        <f t="shared" si="2"/>
        <v>2</v>
      </c>
    </row>
    <row r="138" spans="1:27" ht="63.75">
      <c r="A138" s="144" t="s">
        <v>588</v>
      </c>
      <c r="B138" s="145" t="s">
        <v>153</v>
      </c>
      <c r="C138" s="145" t="s">
        <v>787</v>
      </c>
      <c r="D138" s="142" t="s">
        <v>26</v>
      </c>
      <c r="E138" s="145" t="s">
        <v>572</v>
      </c>
      <c r="F138" s="117" t="s">
        <v>585</v>
      </c>
      <c r="G138" s="117" t="s">
        <v>586</v>
      </c>
      <c r="H138" s="144" t="s">
        <v>587</v>
      </c>
      <c r="I138" s="146"/>
      <c r="J138" s="159"/>
      <c r="K138" s="148"/>
      <c r="L138" s="144"/>
      <c r="M138" s="149" t="s">
        <v>804</v>
      </c>
      <c r="N138" s="146" t="s">
        <v>844</v>
      </c>
      <c r="O138" s="221" t="s">
        <v>865</v>
      </c>
      <c r="AA138" s="230">
        <f t="shared" si="2"/>
        <v>2</v>
      </c>
    </row>
    <row r="139" spans="1:27" ht="38.25">
      <c r="A139" s="144" t="s">
        <v>591</v>
      </c>
      <c r="B139" s="145" t="s">
        <v>153</v>
      </c>
      <c r="C139" s="145" t="s">
        <v>787</v>
      </c>
      <c r="D139" s="142" t="s">
        <v>26</v>
      </c>
      <c r="E139" s="145" t="s">
        <v>572</v>
      </c>
      <c r="F139" s="117" t="s">
        <v>589</v>
      </c>
      <c r="G139" s="117" t="s">
        <v>590</v>
      </c>
      <c r="H139" s="144" t="s">
        <v>583</v>
      </c>
      <c r="I139" s="146"/>
      <c r="J139" s="159"/>
      <c r="K139" s="148"/>
      <c r="L139" s="144"/>
      <c r="M139" s="149" t="s">
        <v>804</v>
      </c>
      <c r="N139" s="146" t="s">
        <v>844</v>
      </c>
      <c r="O139" s="221" t="s">
        <v>865</v>
      </c>
      <c r="AA139" s="230">
        <f t="shared" si="2"/>
        <v>2</v>
      </c>
    </row>
    <row r="140" spans="1:27" ht="51">
      <c r="A140" s="144" t="s">
        <v>594</v>
      </c>
      <c r="B140" s="145" t="s">
        <v>153</v>
      </c>
      <c r="C140" s="145" t="s">
        <v>787</v>
      </c>
      <c r="D140" s="142" t="s">
        <v>26</v>
      </c>
      <c r="E140" s="145" t="s">
        <v>572</v>
      </c>
      <c r="F140" s="117" t="s">
        <v>592</v>
      </c>
      <c r="G140" s="117" t="s">
        <v>593</v>
      </c>
      <c r="H140" s="144" t="s">
        <v>477</v>
      </c>
      <c r="I140" s="146"/>
      <c r="J140" s="159"/>
      <c r="K140" s="148"/>
      <c r="L140" s="144"/>
      <c r="M140" s="149" t="s">
        <v>804</v>
      </c>
      <c r="N140" s="146" t="s">
        <v>844</v>
      </c>
      <c r="O140" s="221" t="s">
        <v>865</v>
      </c>
      <c r="AA140" s="230">
        <f t="shared" si="2"/>
        <v>2</v>
      </c>
    </row>
    <row r="141" spans="1:27" ht="51">
      <c r="A141" s="144" t="s">
        <v>598</v>
      </c>
      <c r="B141" s="145" t="s">
        <v>153</v>
      </c>
      <c r="C141" s="145" t="s">
        <v>787</v>
      </c>
      <c r="D141" s="142" t="s">
        <v>26</v>
      </c>
      <c r="E141" s="145" t="s">
        <v>572</v>
      </c>
      <c r="F141" s="117" t="s">
        <v>595</v>
      </c>
      <c r="G141" s="117" t="s">
        <v>596</v>
      </c>
      <c r="H141" s="144" t="s">
        <v>597</v>
      </c>
      <c r="I141" s="146"/>
      <c r="J141" s="159"/>
      <c r="K141" s="148"/>
      <c r="L141" s="144"/>
      <c r="M141" s="149" t="s">
        <v>804</v>
      </c>
      <c r="N141" s="146" t="s">
        <v>844</v>
      </c>
      <c r="O141" s="221" t="s">
        <v>865</v>
      </c>
      <c r="AA141" s="230">
        <f t="shared" si="2"/>
        <v>2</v>
      </c>
    </row>
    <row r="142" spans="1:27" ht="114.75">
      <c r="A142" s="144" t="s">
        <v>601</v>
      </c>
      <c r="B142" s="145" t="s">
        <v>153</v>
      </c>
      <c r="C142" s="145" t="s">
        <v>787</v>
      </c>
      <c r="D142" s="142" t="s">
        <v>26</v>
      </c>
      <c r="E142" s="145" t="s">
        <v>572</v>
      </c>
      <c r="F142" s="117" t="s">
        <v>808</v>
      </c>
      <c r="G142" s="117" t="s">
        <v>599</v>
      </c>
      <c r="H142" s="144" t="s">
        <v>600</v>
      </c>
      <c r="I142" s="146"/>
      <c r="J142" s="159"/>
      <c r="K142" s="148"/>
      <c r="L142" s="144"/>
      <c r="M142" s="149" t="s">
        <v>804</v>
      </c>
      <c r="N142" s="146" t="s">
        <v>844</v>
      </c>
      <c r="O142" s="221" t="s">
        <v>865</v>
      </c>
      <c r="AA142" s="230">
        <f t="shared" si="2"/>
        <v>2</v>
      </c>
    </row>
    <row r="143" spans="1:27" ht="51">
      <c r="A143" s="144" t="s">
        <v>604</v>
      </c>
      <c r="B143" s="145" t="s">
        <v>153</v>
      </c>
      <c r="C143" s="145" t="s">
        <v>787</v>
      </c>
      <c r="D143" s="142" t="s">
        <v>26</v>
      </c>
      <c r="E143" s="145" t="s">
        <v>572</v>
      </c>
      <c r="F143" s="117" t="s">
        <v>602</v>
      </c>
      <c r="G143" s="117" t="s">
        <v>603</v>
      </c>
      <c r="H143" s="144" t="s">
        <v>579</v>
      </c>
      <c r="I143" s="146"/>
      <c r="J143" s="159"/>
      <c r="K143" s="148"/>
      <c r="L143" s="144"/>
      <c r="M143" s="149" t="s">
        <v>804</v>
      </c>
      <c r="N143" s="146" t="s">
        <v>844</v>
      </c>
      <c r="O143" s="221" t="s">
        <v>865</v>
      </c>
      <c r="AA143" s="230">
        <f t="shared" si="2"/>
        <v>2</v>
      </c>
    </row>
    <row r="144" spans="1:27" ht="51">
      <c r="A144" s="144" t="s">
        <v>605</v>
      </c>
      <c r="B144" s="145" t="s">
        <v>153</v>
      </c>
      <c r="C144" s="145" t="s">
        <v>787</v>
      </c>
      <c r="D144" s="142" t="s">
        <v>26</v>
      </c>
      <c r="E144" s="145" t="s">
        <v>572</v>
      </c>
      <c r="F144" s="117" t="s">
        <v>810</v>
      </c>
      <c r="G144" s="117" t="s">
        <v>809</v>
      </c>
      <c r="H144" s="144" t="s">
        <v>579</v>
      </c>
      <c r="I144" s="146"/>
      <c r="J144" s="159"/>
      <c r="K144" s="148"/>
      <c r="L144" s="144"/>
      <c r="M144" s="149" t="s">
        <v>804</v>
      </c>
      <c r="N144" s="146" t="s">
        <v>844</v>
      </c>
      <c r="O144" s="221" t="s">
        <v>865</v>
      </c>
      <c r="AA144" s="230">
        <f t="shared" si="2"/>
        <v>2</v>
      </c>
    </row>
    <row r="145" spans="1:27" ht="46.5" customHeight="1">
      <c r="A145" s="144" t="s">
        <v>607</v>
      </c>
      <c r="B145" s="145" t="s">
        <v>148</v>
      </c>
      <c r="C145" s="145" t="s">
        <v>771</v>
      </c>
      <c r="D145" s="142" t="s">
        <v>26</v>
      </c>
      <c r="E145" s="145" t="s">
        <v>352</v>
      </c>
      <c r="F145" s="144" t="s">
        <v>205</v>
      </c>
      <c r="G145" s="117" t="s">
        <v>223</v>
      </c>
      <c r="H145" s="144" t="s">
        <v>606</v>
      </c>
      <c r="I145" s="146"/>
      <c r="J145" s="159"/>
      <c r="K145" s="148"/>
      <c r="L145" s="144"/>
      <c r="M145" s="149" t="s">
        <v>803</v>
      </c>
      <c r="N145" s="146" t="s">
        <v>844</v>
      </c>
      <c r="O145" s="221" t="s">
        <v>852</v>
      </c>
      <c r="AA145" s="230">
        <f t="shared" si="2"/>
        <v>2</v>
      </c>
    </row>
    <row r="146" spans="1:27" ht="38.25">
      <c r="A146" s="144" t="s">
        <v>609</v>
      </c>
      <c r="B146" s="145" t="s">
        <v>148</v>
      </c>
      <c r="C146" s="145" t="s">
        <v>771</v>
      </c>
      <c r="D146" s="142" t="s">
        <v>26</v>
      </c>
      <c r="E146" s="145" t="s">
        <v>352</v>
      </c>
      <c r="F146" s="144" t="s">
        <v>205</v>
      </c>
      <c r="G146" s="117" t="s">
        <v>608</v>
      </c>
      <c r="H146" s="144" t="s">
        <v>208</v>
      </c>
      <c r="I146" s="146"/>
      <c r="J146" s="159"/>
      <c r="K146" s="148"/>
      <c r="L146" s="144"/>
      <c r="M146" s="149" t="s">
        <v>804</v>
      </c>
      <c r="N146" s="146" t="s">
        <v>844</v>
      </c>
      <c r="O146" s="221" t="s">
        <v>852</v>
      </c>
      <c r="AA146" s="230">
        <f t="shared" si="2"/>
        <v>2</v>
      </c>
    </row>
    <row r="147" spans="1:27" ht="38.25">
      <c r="A147" s="144" t="s">
        <v>611</v>
      </c>
      <c r="B147" s="145" t="s">
        <v>148</v>
      </c>
      <c r="C147" s="145" t="s">
        <v>771</v>
      </c>
      <c r="D147" s="142" t="s">
        <v>26</v>
      </c>
      <c r="E147" s="145" t="s">
        <v>352</v>
      </c>
      <c r="F147" s="144" t="s">
        <v>205</v>
      </c>
      <c r="G147" s="117" t="s">
        <v>216</v>
      </c>
      <c r="H147" s="144" t="s">
        <v>610</v>
      </c>
      <c r="I147" s="146"/>
      <c r="J147" s="159"/>
      <c r="K147" s="148"/>
      <c r="L147" s="144"/>
      <c r="M147" s="149" t="s">
        <v>804</v>
      </c>
      <c r="N147" s="146" t="s">
        <v>844</v>
      </c>
      <c r="O147" s="221" t="s">
        <v>852</v>
      </c>
      <c r="AA147" s="230">
        <f t="shared" si="2"/>
        <v>2</v>
      </c>
    </row>
    <row r="148" spans="1:27" ht="38.25">
      <c r="A148" s="144" t="s">
        <v>613</v>
      </c>
      <c r="B148" s="145" t="s">
        <v>148</v>
      </c>
      <c r="C148" s="145" t="s">
        <v>771</v>
      </c>
      <c r="D148" s="142" t="s">
        <v>26</v>
      </c>
      <c r="E148" s="145" t="s">
        <v>352</v>
      </c>
      <c r="F148" s="144" t="s">
        <v>205</v>
      </c>
      <c r="G148" s="117" t="s">
        <v>229</v>
      </c>
      <c r="H148" s="144" t="s">
        <v>612</v>
      </c>
      <c r="I148" s="146"/>
      <c r="J148" s="159"/>
      <c r="K148" s="148"/>
      <c r="L148" s="144"/>
      <c r="M148" s="149" t="s">
        <v>803</v>
      </c>
      <c r="N148" s="146" t="s">
        <v>844</v>
      </c>
      <c r="O148" s="221" t="s">
        <v>852</v>
      </c>
      <c r="AA148" s="230">
        <f t="shared" si="2"/>
        <v>2</v>
      </c>
    </row>
    <row r="149" spans="1:27" ht="38.25">
      <c r="A149" s="144" t="s">
        <v>615</v>
      </c>
      <c r="B149" s="145" t="s">
        <v>148</v>
      </c>
      <c r="C149" s="145" t="s">
        <v>771</v>
      </c>
      <c r="D149" s="142" t="s">
        <v>26</v>
      </c>
      <c r="E149" s="145" t="s">
        <v>352</v>
      </c>
      <c r="F149" s="144" t="s">
        <v>205</v>
      </c>
      <c r="G149" s="117" t="s">
        <v>614</v>
      </c>
      <c r="H149" s="144" t="s">
        <v>208</v>
      </c>
      <c r="I149" s="146"/>
      <c r="J149" s="159"/>
      <c r="K149" s="141"/>
      <c r="L149" s="144"/>
      <c r="M149" s="149" t="s">
        <v>803</v>
      </c>
      <c r="N149" s="146" t="s">
        <v>844</v>
      </c>
      <c r="O149" s="221" t="s">
        <v>852</v>
      </c>
      <c r="AA149" s="230">
        <f t="shared" si="2"/>
        <v>2</v>
      </c>
    </row>
    <row r="150" spans="1:27" ht="38.25">
      <c r="A150" s="144" t="s">
        <v>616</v>
      </c>
      <c r="B150" s="145" t="s">
        <v>148</v>
      </c>
      <c r="C150" s="145" t="s">
        <v>771</v>
      </c>
      <c r="D150" s="142" t="s">
        <v>26</v>
      </c>
      <c r="E150" s="145" t="s">
        <v>352</v>
      </c>
      <c r="F150" s="144" t="s">
        <v>205</v>
      </c>
      <c r="G150" s="117" t="s">
        <v>231</v>
      </c>
      <c r="H150" s="144" t="s">
        <v>612</v>
      </c>
      <c r="I150" s="146"/>
      <c r="J150" s="159"/>
      <c r="K150" s="148"/>
      <c r="L150" s="144"/>
      <c r="M150" s="149" t="s">
        <v>804</v>
      </c>
      <c r="N150" s="146" t="s">
        <v>844</v>
      </c>
      <c r="O150" s="221" t="s">
        <v>852</v>
      </c>
      <c r="AA150" s="230">
        <f t="shared" si="2"/>
        <v>2</v>
      </c>
    </row>
    <row r="151" spans="1:27" ht="38.25">
      <c r="A151" s="144" t="s">
        <v>618</v>
      </c>
      <c r="B151" s="145" t="s">
        <v>148</v>
      </c>
      <c r="C151" s="145" t="s">
        <v>771</v>
      </c>
      <c r="D151" s="142" t="s">
        <v>26</v>
      </c>
      <c r="E151" s="145" t="s">
        <v>352</v>
      </c>
      <c r="F151" s="144" t="s">
        <v>205</v>
      </c>
      <c r="G151" s="117" t="s">
        <v>206</v>
      </c>
      <c r="H151" s="144" t="s">
        <v>617</v>
      </c>
      <c r="I151" s="146"/>
      <c r="J151" s="159"/>
      <c r="K151" s="148"/>
      <c r="L151" s="144"/>
      <c r="M151" s="149" t="s">
        <v>804</v>
      </c>
      <c r="N151" s="146" t="s">
        <v>844</v>
      </c>
      <c r="O151" s="221" t="s">
        <v>852</v>
      </c>
      <c r="AA151" s="230">
        <f t="shared" si="2"/>
        <v>2</v>
      </c>
    </row>
    <row r="152" spans="1:27" ht="38.25">
      <c r="A152" s="144" t="s">
        <v>620</v>
      </c>
      <c r="B152" s="145" t="s">
        <v>148</v>
      </c>
      <c r="C152" s="145" t="s">
        <v>771</v>
      </c>
      <c r="D152" s="142" t="s">
        <v>26</v>
      </c>
      <c r="E152" s="145" t="s">
        <v>352</v>
      </c>
      <c r="F152" s="144" t="s">
        <v>205</v>
      </c>
      <c r="G152" s="117" t="s">
        <v>212</v>
      </c>
      <c r="H152" s="144" t="s">
        <v>619</v>
      </c>
      <c r="I152" s="146"/>
      <c r="J152" s="159"/>
      <c r="K152" s="148"/>
      <c r="L152" s="144"/>
      <c r="M152" s="149" t="s">
        <v>804</v>
      </c>
      <c r="N152" s="146" t="s">
        <v>844</v>
      </c>
      <c r="O152" s="221" t="s">
        <v>852</v>
      </c>
      <c r="AA152" s="230">
        <f t="shared" si="2"/>
        <v>2</v>
      </c>
    </row>
    <row r="153" spans="1:27" ht="38.25">
      <c r="A153" s="144" t="s">
        <v>621</v>
      </c>
      <c r="B153" s="145" t="s">
        <v>148</v>
      </c>
      <c r="C153" s="145" t="s">
        <v>771</v>
      </c>
      <c r="D153" s="142" t="s">
        <v>26</v>
      </c>
      <c r="E153" s="145" t="s">
        <v>352</v>
      </c>
      <c r="F153" s="144" t="s">
        <v>205</v>
      </c>
      <c r="G153" s="117" t="s">
        <v>219</v>
      </c>
      <c r="H153" s="144" t="s">
        <v>208</v>
      </c>
      <c r="I153" s="146"/>
      <c r="J153" s="159"/>
      <c r="K153" s="148"/>
      <c r="L153" s="144"/>
      <c r="M153" s="149" t="s">
        <v>804</v>
      </c>
      <c r="N153" s="146" t="s">
        <v>844</v>
      </c>
      <c r="O153" s="221" t="s">
        <v>852</v>
      </c>
      <c r="AA153" s="230">
        <f t="shared" si="2"/>
        <v>2</v>
      </c>
    </row>
    <row r="154" spans="1:27" ht="38.25">
      <c r="A154" s="144" t="s">
        <v>623</v>
      </c>
      <c r="B154" s="145" t="s">
        <v>148</v>
      </c>
      <c r="C154" s="145" t="s">
        <v>771</v>
      </c>
      <c r="D154" s="142" t="s">
        <v>26</v>
      </c>
      <c r="E154" s="145" t="s">
        <v>352</v>
      </c>
      <c r="F154" s="144" t="s">
        <v>205</v>
      </c>
      <c r="G154" s="117" t="s">
        <v>220</v>
      </c>
      <c r="H154" s="144" t="s">
        <v>622</v>
      </c>
      <c r="I154" s="146"/>
      <c r="J154" s="159"/>
      <c r="K154" s="148"/>
      <c r="L154" s="144"/>
      <c r="M154" s="149" t="s">
        <v>804</v>
      </c>
      <c r="N154" s="146" t="s">
        <v>844</v>
      </c>
      <c r="O154" s="221" t="s">
        <v>852</v>
      </c>
      <c r="AA154" s="230">
        <f t="shared" si="2"/>
        <v>2</v>
      </c>
    </row>
    <row r="155" spans="1:27" ht="38.25">
      <c r="A155" s="144" t="s">
        <v>625</v>
      </c>
      <c r="B155" s="145" t="s">
        <v>148</v>
      </c>
      <c r="C155" s="145" t="s">
        <v>771</v>
      </c>
      <c r="D155" s="142" t="s">
        <v>26</v>
      </c>
      <c r="E155" s="145" t="s">
        <v>352</v>
      </c>
      <c r="F155" s="144" t="s">
        <v>205</v>
      </c>
      <c r="G155" s="117" t="s">
        <v>207</v>
      </c>
      <c r="H155" s="144" t="s">
        <v>624</v>
      </c>
      <c r="I155" s="146"/>
      <c r="J155" s="159"/>
      <c r="K155" s="148"/>
      <c r="L155" s="144"/>
      <c r="M155" s="149" t="s">
        <v>804</v>
      </c>
      <c r="N155" s="146" t="s">
        <v>844</v>
      </c>
      <c r="O155" s="221" t="s">
        <v>852</v>
      </c>
      <c r="AA155" s="230">
        <f t="shared" si="2"/>
        <v>2</v>
      </c>
    </row>
    <row r="156" spans="1:27" ht="38.25">
      <c r="A156" s="144" t="s">
        <v>627</v>
      </c>
      <c r="B156" s="145" t="s">
        <v>148</v>
      </c>
      <c r="C156" s="145" t="s">
        <v>771</v>
      </c>
      <c r="D156" s="142" t="s">
        <v>26</v>
      </c>
      <c r="E156" s="145" t="s">
        <v>352</v>
      </c>
      <c r="F156" s="144" t="s">
        <v>205</v>
      </c>
      <c r="G156" s="117" t="s">
        <v>626</v>
      </c>
      <c r="H156" s="144" t="s">
        <v>622</v>
      </c>
      <c r="I156" s="146"/>
      <c r="J156" s="159"/>
      <c r="K156" s="148"/>
      <c r="L156" s="144"/>
      <c r="M156" s="149" t="s">
        <v>804</v>
      </c>
      <c r="N156" s="146" t="s">
        <v>844</v>
      </c>
      <c r="O156" s="221" t="s">
        <v>852</v>
      </c>
      <c r="AA156" s="230">
        <f t="shared" si="2"/>
        <v>2</v>
      </c>
    </row>
    <row r="157" spans="1:27" ht="38.25">
      <c r="A157" s="144" t="s">
        <v>628</v>
      </c>
      <c r="B157" s="145" t="s">
        <v>148</v>
      </c>
      <c r="C157" s="145" t="s">
        <v>771</v>
      </c>
      <c r="D157" s="142" t="s">
        <v>26</v>
      </c>
      <c r="E157" s="145" t="s">
        <v>352</v>
      </c>
      <c r="F157" s="144" t="s">
        <v>205</v>
      </c>
      <c r="G157" s="117" t="s">
        <v>211</v>
      </c>
      <c r="H157" s="144" t="s">
        <v>622</v>
      </c>
      <c r="I157" s="146"/>
      <c r="J157" s="159"/>
      <c r="K157" s="148"/>
      <c r="L157" s="144"/>
      <c r="M157" s="149" t="s">
        <v>804</v>
      </c>
      <c r="N157" s="146" t="s">
        <v>844</v>
      </c>
      <c r="O157" s="221" t="s">
        <v>852</v>
      </c>
      <c r="AA157" s="230">
        <f t="shared" si="2"/>
        <v>2</v>
      </c>
    </row>
    <row r="158" spans="1:27" ht="38.25">
      <c r="A158" s="144" t="s">
        <v>630</v>
      </c>
      <c r="B158" s="145" t="s">
        <v>148</v>
      </c>
      <c r="C158" s="145" t="s">
        <v>771</v>
      </c>
      <c r="D158" s="142" t="s">
        <v>26</v>
      </c>
      <c r="E158" s="145" t="s">
        <v>352</v>
      </c>
      <c r="F158" s="144" t="s">
        <v>205</v>
      </c>
      <c r="G158" s="117" t="s">
        <v>222</v>
      </c>
      <c r="H158" s="144" t="s">
        <v>629</v>
      </c>
      <c r="I158" s="146"/>
      <c r="J158" s="159"/>
      <c r="K158" s="148"/>
      <c r="L158" s="144"/>
      <c r="M158" s="149" t="s">
        <v>804</v>
      </c>
      <c r="N158" s="146" t="s">
        <v>844</v>
      </c>
      <c r="O158" s="221" t="s">
        <v>852</v>
      </c>
      <c r="AA158" s="230">
        <f t="shared" si="2"/>
        <v>2</v>
      </c>
    </row>
    <row r="159" spans="1:27" ht="38.25">
      <c r="A159" s="144" t="s">
        <v>633</v>
      </c>
      <c r="B159" s="145" t="s">
        <v>148</v>
      </c>
      <c r="C159" s="145" t="s">
        <v>771</v>
      </c>
      <c r="D159" s="142" t="s">
        <v>26</v>
      </c>
      <c r="E159" s="145" t="s">
        <v>352</v>
      </c>
      <c r="F159" s="144" t="s">
        <v>205</v>
      </c>
      <c r="G159" s="117" t="s">
        <v>631</v>
      </c>
      <c r="H159" s="144" t="s">
        <v>632</v>
      </c>
      <c r="I159" s="146"/>
      <c r="J159" s="159"/>
      <c r="K159" s="148"/>
      <c r="L159" s="144"/>
      <c r="M159" s="149" t="s">
        <v>804</v>
      </c>
      <c r="N159" s="146" t="s">
        <v>844</v>
      </c>
      <c r="O159" s="221" t="s">
        <v>852</v>
      </c>
      <c r="AA159" s="230">
        <f t="shared" si="2"/>
        <v>2</v>
      </c>
    </row>
    <row r="160" spans="1:27" ht="38.25">
      <c r="A160" s="144" t="s">
        <v>635</v>
      </c>
      <c r="B160" s="145" t="s">
        <v>148</v>
      </c>
      <c r="C160" s="145" t="s">
        <v>771</v>
      </c>
      <c r="D160" s="142" t="s">
        <v>26</v>
      </c>
      <c r="E160" s="145" t="s">
        <v>352</v>
      </c>
      <c r="F160" s="144" t="s">
        <v>205</v>
      </c>
      <c r="G160" s="117" t="s">
        <v>634</v>
      </c>
      <c r="H160" s="144" t="s">
        <v>622</v>
      </c>
      <c r="I160" s="146"/>
      <c r="J160" s="159"/>
      <c r="K160" s="148"/>
      <c r="L160" s="144"/>
      <c r="M160" s="149" t="s">
        <v>804</v>
      </c>
      <c r="N160" s="146" t="s">
        <v>844</v>
      </c>
      <c r="O160" s="221" t="s">
        <v>852</v>
      </c>
      <c r="AA160" s="230">
        <f t="shared" si="2"/>
        <v>2</v>
      </c>
    </row>
    <row r="161" spans="1:27" ht="38.25">
      <c r="A161" s="144" t="s">
        <v>637</v>
      </c>
      <c r="B161" s="145" t="s">
        <v>148</v>
      </c>
      <c r="C161" s="145" t="s">
        <v>771</v>
      </c>
      <c r="D161" s="142" t="s">
        <v>26</v>
      </c>
      <c r="E161" s="145" t="s">
        <v>352</v>
      </c>
      <c r="F161" s="144" t="s">
        <v>205</v>
      </c>
      <c r="G161" s="117" t="s">
        <v>636</v>
      </c>
      <c r="H161" s="144" t="s">
        <v>632</v>
      </c>
      <c r="I161" s="146"/>
      <c r="J161" s="159"/>
      <c r="K161" s="148"/>
      <c r="L161" s="144"/>
      <c r="M161" s="149" t="s">
        <v>803</v>
      </c>
      <c r="N161" s="146" t="s">
        <v>844</v>
      </c>
      <c r="O161" s="221" t="s">
        <v>852</v>
      </c>
      <c r="AA161" s="230">
        <f t="shared" si="2"/>
        <v>2</v>
      </c>
    </row>
    <row r="162" spans="1:27" ht="38.25">
      <c r="A162" s="144" t="s">
        <v>640</v>
      </c>
      <c r="B162" s="145" t="s">
        <v>148</v>
      </c>
      <c r="C162" s="145" t="s">
        <v>771</v>
      </c>
      <c r="D162" s="142" t="s">
        <v>26</v>
      </c>
      <c r="E162" s="145" t="s">
        <v>352</v>
      </c>
      <c r="F162" s="144" t="s">
        <v>205</v>
      </c>
      <c r="G162" s="117" t="s">
        <v>638</v>
      </c>
      <c r="H162" s="144" t="s">
        <v>639</v>
      </c>
      <c r="I162" s="146"/>
      <c r="J162" s="159"/>
      <c r="K162" s="148"/>
      <c r="L162" s="144"/>
      <c r="M162" s="149" t="s">
        <v>803</v>
      </c>
      <c r="N162" s="146" t="s">
        <v>844</v>
      </c>
      <c r="O162" s="221" t="s">
        <v>852</v>
      </c>
      <c r="AA162" s="230">
        <f t="shared" si="2"/>
        <v>2</v>
      </c>
    </row>
    <row r="163" spans="1:27" ht="70.5" customHeight="1">
      <c r="A163" s="144" t="s">
        <v>642</v>
      </c>
      <c r="B163" s="145" t="s">
        <v>148</v>
      </c>
      <c r="C163" s="145" t="s">
        <v>771</v>
      </c>
      <c r="D163" s="142" t="s">
        <v>26</v>
      </c>
      <c r="E163" s="145" t="s">
        <v>352</v>
      </c>
      <c r="F163" s="144" t="s">
        <v>205</v>
      </c>
      <c r="G163" s="117" t="s">
        <v>641</v>
      </c>
      <c r="H163" s="144" t="s">
        <v>208</v>
      </c>
      <c r="I163" s="146"/>
      <c r="J163" s="159"/>
      <c r="K163" s="148"/>
      <c r="L163" s="144"/>
      <c r="M163" s="149" t="s">
        <v>804</v>
      </c>
      <c r="N163" s="146" t="s">
        <v>844</v>
      </c>
      <c r="O163" s="221" t="s">
        <v>852</v>
      </c>
      <c r="AA163" s="230">
        <f t="shared" si="2"/>
        <v>2</v>
      </c>
    </row>
    <row r="164" spans="1:27" ht="38.25">
      <c r="A164" s="144" t="s">
        <v>643</v>
      </c>
      <c r="B164" s="145" t="s">
        <v>148</v>
      </c>
      <c r="C164" s="145" t="s">
        <v>771</v>
      </c>
      <c r="D164" s="142" t="s">
        <v>26</v>
      </c>
      <c r="E164" s="145" t="s">
        <v>352</v>
      </c>
      <c r="F164" s="144" t="s">
        <v>205</v>
      </c>
      <c r="G164" s="117" t="s">
        <v>228</v>
      </c>
      <c r="H164" s="144" t="s">
        <v>208</v>
      </c>
      <c r="I164" s="146"/>
      <c r="J164" s="159"/>
      <c r="K164" s="148"/>
      <c r="L164" s="144"/>
      <c r="M164" s="149" t="s">
        <v>804</v>
      </c>
      <c r="N164" s="146" t="s">
        <v>844</v>
      </c>
      <c r="O164" s="221" t="s">
        <v>852</v>
      </c>
      <c r="AA164" s="230">
        <f t="shared" si="2"/>
        <v>2</v>
      </c>
    </row>
    <row r="165" spans="1:27" ht="38.25">
      <c r="A165" s="144" t="s">
        <v>646</v>
      </c>
      <c r="B165" s="145" t="s">
        <v>148</v>
      </c>
      <c r="C165" s="145" t="s">
        <v>771</v>
      </c>
      <c r="D165" s="142" t="s">
        <v>26</v>
      </c>
      <c r="E165" s="145" t="s">
        <v>352</v>
      </c>
      <c r="F165" s="144" t="s">
        <v>205</v>
      </c>
      <c r="G165" s="117" t="s">
        <v>644</v>
      </c>
      <c r="H165" s="144" t="s">
        <v>645</v>
      </c>
      <c r="I165" s="146"/>
      <c r="J165" s="159"/>
      <c r="K165" s="148"/>
      <c r="L165" s="144"/>
      <c r="M165" s="149" t="s">
        <v>804</v>
      </c>
      <c r="N165" s="146" t="s">
        <v>844</v>
      </c>
      <c r="O165" s="221" t="s">
        <v>852</v>
      </c>
      <c r="AA165" s="230">
        <f t="shared" si="2"/>
        <v>2</v>
      </c>
    </row>
    <row r="166" spans="1:27" ht="38.25">
      <c r="A166" s="144" t="s">
        <v>648</v>
      </c>
      <c r="B166" s="145" t="s">
        <v>148</v>
      </c>
      <c r="C166" s="145" t="s">
        <v>771</v>
      </c>
      <c r="D166" s="142" t="s">
        <v>26</v>
      </c>
      <c r="E166" s="145" t="s">
        <v>352</v>
      </c>
      <c r="F166" s="144" t="s">
        <v>205</v>
      </c>
      <c r="G166" s="117" t="s">
        <v>209</v>
      </c>
      <c r="H166" s="144" t="s">
        <v>647</v>
      </c>
      <c r="I166" s="146"/>
      <c r="J166" s="159"/>
      <c r="K166" s="148"/>
      <c r="L166" s="144"/>
      <c r="M166" s="149" t="s">
        <v>804</v>
      </c>
      <c r="N166" s="146" t="s">
        <v>844</v>
      </c>
      <c r="O166" s="221" t="s">
        <v>852</v>
      </c>
      <c r="AA166" s="230">
        <f t="shared" si="2"/>
        <v>2</v>
      </c>
    </row>
    <row r="167" spans="1:27" ht="38.25">
      <c r="A167" s="144" t="s">
        <v>649</v>
      </c>
      <c r="B167" s="145" t="s">
        <v>148</v>
      </c>
      <c r="C167" s="145" t="s">
        <v>771</v>
      </c>
      <c r="D167" s="142" t="s">
        <v>26</v>
      </c>
      <c r="E167" s="145" t="s">
        <v>352</v>
      </c>
      <c r="F167" s="144" t="s">
        <v>205</v>
      </c>
      <c r="G167" s="117" t="s">
        <v>214</v>
      </c>
      <c r="H167" s="144" t="s">
        <v>208</v>
      </c>
      <c r="I167" s="146"/>
      <c r="J167" s="159"/>
      <c r="K167" s="148"/>
      <c r="L167" s="144"/>
      <c r="M167" s="149" t="s">
        <v>804</v>
      </c>
      <c r="N167" s="146" t="s">
        <v>844</v>
      </c>
      <c r="O167" s="221" t="s">
        <v>852</v>
      </c>
      <c r="AA167" s="230">
        <f t="shared" si="2"/>
        <v>2</v>
      </c>
    </row>
    <row r="168" spans="1:27" ht="38.25">
      <c r="A168" s="144" t="s">
        <v>650</v>
      </c>
      <c r="B168" s="145" t="s">
        <v>148</v>
      </c>
      <c r="C168" s="145" t="s">
        <v>771</v>
      </c>
      <c r="D168" s="142" t="s">
        <v>26</v>
      </c>
      <c r="E168" s="145" t="s">
        <v>352</v>
      </c>
      <c r="F168" s="144" t="s">
        <v>205</v>
      </c>
      <c r="G168" s="117" t="s">
        <v>218</v>
      </c>
      <c r="H168" s="144" t="s">
        <v>208</v>
      </c>
      <c r="I168" s="146"/>
      <c r="J168" s="159"/>
      <c r="K168" s="148"/>
      <c r="L168" s="144"/>
      <c r="M168" s="149" t="s">
        <v>804</v>
      </c>
      <c r="N168" s="146" t="s">
        <v>844</v>
      </c>
      <c r="O168" s="221" t="s">
        <v>852</v>
      </c>
      <c r="AA168" s="230">
        <f t="shared" si="2"/>
        <v>2</v>
      </c>
    </row>
    <row r="169" spans="1:27" ht="38.25">
      <c r="A169" s="144" t="s">
        <v>651</v>
      </c>
      <c r="B169" s="145" t="s">
        <v>148</v>
      </c>
      <c r="C169" s="145" t="s">
        <v>771</v>
      </c>
      <c r="D169" s="142" t="s">
        <v>26</v>
      </c>
      <c r="E169" s="145" t="s">
        <v>352</v>
      </c>
      <c r="F169" s="144" t="s">
        <v>205</v>
      </c>
      <c r="G169" s="117" t="s">
        <v>224</v>
      </c>
      <c r="H169" s="144" t="s">
        <v>622</v>
      </c>
      <c r="I169" s="146"/>
      <c r="J169" s="159"/>
      <c r="K169" s="148"/>
      <c r="L169" s="144"/>
      <c r="M169" s="149" t="s">
        <v>804</v>
      </c>
      <c r="N169" s="146" t="s">
        <v>844</v>
      </c>
      <c r="O169" s="221" t="s">
        <v>852</v>
      </c>
      <c r="AA169" s="230">
        <f t="shared" si="2"/>
        <v>2</v>
      </c>
    </row>
    <row r="170" spans="1:27" ht="38.25">
      <c r="A170" s="144" t="s">
        <v>652</v>
      </c>
      <c r="B170" s="145" t="s">
        <v>148</v>
      </c>
      <c r="C170" s="145" t="s">
        <v>771</v>
      </c>
      <c r="D170" s="142" t="s">
        <v>26</v>
      </c>
      <c r="E170" s="145" t="s">
        <v>352</v>
      </c>
      <c r="F170" s="144" t="s">
        <v>205</v>
      </c>
      <c r="G170" s="117" t="s">
        <v>226</v>
      </c>
      <c r="H170" s="144" t="s">
        <v>622</v>
      </c>
      <c r="I170" s="146"/>
      <c r="J170" s="159"/>
      <c r="K170" s="148"/>
      <c r="L170" s="144"/>
      <c r="M170" s="149" t="s">
        <v>804</v>
      </c>
      <c r="N170" s="146" t="s">
        <v>844</v>
      </c>
      <c r="O170" s="221" t="s">
        <v>852</v>
      </c>
      <c r="AA170" s="230">
        <f t="shared" si="2"/>
        <v>2</v>
      </c>
    </row>
    <row r="171" spans="1:27" ht="38.25">
      <c r="A171" s="144" t="s">
        <v>654</v>
      </c>
      <c r="B171" s="145" t="s">
        <v>148</v>
      </c>
      <c r="C171" s="145" t="s">
        <v>771</v>
      </c>
      <c r="D171" s="142" t="s">
        <v>26</v>
      </c>
      <c r="E171" s="145" t="s">
        <v>352</v>
      </c>
      <c r="F171" s="144" t="s">
        <v>205</v>
      </c>
      <c r="G171" s="117" t="s">
        <v>234</v>
      </c>
      <c r="H171" s="144" t="s">
        <v>653</v>
      </c>
      <c r="I171" s="146"/>
      <c r="J171" s="159"/>
      <c r="K171" s="148"/>
      <c r="L171" s="144"/>
      <c r="M171" s="149" t="s">
        <v>804</v>
      </c>
      <c r="N171" s="146" t="s">
        <v>844</v>
      </c>
      <c r="O171" s="221" t="s">
        <v>852</v>
      </c>
      <c r="AA171" s="230">
        <f t="shared" si="2"/>
        <v>2</v>
      </c>
    </row>
    <row r="172" spans="1:27" ht="79.5" customHeight="1">
      <c r="A172" s="144" t="s">
        <v>656</v>
      </c>
      <c r="B172" s="145" t="s">
        <v>148</v>
      </c>
      <c r="C172" s="145" t="s">
        <v>771</v>
      </c>
      <c r="D172" s="142" t="s">
        <v>26</v>
      </c>
      <c r="E172" s="145" t="s">
        <v>352</v>
      </c>
      <c r="F172" s="144" t="s">
        <v>205</v>
      </c>
      <c r="G172" s="117" t="s">
        <v>221</v>
      </c>
      <c r="H172" s="144" t="s">
        <v>655</v>
      </c>
      <c r="I172" s="146"/>
      <c r="J172" s="159"/>
      <c r="K172" s="148"/>
      <c r="L172" s="144"/>
      <c r="M172" s="149" t="s">
        <v>803</v>
      </c>
      <c r="N172" s="146" t="s">
        <v>843</v>
      </c>
      <c r="O172" s="221" t="s">
        <v>894</v>
      </c>
      <c r="AA172" s="230">
        <f t="shared" si="2"/>
        <v>3</v>
      </c>
    </row>
    <row r="173" spans="1:27" ht="38.25">
      <c r="A173" s="144" t="s">
        <v>657</v>
      </c>
      <c r="B173" s="145" t="s">
        <v>148</v>
      </c>
      <c r="C173" s="145" t="s">
        <v>771</v>
      </c>
      <c r="D173" s="142" t="s">
        <v>26</v>
      </c>
      <c r="E173" s="145" t="s">
        <v>352</v>
      </c>
      <c r="F173" s="144" t="s">
        <v>205</v>
      </c>
      <c r="G173" s="117" t="s">
        <v>232</v>
      </c>
      <c r="H173" s="144" t="s">
        <v>208</v>
      </c>
      <c r="I173" s="146"/>
      <c r="J173" s="159"/>
      <c r="K173" s="148"/>
      <c r="L173" s="144"/>
      <c r="M173" s="149" t="s">
        <v>804</v>
      </c>
      <c r="N173" s="146" t="s">
        <v>844</v>
      </c>
      <c r="O173" s="221" t="s">
        <v>852</v>
      </c>
      <c r="AA173" s="230">
        <f t="shared" si="2"/>
        <v>2</v>
      </c>
    </row>
    <row r="174" spans="1:27" ht="38.25">
      <c r="A174" s="144" t="s">
        <v>658</v>
      </c>
      <c r="B174" s="145" t="s">
        <v>148</v>
      </c>
      <c r="C174" s="145" t="s">
        <v>771</v>
      </c>
      <c r="D174" s="142" t="s">
        <v>26</v>
      </c>
      <c r="E174" s="145" t="s">
        <v>352</v>
      </c>
      <c r="F174" s="144" t="s">
        <v>205</v>
      </c>
      <c r="G174" s="117" t="s">
        <v>210</v>
      </c>
      <c r="H174" s="144" t="s">
        <v>208</v>
      </c>
      <c r="I174" s="146"/>
      <c r="J174" s="159"/>
      <c r="K174" s="148"/>
      <c r="L174" s="144"/>
      <c r="M174" s="149" t="s">
        <v>804</v>
      </c>
      <c r="N174" s="146" t="s">
        <v>844</v>
      </c>
      <c r="O174" s="221" t="s">
        <v>852</v>
      </c>
      <c r="AA174" s="230">
        <f t="shared" si="2"/>
        <v>2</v>
      </c>
    </row>
    <row r="175" spans="1:27" ht="38.25">
      <c r="A175" s="144" t="s">
        <v>659</v>
      </c>
      <c r="B175" s="145" t="s">
        <v>148</v>
      </c>
      <c r="C175" s="145" t="s">
        <v>771</v>
      </c>
      <c r="D175" s="142" t="s">
        <v>26</v>
      </c>
      <c r="E175" s="145" t="s">
        <v>352</v>
      </c>
      <c r="F175" s="144" t="s">
        <v>205</v>
      </c>
      <c r="G175" s="117" t="s">
        <v>230</v>
      </c>
      <c r="H175" s="144" t="s">
        <v>208</v>
      </c>
      <c r="I175" s="146"/>
      <c r="J175" s="159"/>
      <c r="K175" s="148"/>
      <c r="L175" s="144"/>
      <c r="M175" s="149" t="s">
        <v>804</v>
      </c>
      <c r="N175" s="146" t="s">
        <v>844</v>
      </c>
      <c r="O175" s="221" t="s">
        <v>852</v>
      </c>
      <c r="AA175" s="230">
        <f t="shared" si="2"/>
        <v>2</v>
      </c>
    </row>
    <row r="176" spans="1:27" ht="38.25">
      <c r="A176" s="144" t="s">
        <v>660</v>
      </c>
      <c r="B176" s="145" t="s">
        <v>148</v>
      </c>
      <c r="C176" s="145" t="s">
        <v>771</v>
      </c>
      <c r="D176" s="142" t="s">
        <v>26</v>
      </c>
      <c r="E176" s="145" t="s">
        <v>352</v>
      </c>
      <c r="F176" s="144" t="s">
        <v>205</v>
      </c>
      <c r="G176" s="117" t="s">
        <v>233</v>
      </c>
      <c r="H176" s="144" t="s">
        <v>208</v>
      </c>
      <c r="I176" s="146"/>
      <c r="J176" s="159"/>
      <c r="K176" s="148"/>
      <c r="L176" s="144"/>
      <c r="M176" s="149" t="s">
        <v>804</v>
      </c>
      <c r="N176" s="146" t="s">
        <v>844</v>
      </c>
      <c r="O176" s="221" t="s">
        <v>852</v>
      </c>
      <c r="AA176" s="230">
        <f t="shared" si="2"/>
        <v>2</v>
      </c>
    </row>
    <row r="177" spans="1:27" ht="38.25">
      <c r="A177" s="144" t="s">
        <v>661</v>
      </c>
      <c r="B177" s="145" t="s">
        <v>148</v>
      </c>
      <c r="C177" s="145" t="s">
        <v>771</v>
      </c>
      <c r="D177" s="142" t="s">
        <v>26</v>
      </c>
      <c r="E177" s="145" t="s">
        <v>352</v>
      </c>
      <c r="F177" s="144" t="s">
        <v>205</v>
      </c>
      <c r="G177" s="117" t="s">
        <v>227</v>
      </c>
      <c r="H177" s="144" t="s">
        <v>208</v>
      </c>
      <c r="I177" s="146"/>
      <c r="J177" s="159"/>
      <c r="K177" s="148"/>
      <c r="L177" s="144"/>
      <c r="M177" s="149" t="s">
        <v>804</v>
      </c>
      <c r="N177" s="146" t="s">
        <v>844</v>
      </c>
      <c r="O177" s="221" t="s">
        <v>852</v>
      </c>
      <c r="AA177" s="230">
        <f t="shared" si="2"/>
        <v>2</v>
      </c>
    </row>
    <row r="178" spans="1:27" ht="38.25">
      <c r="A178" s="144" t="s">
        <v>662</v>
      </c>
      <c r="B178" s="145" t="s">
        <v>148</v>
      </c>
      <c r="C178" s="145" t="s">
        <v>771</v>
      </c>
      <c r="D178" s="142" t="s">
        <v>26</v>
      </c>
      <c r="E178" s="145" t="s">
        <v>352</v>
      </c>
      <c r="F178" s="144" t="s">
        <v>205</v>
      </c>
      <c r="G178" s="117" t="s">
        <v>213</v>
      </c>
      <c r="H178" s="144" t="s">
        <v>645</v>
      </c>
      <c r="I178" s="146"/>
      <c r="J178" s="159"/>
      <c r="K178" s="148"/>
      <c r="L178" s="144"/>
      <c r="M178" s="149" t="s">
        <v>804</v>
      </c>
      <c r="N178" s="146" t="s">
        <v>844</v>
      </c>
      <c r="O178" s="221" t="s">
        <v>852</v>
      </c>
      <c r="AA178" s="230">
        <f t="shared" si="2"/>
        <v>2</v>
      </c>
    </row>
    <row r="179" spans="1:27" ht="38.25">
      <c r="A179" s="144" t="s">
        <v>663</v>
      </c>
      <c r="B179" s="145" t="s">
        <v>148</v>
      </c>
      <c r="C179" s="145" t="s">
        <v>771</v>
      </c>
      <c r="D179" s="142" t="s">
        <v>26</v>
      </c>
      <c r="E179" s="145" t="s">
        <v>352</v>
      </c>
      <c r="F179" s="144" t="s">
        <v>205</v>
      </c>
      <c r="G179" s="117" t="s">
        <v>217</v>
      </c>
      <c r="H179" s="144" t="s">
        <v>612</v>
      </c>
      <c r="I179" s="146"/>
      <c r="J179" s="159"/>
      <c r="K179" s="148"/>
      <c r="L179" s="144"/>
      <c r="M179" s="149" t="s">
        <v>804</v>
      </c>
      <c r="N179" s="146" t="s">
        <v>844</v>
      </c>
      <c r="O179" s="221" t="s">
        <v>852</v>
      </c>
      <c r="AA179" s="230">
        <f t="shared" si="2"/>
        <v>2</v>
      </c>
    </row>
    <row r="180" spans="1:27" ht="38.25">
      <c r="A180" s="144" t="s">
        <v>664</v>
      </c>
      <c r="B180" s="145" t="s">
        <v>148</v>
      </c>
      <c r="C180" s="145" t="s">
        <v>771</v>
      </c>
      <c r="D180" s="142" t="s">
        <v>26</v>
      </c>
      <c r="E180" s="145" t="s">
        <v>352</v>
      </c>
      <c r="F180" s="144" t="s">
        <v>205</v>
      </c>
      <c r="G180" s="117" t="s">
        <v>215</v>
      </c>
      <c r="H180" s="144" t="s">
        <v>208</v>
      </c>
      <c r="I180" s="146"/>
      <c r="J180" s="159"/>
      <c r="K180" s="148"/>
      <c r="L180" s="144"/>
      <c r="M180" s="149" t="s">
        <v>804</v>
      </c>
      <c r="N180" s="146" t="s">
        <v>844</v>
      </c>
      <c r="O180" s="221" t="s">
        <v>852</v>
      </c>
      <c r="AA180" s="230">
        <f t="shared" si="2"/>
        <v>2</v>
      </c>
    </row>
    <row r="181" spans="1:27" ht="38.25">
      <c r="A181" s="144" t="s">
        <v>666</v>
      </c>
      <c r="B181" s="145" t="s">
        <v>148</v>
      </c>
      <c r="C181" s="145" t="s">
        <v>771</v>
      </c>
      <c r="D181" s="142" t="s">
        <v>26</v>
      </c>
      <c r="E181" s="145" t="s">
        <v>352</v>
      </c>
      <c r="F181" s="144" t="s">
        <v>205</v>
      </c>
      <c r="G181" s="117" t="s">
        <v>665</v>
      </c>
      <c r="H181" s="144" t="s">
        <v>622</v>
      </c>
      <c r="I181" s="146"/>
      <c r="J181" s="159"/>
      <c r="K181" s="148"/>
      <c r="L181" s="144"/>
      <c r="M181" s="149" t="s">
        <v>804</v>
      </c>
      <c r="N181" s="146" t="s">
        <v>844</v>
      </c>
      <c r="O181" s="221" t="s">
        <v>852</v>
      </c>
      <c r="AA181" s="230">
        <f t="shared" si="2"/>
        <v>2</v>
      </c>
    </row>
    <row r="182" spans="1:27" ht="38.25">
      <c r="A182" s="154" t="s">
        <v>811</v>
      </c>
      <c r="B182" s="155" t="s">
        <v>148</v>
      </c>
      <c r="C182" s="155" t="s">
        <v>771</v>
      </c>
      <c r="D182" s="156" t="s">
        <v>26</v>
      </c>
      <c r="E182" s="155" t="s">
        <v>352</v>
      </c>
      <c r="F182" s="154" t="s">
        <v>205</v>
      </c>
      <c r="G182" s="157" t="s">
        <v>225</v>
      </c>
      <c r="H182" s="154" t="s">
        <v>208</v>
      </c>
      <c r="I182" s="158"/>
      <c r="J182" s="159"/>
      <c r="K182" s="160"/>
      <c r="L182" s="154"/>
      <c r="M182" s="223" t="s">
        <v>803</v>
      </c>
      <c r="N182" s="158" t="s">
        <v>844</v>
      </c>
      <c r="O182" s="221" t="s">
        <v>852</v>
      </c>
      <c r="AA182" s="230">
        <f t="shared" si="2"/>
        <v>2</v>
      </c>
    </row>
    <row r="183" spans="1:27" ht="15" customHeight="1">
      <c r="A183" s="224"/>
      <c r="B183" s="224" t="s">
        <v>46</v>
      </c>
      <c r="C183" s="224"/>
      <c r="D183" s="224"/>
      <c r="E183" s="224"/>
      <c r="F183" s="224"/>
      <c r="G183" s="224"/>
      <c r="H183" s="224"/>
      <c r="I183" s="224"/>
      <c r="J183" s="224"/>
      <c r="K183" s="224"/>
      <c r="L183" s="224"/>
      <c r="M183" s="224"/>
      <c r="N183" s="224"/>
      <c r="O183" s="224"/>
      <c r="AA183" s="222"/>
    </row>
    <row r="184" spans="16:18" ht="12.75" hidden="1">
      <c r="P184" s="33"/>
      <c r="Q184" s="33"/>
      <c r="R184" s="33"/>
    </row>
    <row r="185" spans="16:18" ht="12.75" hidden="1">
      <c r="P185" s="33"/>
      <c r="Q185" s="33"/>
      <c r="R185" s="33"/>
    </row>
    <row r="186" spans="9:18" ht="12.75" hidden="1">
      <c r="I186" s="33" t="s">
        <v>30</v>
      </c>
      <c r="P186" s="33"/>
      <c r="Q186" s="33"/>
      <c r="R186" s="33"/>
    </row>
    <row r="187" spans="9:18" ht="12.75" hidden="1">
      <c r="I187" s="33" t="s">
        <v>7</v>
      </c>
      <c r="P187" s="33"/>
      <c r="Q187" s="33"/>
      <c r="R187" s="33"/>
    </row>
    <row r="188" spans="9:18" ht="12.75" hidden="1">
      <c r="I188" s="33" t="s">
        <v>8</v>
      </c>
      <c r="P188" s="33"/>
      <c r="Q188" s="33"/>
      <c r="R188" s="33"/>
    </row>
    <row r="189" spans="9:18" ht="12.75" hidden="1">
      <c r="I189" s="33" t="s">
        <v>792</v>
      </c>
      <c r="P189" s="33"/>
      <c r="Q189" s="33"/>
      <c r="R189" s="33"/>
    </row>
    <row r="190" spans="9:18" ht="12.75" hidden="1">
      <c r="I190" s="33" t="s">
        <v>791</v>
      </c>
      <c r="P190" s="33"/>
      <c r="Q190" s="33"/>
      <c r="R190" s="33"/>
    </row>
    <row r="191" spans="9:18" ht="12.75" hidden="1">
      <c r="I191" s="33" t="s">
        <v>793</v>
      </c>
      <c r="P191" s="33"/>
      <c r="Q191" s="33"/>
      <c r="R191" s="33"/>
    </row>
    <row r="192" spans="9:18" ht="12.75" hidden="1">
      <c r="I192" s="111" t="s">
        <v>25</v>
      </c>
      <c r="P192" s="33"/>
      <c r="Q192" s="33"/>
      <c r="R192" s="33"/>
    </row>
    <row r="193" spans="9:18" ht="12.75" hidden="1">
      <c r="I193" s="111" t="s">
        <v>26</v>
      </c>
      <c r="P193" s="33"/>
      <c r="Q193" s="33"/>
      <c r="R193" s="33"/>
    </row>
    <row r="194" spans="9:18" ht="12.75" hidden="1">
      <c r="I194" s="111" t="s">
        <v>794</v>
      </c>
      <c r="P194" s="33"/>
      <c r="Q194" s="33"/>
      <c r="R194" s="33"/>
    </row>
    <row r="195" spans="9:18" ht="12.75" hidden="1">
      <c r="I195" s="111" t="s">
        <v>795</v>
      </c>
      <c r="P195" s="33"/>
      <c r="Q195" s="33"/>
      <c r="R195" s="33"/>
    </row>
    <row r="196" ht="12.75" hidden="1"/>
    <row r="197" ht="12.75" hidden="1"/>
    <row r="198" spans="9:18" ht="12.75" hidden="1">
      <c r="I198" s="33" t="s">
        <v>7</v>
      </c>
      <c r="P198" s="33"/>
      <c r="Q198" s="33"/>
      <c r="R198" s="33"/>
    </row>
    <row r="199" spans="9:18" ht="12.75" hidden="1">
      <c r="I199" s="33" t="s">
        <v>8</v>
      </c>
      <c r="P199" s="33"/>
      <c r="Q199" s="33"/>
      <c r="R199" s="33"/>
    </row>
    <row r="200" spans="9:18" ht="12.75" hidden="1">
      <c r="I200" s="33" t="s">
        <v>819</v>
      </c>
      <c r="P200" s="33"/>
      <c r="Q200" s="33"/>
      <c r="R200" s="33"/>
    </row>
    <row r="201" spans="9:18" ht="12.75" hidden="1">
      <c r="I201" s="33" t="s">
        <v>820</v>
      </c>
      <c r="P201" s="33"/>
      <c r="Q201" s="33"/>
      <c r="R201" s="33"/>
    </row>
    <row r="202" ht="12.75" hidden="1">
      <c r="I202" s="218" t="s">
        <v>841</v>
      </c>
    </row>
    <row r="203" ht="12.75" hidden="1">
      <c r="I203" s="225" t="s">
        <v>842</v>
      </c>
    </row>
    <row r="204" ht="12.75" hidden="1">
      <c r="I204" s="218" t="s">
        <v>843</v>
      </c>
    </row>
    <row r="205" ht="12.75" hidden="1">
      <c r="I205" s="218" t="s">
        <v>844</v>
      </c>
    </row>
    <row r="206" ht="12.75" hidden="1">
      <c r="I206" s="218" t="s">
        <v>845</v>
      </c>
    </row>
  </sheetData>
  <sheetProtection sort="0" autoFilter="0"/>
  <protectedRanges>
    <protectedRange password="E1A2" sqref="AA1 O1:Q3" name="Range1_1"/>
    <protectedRange password="E1A2" sqref="AA2:AA182" name="Range1_1_1"/>
  </protectedRanges>
  <autoFilter ref="A1:N1"/>
  <conditionalFormatting sqref="J2:K183">
    <cfRule type="cellIs" priority="9" dxfId="2" operator="equal" stopIfTrue="1">
      <formula>"Pass"</formula>
    </cfRule>
    <cfRule type="cellIs" priority="10" dxfId="1" operator="equal" stopIfTrue="1">
      <formula>"Fail"</formula>
    </cfRule>
    <cfRule type="cellIs" priority="11" dxfId="0" operator="equal" stopIfTrue="1">
      <formula>"Info"</formula>
    </cfRule>
  </conditionalFormatting>
  <dataValidations count="4">
    <dataValidation type="list" allowBlank="1" showInputMessage="1" showErrorMessage="1" sqref="J183 J93">
      <formula1>$I$187:$I$191</formula1>
    </dataValidation>
    <dataValidation type="list" allowBlank="1" showInputMessage="1" showErrorMessage="1" sqref="D2:D183">
      <formula1>$I$191:$I$195</formula1>
    </dataValidation>
    <dataValidation type="list" allowBlank="1" showInputMessage="1" showErrorMessage="1" sqref="J2:J92 J94:J182">
      <formula1>$I$198:$I$201</formula1>
    </dataValidation>
    <dataValidation type="list" allowBlank="1" showInputMessage="1" showErrorMessage="1" sqref="N2:N182">
      <formula1>$I$203:$I$206</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9"/>
  <sheetViews>
    <sheetView showGridLines="0" zoomScalePageLayoutView="0" workbookViewId="0" topLeftCell="A1">
      <pane ySplit="1" topLeftCell="A2" activePane="bottomLeft" state="frozen"/>
      <selection pane="topLeft" activeCell="A1" sqref="A1"/>
      <selection pane="bottomLeft" activeCell="A4" sqref="A4"/>
    </sheetView>
  </sheetViews>
  <sheetFormatPr defaultColWidth="9.140625" defaultRowHeight="12.75"/>
  <cols>
    <col min="1" max="13" width="9.140625" style="16" customWidth="1"/>
    <col min="14" max="14" width="10.140625" style="16" customWidth="1"/>
    <col min="15" max="16384" width="9.140625" style="16" customWidth="1"/>
  </cols>
  <sheetData>
    <row r="1" spans="1:14" ht="12.75">
      <c r="A1" s="8" t="s">
        <v>34</v>
      </c>
      <c r="B1" s="9"/>
      <c r="C1" s="9"/>
      <c r="D1" s="9"/>
      <c r="E1" s="9"/>
      <c r="F1" s="9"/>
      <c r="G1" s="9"/>
      <c r="H1" s="9"/>
      <c r="I1" s="9"/>
      <c r="J1" s="9"/>
      <c r="K1" s="9"/>
      <c r="L1" s="9"/>
      <c r="M1" s="9"/>
      <c r="N1" s="10"/>
    </row>
    <row r="2" spans="1:14" s="17" customFormat="1" ht="12.75" customHeight="1">
      <c r="A2" s="23" t="s">
        <v>35</v>
      </c>
      <c r="B2" s="24"/>
      <c r="C2" s="24"/>
      <c r="D2" s="24"/>
      <c r="E2" s="24"/>
      <c r="F2" s="24"/>
      <c r="G2" s="24"/>
      <c r="H2" s="24"/>
      <c r="I2" s="24"/>
      <c r="J2" s="24"/>
      <c r="K2" s="24"/>
      <c r="L2" s="24"/>
      <c r="M2" s="24"/>
      <c r="N2" s="25"/>
    </row>
    <row r="3" spans="1:14" s="17" customFormat="1" ht="12.75" customHeight="1">
      <c r="A3" s="18" t="s">
        <v>114</v>
      </c>
      <c r="B3" s="19"/>
      <c r="C3" s="19"/>
      <c r="D3" s="19"/>
      <c r="E3" s="19"/>
      <c r="F3" s="19"/>
      <c r="G3" s="19"/>
      <c r="H3" s="19"/>
      <c r="I3" s="19"/>
      <c r="J3" s="19"/>
      <c r="K3" s="19"/>
      <c r="L3" s="19"/>
      <c r="M3" s="19"/>
      <c r="N3" s="20"/>
    </row>
    <row r="4" spans="1:14" s="17" customFormat="1" ht="12.75">
      <c r="A4" s="11" t="s">
        <v>821</v>
      </c>
      <c r="B4" s="12"/>
      <c r="C4" s="12"/>
      <c r="D4" s="12"/>
      <c r="E4" s="12"/>
      <c r="F4" s="12"/>
      <c r="G4" s="12"/>
      <c r="H4" s="12"/>
      <c r="I4" s="12"/>
      <c r="J4" s="12"/>
      <c r="K4" s="12"/>
      <c r="L4" s="12"/>
      <c r="M4" s="12"/>
      <c r="N4" s="13"/>
    </row>
    <row r="5" spans="1:14" s="17" customFormat="1" ht="12.75">
      <c r="A5" s="11" t="s">
        <v>798</v>
      </c>
      <c r="B5" s="12"/>
      <c r="C5" s="12"/>
      <c r="D5" s="12"/>
      <c r="E5" s="12"/>
      <c r="F5" s="12"/>
      <c r="G5" s="12"/>
      <c r="H5" s="12"/>
      <c r="I5" s="12"/>
      <c r="J5" s="12"/>
      <c r="K5" s="12"/>
      <c r="L5" s="12"/>
      <c r="M5" s="12"/>
      <c r="N5" s="13"/>
    </row>
    <row r="6" spans="1:14" s="17" customFormat="1" ht="12.75">
      <c r="A6" s="11" t="s">
        <v>240</v>
      </c>
      <c r="B6" s="12"/>
      <c r="C6" s="12"/>
      <c r="D6" s="12"/>
      <c r="E6" s="12"/>
      <c r="F6" s="12"/>
      <c r="G6" s="12"/>
      <c r="H6" s="12"/>
      <c r="I6" s="12"/>
      <c r="J6" s="12"/>
      <c r="K6" s="12"/>
      <c r="L6" s="12"/>
      <c r="M6" s="12"/>
      <c r="N6" s="13"/>
    </row>
    <row r="7" spans="1:14" s="17" customFormat="1" ht="12.75">
      <c r="A7" s="11" t="s">
        <v>241</v>
      </c>
      <c r="B7" s="12"/>
      <c r="C7" s="12"/>
      <c r="D7" s="12"/>
      <c r="E7" s="12"/>
      <c r="F7" s="12"/>
      <c r="G7" s="12"/>
      <c r="H7" s="12"/>
      <c r="I7" s="12"/>
      <c r="J7" s="12"/>
      <c r="K7" s="12"/>
      <c r="L7" s="12"/>
      <c r="M7" s="12"/>
      <c r="N7" s="13"/>
    </row>
    <row r="8" spans="1:14" s="17" customFormat="1" ht="12.75">
      <c r="A8" s="11" t="s">
        <v>763</v>
      </c>
      <c r="B8" s="12"/>
      <c r="C8" s="12"/>
      <c r="D8" s="12"/>
      <c r="E8" s="12"/>
      <c r="F8" s="12"/>
      <c r="G8" s="12"/>
      <c r="H8" s="12"/>
      <c r="I8" s="12"/>
      <c r="J8" s="12"/>
      <c r="K8" s="12"/>
      <c r="L8" s="12"/>
      <c r="M8" s="12"/>
      <c r="N8" s="13"/>
    </row>
    <row r="9" spans="1:14" s="17" customFormat="1" ht="12.75">
      <c r="A9" s="21"/>
      <c r="B9" s="14"/>
      <c r="C9" s="14"/>
      <c r="D9" s="14"/>
      <c r="E9" s="14"/>
      <c r="F9" s="14"/>
      <c r="G9" s="14"/>
      <c r="H9" s="14"/>
      <c r="I9" s="14"/>
      <c r="J9" s="14"/>
      <c r="K9" s="14"/>
      <c r="L9" s="14"/>
      <c r="M9" s="14"/>
      <c r="N9" s="15"/>
    </row>
    <row r="11" spans="1:14" ht="12.75" customHeight="1">
      <c r="A11" s="26" t="s">
        <v>764</v>
      </c>
      <c r="B11" s="27"/>
      <c r="C11" s="27"/>
      <c r="D11" s="27"/>
      <c r="E11" s="27"/>
      <c r="F11" s="27"/>
      <c r="G11" s="27"/>
      <c r="H11" s="27"/>
      <c r="I11" s="27"/>
      <c r="J11" s="27"/>
      <c r="K11" s="27"/>
      <c r="L11" s="27"/>
      <c r="M11" s="27"/>
      <c r="N11" s="28"/>
    </row>
    <row r="12" spans="1:14" ht="12.75" customHeight="1">
      <c r="A12" s="29" t="s">
        <v>40</v>
      </c>
      <c r="B12" s="30"/>
      <c r="C12" s="30"/>
      <c r="D12" s="30"/>
      <c r="E12" s="30"/>
      <c r="F12" s="30"/>
      <c r="G12" s="30"/>
      <c r="H12" s="30"/>
      <c r="I12" s="30"/>
      <c r="J12" s="30"/>
      <c r="K12" s="30"/>
      <c r="L12" s="30"/>
      <c r="M12" s="30"/>
      <c r="N12" s="31"/>
    </row>
    <row r="13" spans="1:14" ht="12.75" customHeight="1">
      <c r="A13" s="18" t="s">
        <v>115</v>
      </c>
      <c r="B13" s="19"/>
      <c r="C13" s="19"/>
      <c r="D13" s="19"/>
      <c r="E13" s="19"/>
      <c r="F13" s="19"/>
      <c r="G13" s="19"/>
      <c r="H13" s="19"/>
      <c r="I13" s="19"/>
      <c r="J13" s="19"/>
      <c r="K13" s="19"/>
      <c r="L13" s="19"/>
      <c r="M13" s="19"/>
      <c r="N13" s="20"/>
    </row>
    <row r="14" spans="1:14" ht="12.75">
      <c r="A14" s="11" t="s">
        <v>116</v>
      </c>
      <c r="B14" s="12"/>
      <c r="C14" s="12"/>
      <c r="D14" s="12"/>
      <c r="E14" s="12"/>
      <c r="F14" s="12"/>
      <c r="G14" s="12"/>
      <c r="H14" s="12"/>
      <c r="I14" s="12"/>
      <c r="J14" s="12"/>
      <c r="K14" s="12"/>
      <c r="L14" s="12"/>
      <c r="M14" s="12"/>
      <c r="N14" s="13"/>
    </row>
    <row r="15" spans="1:14" ht="12.75">
      <c r="A15" s="21" t="s">
        <v>117</v>
      </c>
      <c r="B15" s="14"/>
      <c r="C15" s="14"/>
      <c r="D15" s="14"/>
      <c r="E15" s="14"/>
      <c r="F15" s="14"/>
      <c r="G15" s="14"/>
      <c r="H15" s="14"/>
      <c r="I15" s="14"/>
      <c r="J15" s="14"/>
      <c r="K15" s="14"/>
      <c r="L15" s="14"/>
      <c r="M15" s="14"/>
      <c r="N15" s="15"/>
    </row>
    <row r="17" spans="1:14" ht="12.75" customHeight="1">
      <c r="A17" s="26" t="s">
        <v>39</v>
      </c>
      <c r="B17" s="27"/>
      <c r="C17" s="27"/>
      <c r="D17" s="27"/>
      <c r="E17" s="27"/>
      <c r="F17" s="27"/>
      <c r="G17" s="27"/>
      <c r="H17" s="27"/>
      <c r="I17" s="27"/>
      <c r="J17" s="27"/>
      <c r="K17" s="27"/>
      <c r="L17" s="27"/>
      <c r="M17" s="27"/>
      <c r="N17" s="28"/>
    </row>
    <row r="18" spans="1:14" ht="12.75" customHeight="1">
      <c r="A18" s="29" t="s">
        <v>38</v>
      </c>
      <c r="B18" s="30"/>
      <c r="C18" s="30"/>
      <c r="D18" s="30"/>
      <c r="E18" s="30"/>
      <c r="F18" s="30"/>
      <c r="G18" s="30"/>
      <c r="H18" s="30"/>
      <c r="I18" s="30"/>
      <c r="J18" s="30"/>
      <c r="K18" s="30"/>
      <c r="L18" s="30"/>
      <c r="M18" s="30"/>
      <c r="N18" s="31"/>
    </row>
    <row r="19" spans="1:14" ht="12.75" customHeight="1">
      <c r="A19" s="18" t="s">
        <v>118</v>
      </c>
      <c r="B19" s="19"/>
      <c r="C19" s="19"/>
      <c r="D19" s="19"/>
      <c r="E19" s="19"/>
      <c r="F19" s="19"/>
      <c r="G19" s="19"/>
      <c r="H19" s="19"/>
      <c r="I19" s="19"/>
      <c r="J19" s="19"/>
      <c r="K19" s="19"/>
      <c r="L19" s="19"/>
      <c r="M19" s="19"/>
      <c r="N19" s="20"/>
    </row>
    <row r="20" spans="1:14" ht="12.75">
      <c r="A20" s="11" t="s">
        <v>119</v>
      </c>
      <c r="B20" s="12"/>
      <c r="C20" s="12"/>
      <c r="D20" s="12"/>
      <c r="E20" s="12"/>
      <c r="F20" s="12"/>
      <c r="G20" s="12"/>
      <c r="H20" s="12"/>
      <c r="I20" s="12"/>
      <c r="J20" s="12"/>
      <c r="K20" s="12"/>
      <c r="L20" s="12"/>
      <c r="M20" s="12"/>
      <c r="N20" s="13"/>
    </row>
    <row r="21" spans="1:14" ht="12.75">
      <c r="A21" s="11" t="s">
        <v>120</v>
      </c>
      <c r="B21" s="12"/>
      <c r="C21" s="12"/>
      <c r="D21" s="12"/>
      <c r="E21" s="12"/>
      <c r="F21" s="12"/>
      <c r="G21" s="12"/>
      <c r="H21" s="12"/>
      <c r="I21" s="12"/>
      <c r="J21" s="12"/>
      <c r="K21" s="12"/>
      <c r="L21" s="12"/>
      <c r="M21" s="12"/>
      <c r="N21" s="13"/>
    </row>
    <row r="22" spans="1:14" ht="12.75">
      <c r="A22" s="11" t="s">
        <v>121</v>
      </c>
      <c r="B22" s="12"/>
      <c r="C22" s="12"/>
      <c r="D22" s="12"/>
      <c r="E22" s="12"/>
      <c r="F22" s="12"/>
      <c r="G22" s="12"/>
      <c r="H22" s="12"/>
      <c r="I22" s="12"/>
      <c r="J22" s="12"/>
      <c r="K22" s="12"/>
      <c r="L22" s="12"/>
      <c r="M22" s="12"/>
      <c r="N22" s="13"/>
    </row>
    <row r="23" spans="1:14" ht="12.75">
      <c r="A23" s="21"/>
      <c r="B23" s="14"/>
      <c r="C23" s="14"/>
      <c r="D23" s="14"/>
      <c r="E23" s="14"/>
      <c r="F23" s="14"/>
      <c r="G23" s="14"/>
      <c r="H23" s="14"/>
      <c r="I23" s="14"/>
      <c r="J23" s="14"/>
      <c r="K23" s="14"/>
      <c r="L23" s="14"/>
      <c r="M23" s="14"/>
      <c r="N23" s="15"/>
    </row>
    <row r="25" spans="1:14" ht="12.75" customHeight="1">
      <c r="A25" s="26" t="s">
        <v>36</v>
      </c>
      <c r="B25" s="27"/>
      <c r="C25" s="27"/>
      <c r="D25" s="27"/>
      <c r="E25" s="27"/>
      <c r="F25" s="27"/>
      <c r="G25" s="27"/>
      <c r="H25" s="27"/>
      <c r="I25" s="27"/>
      <c r="J25" s="27"/>
      <c r="K25" s="27"/>
      <c r="L25" s="27"/>
      <c r="M25" s="27"/>
      <c r="N25" s="28"/>
    </row>
    <row r="26" spans="1:14" ht="12.75" customHeight="1">
      <c r="A26" s="29" t="s">
        <v>37</v>
      </c>
      <c r="B26" s="30"/>
      <c r="C26" s="30"/>
      <c r="D26" s="30"/>
      <c r="E26" s="30"/>
      <c r="F26" s="30"/>
      <c r="G26" s="30"/>
      <c r="H26" s="30"/>
      <c r="I26" s="30"/>
      <c r="J26" s="30"/>
      <c r="K26" s="30"/>
      <c r="L26" s="30"/>
      <c r="M26" s="30"/>
      <c r="N26" s="31"/>
    </row>
    <row r="27" spans="1:14" ht="12.75" customHeight="1">
      <c r="A27" s="18" t="s">
        <v>122</v>
      </c>
      <c r="B27" s="19"/>
      <c r="C27" s="19"/>
      <c r="D27" s="19"/>
      <c r="E27" s="19"/>
      <c r="F27" s="19"/>
      <c r="G27" s="19"/>
      <c r="H27" s="19"/>
      <c r="I27" s="19"/>
      <c r="J27" s="19"/>
      <c r="K27" s="19"/>
      <c r="L27" s="19"/>
      <c r="M27" s="19"/>
      <c r="N27" s="20"/>
    </row>
    <row r="28" spans="1:14" ht="12.75">
      <c r="A28" s="11" t="s">
        <v>123</v>
      </c>
      <c r="B28" s="12"/>
      <c r="C28" s="12"/>
      <c r="D28" s="12"/>
      <c r="E28" s="12"/>
      <c r="F28" s="12"/>
      <c r="G28" s="12"/>
      <c r="H28" s="12"/>
      <c r="I28" s="12"/>
      <c r="J28" s="12"/>
      <c r="K28" s="12"/>
      <c r="L28" s="12"/>
      <c r="M28" s="12"/>
      <c r="N28" s="13"/>
    </row>
    <row r="29" spans="1:14" ht="12.75">
      <c r="A29" s="21"/>
      <c r="B29" s="14"/>
      <c r="C29" s="14"/>
      <c r="D29" s="14"/>
      <c r="E29" s="14"/>
      <c r="F29" s="14"/>
      <c r="G29" s="14"/>
      <c r="H29" s="14"/>
      <c r="I29" s="14"/>
      <c r="J29" s="14"/>
      <c r="K29" s="14"/>
      <c r="L29" s="14"/>
      <c r="M29" s="14"/>
      <c r="N29" s="15"/>
    </row>
  </sheetData>
  <sheetProtection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80" zoomScaleNormal="8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2" max="2" width="13.140625" style="0" customWidth="1"/>
    <col min="3" max="3" width="84.421875" style="0" customWidth="1"/>
    <col min="4" max="4" width="22.421875" style="0" customWidth="1"/>
  </cols>
  <sheetData>
    <row r="1" spans="1:4" ht="12.75">
      <c r="A1" s="8" t="s">
        <v>44</v>
      </c>
      <c r="B1" s="9"/>
      <c r="C1" s="9"/>
      <c r="D1" s="9"/>
    </row>
    <row r="2" spans="1:4" s="1" customFormat="1" ht="12.75" customHeight="1">
      <c r="A2" s="22" t="s">
        <v>41</v>
      </c>
      <c r="B2" s="22" t="s">
        <v>42</v>
      </c>
      <c r="C2" s="22" t="s">
        <v>43</v>
      </c>
      <c r="D2" s="22" t="s">
        <v>86</v>
      </c>
    </row>
    <row r="3" spans="1:4" ht="12.75">
      <c r="A3" s="2">
        <v>1.1</v>
      </c>
      <c r="B3" s="3">
        <v>41183</v>
      </c>
      <c r="C3" s="4" t="s">
        <v>47</v>
      </c>
      <c r="D3" s="116" t="s">
        <v>136</v>
      </c>
    </row>
    <row r="4" spans="1:4" ht="25.5">
      <c r="A4" s="2">
        <v>1.2</v>
      </c>
      <c r="B4" s="3">
        <v>41317</v>
      </c>
      <c r="C4" s="118" t="s">
        <v>767</v>
      </c>
      <c r="D4" s="116" t="s">
        <v>136</v>
      </c>
    </row>
    <row r="5" spans="1:4" ht="12.75">
      <c r="A5" s="2">
        <v>1.3</v>
      </c>
      <c r="B5" s="3">
        <v>41740</v>
      </c>
      <c r="C5" s="4" t="s">
        <v>799</v>
      </c>
      <c r="D5" s="4" t="s">
        <v>136</v>
      </c>
    </row>
    <row r="6" spans="1:4" ht="12.75">
      <c r="A6" s="2">
        <v>1.4</v>
      </c>
      <c r="B6" s="3">
        <v>41778</v>
      </c>
      <c r="C6" s="116" t="s">
        <v>814</v>
      </c>
      <c r="D6" s="4" t="s">
        <v>136</v>
      </c>
    </row>
    <row r="7" spans="1:4" ht="12.75">
      <c r="A7" s="2" t="s">
        <v>813</v>
      </c>
      <c r="B7" s="3">
        <v>41815</v>
      </c>
      <c r="C7" s="116" t="s">
        <v>815</v>
      </c>
      <c r="D7" s="4" t="s">
        <v>136</v>
      </c>
    </row>
    <row r="8" spans="1:4" ht="12.75">
      <c r="A8" s="2" t="s">
        <v>816</v>
      </c>
      <c r="B8" s="3">
        <v>41891</v>
      </c>
      <c r="C8" s="5" t="s">
        <v>817</v>
      </c>
      <c r="D8" s="4" t="s">
        <v>136</v>
      </c>
    </row>
    <row r="9" spans="1:4" ht="12.75">
      <c r="A9" s="2" t="s">
        <v>816</v>
      </c>
      <c r="B9" s="3">
        <v>41961</v>
      </c>
      <c r="C9" s="163" t="s">
        <v>822</v>
      </c>
      <c r="D9" s="4" t="s">
        <v>136</v>
      </c>
    </row>
    <row r="10" spans="1:4" ht="25.5">
      <c r="A10" s="2">
        <v>1.5</v>
      </c>
      <c r="B10" s="3">
        <v>42041</v>
      </c>
      <c r="C10" s="232" t="s">
        <v>902</v>
      </c>
      <c r="D10" s="233" t="s">
        <v>136</v>
      </c>
    </row>
    <row r="11" spans="1:4" ht="12.75">
      <c r="A11" s="2"/>
      <c r="B11" s="3"/>
      <c r="C11" s="4"/>
      <c r="D11" s="4"/>
    </row>
    <row r="12" spans="1:4" ht="12.75">
      <c r="A12" s="2"/>
      <c r="B12" s="6"/>
      <c r="C12" s="4"/>
      <c r="D12" s="4"/>
    </row>
    <row r="13" spans="1:4" ht="12.75">
      <c r="A13" s="2"/>
      <c r="B13" s="6"/>
      <c r="C13" s="4"/>
      <c r="D13" s="4"/>
    </row>
    <row r="14" spans="1:4" ht="12.75">
      <c r="A14" s="2"/>
      <c r="B14" s="6"/>
      <c r="C14" s="4"/>
      <c r="D14" s="4"/>
    </row>
    <row r="18" ht="12.75">
      <c r="B18" s="7"/>
    </row>
    <row r="19" ht="12.75">
      <c r="B19" s="7"/>
    </row>
    <row r="20" ht="12.75">
      <c r="B20" s="7"/>
    </row>
    <row r="21" ht="12.75">
      <c r="B21" s="7"/>
    </row>
    <row r="22" ht="12.75">
      <c r="B22" s="7"/>
    </row>
    <row r="23" ht="12.75">
      <c r="B23" s="7"/>
    </row>
    <row r="24" ht="12.75">
      <c r="B24" s="7"/>
    </row>
    <row r="25" ht="12.75">
      <c r="B25" s="7"/>
    </row>
  </sheetData>
  <sheetProtection sort="0" autoFilter="0"/>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HyperlinkBase>http://www.irs.gov/uac/Safeguards-Program</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Masood, Taimur [USA]</cp:lastModifiedBy>
  <cp:lastPrinted>2012-12-04T14:27:07Z</cp:lastPrinted>
  <dcterms:created xsi:type="dcterms:W3CDTF">2012-09-21T14:43:24Z</dcterms:created>
  <dcterms:modified xsi:type="dcterms:W3CDTF">2015-03-25T18:53:13Z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