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4F1CFBD8-25A3-4F5B-9CDF-969E485C5D3D}" xr6:coauthVersionLast="47" xr6:coauthVersionMax="47" xr10:uidLastSave="{00000000-0000-0000-0000-000000000000}"/>
  <bookViews>
    <workbookView xWindow="-110" yWindow="-110" windowWidth="19420" windowHeight="10420" tabRatio="723" activeTab="3" xr2:uid="{00000000-000D-0000-FFFF-FFFF00000000}"/>
  </bookViews>
  <sheets>
    <sheet name="Dashboard" sheetId="5" r:id="rId1"/>
    <sheet name="Results" sheetId="6" r:id="rId2"/>
    <sheet name="Instructions" sheetId="7" r:id="rId3"/>
    <sheet name="Win11" sheetId="14" r:id="rId4"/>
    <sheet name="Change Log" sheetId="8" r:id="rId5"/>
    <sheet name="New Release Changes" sheetId="15" r:id="rId6"/>
    <sheet name="Issue Code Table" sheetId="11" r:id="rId7"/>
  </sheets>
  <definedNames>
    <definedName name="_xlnm._FilterDatabase" localSheetId="6" hidden="1">'Issue Code Table'!$A$1:$U$539</definedName>
    <definedName name="_xlnm._FilterDatabase" localSheetId="3" hidden="1">'Win11'!$A$2:$AH$392</definedName>
    <definedName name="_xlnm.Print_Area" localSheetId="5">'New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6" l="1"/>
  <c r="M12" i="6"/>
  <c r="B12" i="6"/>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233" i="14"/>
  <c r="AA234" i="14"/>
  <c r="AA235" i="14"/>
  <c r="AA236" i="14"/>
  <c r="AA237" i="14"/>
  <c r="AA238" i="14"/>
  <c r="AA239" i="14"/>
  <c r="AA240" i="14"/>
  <c r="AA241" i="14"/>
  <c r="AA242" i="14"/>
  <c r="AA243" i="14"/>
  <c r="AA244" i="14"/>
  <c r="AA245" i="14"/>
  <c r="AA246" i="14"/>
  <c r="AA247" i="14"/>
  <c r="AA248" i="14"/>
  <c r="AA249" i="14"/>
  <c r="AA250" i="14"/>
  <c r="AA251" i="14"/>
  <c r="AA252" i="14"/>
  <c r="AA253" i="14"/>
  <c r="AA254" i="14"/>
  <c r="AA255" i="14"/>
  <c r="AA256" i="14"/>
  <c r="AA257" i="14"/>
  <c r="AA258" i="14"/>
  <c r="AA259" i="14"/>
  <c r="AA260" i="14"/>
  <c r="AA261" i="14"/>
  <c r="AA262" i="14"/>
  <c r="AA263" i="14"/>
  <c r="AA264" i="14"/>
  <c r="AA265" i="14"/>
  <c r="AA266" i="14"/>
  <c r="AA267" i="14"/>
  <c r="AA268" i="14"/>
  <c r="AA269" i="14"/>
  <c r="AA270" i="14"/>
  <c r="AA271" i="14"/>
  <c r="AA272" i="14"/>
  <c r="AA273" i="14"/>
  <c r="AA274" i="14"/>
  <c r="AA275" i="14"/>
  <c r="AA276" i="14"/>
  <c r="AA277" i="14"/>
  <c r="AA278" i="14"/>
  <c r="AA279" i="14"/>
  <c r="AA280" i="14"/>
  <c r="AA281" i="14"/>
  <c r="AA282" i="14"/>
  <c r="AA283" i="14"/>
  <c r="AA284" i="14"/>
  <c r="AA285" i="14"/>
  <c r="AA286" i="14"/>
  <c r="AA287" i="14"/>
  <c r="AA288" i="14"/>
  <c r="AA289" i="14"/>
  <c r="AA290" i="14"/>
  <c r="AA291" i="14"/>
  <c r="AA292" i="14"/>
  <c r="AA293" i="14"/>
  <c r="AA294" i="14"/>
  <c r="AA295" i="14"/>
  <c r="AA296" i="14"/>
  <c r="AA297" i="14"/>
  <c r="AA298" i="14"/>
  <c r="AA299" i="14"/>
  <c r="AA300" i="14"/>
  <c r="AA301" i="14"/>
  <c r="AA302" i="14"/>
  <c r="AA303" i="14"/>
  <c r="AA304" i="14"/>
  <c r="AA305" i="14"/>
  <c r="AA306" i="14"/>
  <c r="AA307" i="14"/>
  <c r="AA308" i="14"/>
  <c r="AA309" i="14"/>
  <c r="AA310" i="14"/>
  <c r="AA311" i="14"/>
  <c r="AA312" i="14"/>
  <c r="AA313" i="14"/>
  <c r="AA314" i="14"/>
  <c r="AA315" i="14"/>
  <c r="AA316" i="14"/>
  <c r="AA317" i="14"/>
  <c r="AA318" i="14"/>
  <c r="AA319" i="14"/>
  <c r="AA320" i="14"/>
  <c r="AA321" i="14"/>
  <c r="AA322" i="14"/>
  <c r="AA323" i="14"/>
  <c r="AA324" i="14"/>
  <c r="AA325" i="14"/>
  <c r="AA326" i="14"/>
  <c r="AA327" i="14"/>
  <c r="AA328" i="14"/>
  <c r="AA329" i="14"/>
  <c r="AA330" i="14"/>
  <c r="AA331" i="14"/>
  <c r="AA332" i="14"/>
  <c r="AA333" i="14"/>
  <c r="AA334" i="14"/>
  <c r="AA335" i="14"/>
  <c r="AA336" i="14"/>
  <c r="AA337" i="14"/>
  <c r="AA338" i="14"/>
  <c r="AA339" i="14"/>
  <c r="AA340" i="14"/>
  <c r="AA341" i="14"/>
  <c r="AA342" i="14"/>
  <c r="AA343" i="14"/>
  <c r="AA344" i="14"/>
  <c r="AA345" i="14"/>
  <c r="AA346" i="14"/>
  <c r="AA347" i="14"/>
  <c r="AA348" i="14"/>
  <c r="AA349" i="14"/>
  <c r="AA350" i="14"/>
  <c r="AA351" i="14"/>
  <c r="AA352" i="14"/>
  <c r="AA353" i="14"/>
  <c r="AA354" i="14"/>
  <c r="AA355" i="14"/>
  <c r="AA356" i="14"/>
  <c r="AA357" i="14"/>
  <c r="AA358" i="14"/>
  <c r="AA359" i="14"/>
  <c r="AA360" i="14"/>
  <c r="AA361" i="14"/>
  <c r="AA362" i="14"/>
  <c r="AA363" i="14"/>
  <c r="AA364" i="14"/>
  <c r="AA365" i="14"/>
  <c r="AA366" i="14"/>
  <c r="AA367" i="14"/>
  <c r="AA368" i="14"/>
  <c r="AA369" i="14"/>
  <c r="AA370" i="14"/>
  <c r="AA371" i="14"/>
  <c r="AA372" i="14"/>
  <c r="AA373" i="14"/>
  <c r="AA374" i="14"/>
  <c r="AA375" i="14"/>
  <c r="AA376" i="14"/>
  <c r="AA377" i="14"/>
  <c r="AA378" i="14"/>
  <c r="AA379" i="14"/>
  <c r="AA380" i="14"/>
  <c r="AA381" i="14"/>
  <c r="AA382" i="14"/>
  <c r="AA383" i="14"/>
  <c r="AA384" i="14"/>
  <c r="AA385" i="14"/>
  <c r="AA386" i="14"/>
  <c r="AA387" i="14"/>
  <c r="E12" i="6" l="1"/>
  <c r="D12" i="6"/>
  <c r="C12" i="6"/>
  <c r="AA3" i="14" l="1"/>
  <c r="F17" i="6" l="1"/>
  <c r="F18" i="6"/>
  <c r="F19" i="6"/>
  <c r="F20" i="6"/>
  <c r="F21" i="6"/>
  <c r="F22" i="6"/>
  <c r="F23" i="6"/>
  <c r="E17" i="6"/>
  <c r="E18" i="6"/>
  <c r="E19" i="6"/>
  <c r="E20" i="6"/>
  <c r="E21" i="6"/>
  <c r="E22" i="6"/>
  <c r="E23" i="6"/>
  <c r="D17" i="6"/>
  <c r="D18" i="6"/>
  <c r="D19" i="6"/>
  <c r="D20" i="6"/>
  <c r="D21" i="6"/>
  <c r="D22" i="6"/>
  <c r="D23" i="6"/>
  <c r="C17" i="6"/>
  <c r="C18" i="6"/>
  <c r="C19" i="6"/>
  <c r="C20" i="6"/>
  <c r="C21" i="6"/>
  <c r="C22" i="6"/>
  <c r="C23" i="6"/>
  <c r="F16" i="6"/>
  <c r="D16" i="6"/>
  <c r="E16" i="6"/>
  <c r="C16" i="6"/>
  <c r="N12" i="6"/>
  <c r="B29" i="6"/>
  <c r="B27" i="6"/>
  <c r="A29" i="6"/>
  <c r="F12" i="6" l="1"/>
  <c r="A27" i="6"/>
  <c r="I20" i="6"/>
  <c r="I17" i="6"/>
  <c r="I22" i="6"/>
  <c r="I16" i="6"/>
  <c r="I23" i="6"/>
  <c r="I18" i="6"/>
  <c r="I19" i="6"/>
  <c r="I21" i="6"/>
  <c r="H21" i="6" l="1"/>
  <c r="H16" i="6"/>
  <c r="H18" i="6"/>
  <c r="H17" i="6"/>
  <c r="H23" i="6"/>
  <c r="H20" i="6"/>
  <c r="H22" i="6"/>
  <c r="H19" i="6"/>
  <c r="D24" i="6" l="1"/>
  <c r="G12" i="6" s="1"/>
</calcChain>
</file>

<file path=xl/sharedStrings.xml><?xml version="1.0" encoding="utf-8"?>
<sst xmlns="http://schemas.openxmlformats.org/spreadsheetml/2006/main" count="8435" uniqueCount="5410">
  <si>
    <t>Internal Revenue Service</t>
  </si>
  <si>
    <t>Office of Safeguards</t>
  </si>
  <si>
    <t xml:space="preserve"> ▪ SCSEM Subject: Windows 11</t>
  </si>
  <si>
    <t xml:space="preserve"> ▪ SCSEM Version: 2.0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</si>
  <si>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</si>
  <si>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</si>
  <si>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</si>
  <si>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</si>
  <si>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</si>
  <si>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</si>
  <si>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</si>
  <si>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</si>
  <si>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</si>
  <si>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</si>
  <si>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</si>
  <si>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</si>
  <si>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</si>
  <si>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</si>
  <si>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</si>
  <si>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</si>
  <si>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</si>
  <si>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</si>
  <si>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</si>
  <si>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</si>
  <si>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</si>
  <si>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</si>
  <si>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</si>
  <si>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</si>
  <si>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</si>
  <si>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</si>
  <si>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</si>
  <si>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</si>
  <si>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</si>
  <si>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Ignore fields below</t>
  </si>
  <si>
    <t>External</t>
  </si>
  <si>
    <t>Test (Automated SCAP &amp; Manual Test Cases)</t>
  </si>
  <si>
    <t>Stand-alone</t>
  </si>
  <si>
    <t>Test (Manual Test Cases Only)</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</si>
  <si>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</si>
  <si>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</si>
  <si>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</si>
  <si>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</si>
  <si>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</si>
  <si>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Windows 11 SCSEM Test Results</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</si>
  <si>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</si>
  <si>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</si>
  <si>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</si>
  <si>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</si>
  <si>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</si>
  <si>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</si>
  <si>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</si>
  <si>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</si>
  <si>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</si>
  <si>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</si>
  <si>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</si>
  <si>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</si>
  <si>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</si>
  <si>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</si>
  <si>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</si>
  <si>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</si>
  <si>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</si>
  <si>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</si>
  <si>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</si>
  <si>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</si>
  <si>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</si>
  <si>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</si>
  <si>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</si>
  <si>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</si>
  <si>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Windows 11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Windows 11 -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CIS Microsoft Windows 11 Enterprise Benchmark v1.0.0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</si>
  <si>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</si>
  <si>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</si>
  <si>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</si>
  <si>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</si>
  <si>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</si>
  <si>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</si>
  <si>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</si>
  <si>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</si>
  <si>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</si>
  <si>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</si>
  <si>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</si>
  <si>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</si>
  <si>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</si>
  <si>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</si>
  <si>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</si>
  <si>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</si>
  <si>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</si>
  <si>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</si>
  <si>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</si>
  <si>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</si>
  <si>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</si>
  <si>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</si>
  <si>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</si>
  <si>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</si>
  <si>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</si>
  <si>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</si>
  <si>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</si>
  <si>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</si>
  <si>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</si>
  <si>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</si>
  <si>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</si>
  <si>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</si>
  <si>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</si>
  <si>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</si>
  <si>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</si>
  <si>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</si>
  <si>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</si>
  <si>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</si>
  <si>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</si>
  <si>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</si>
  <si>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</si>
  <si>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</si>
  <si>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</si>
  <si>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</si>
  <si>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 #</t>
  </si>
  <si>
    <t>NIST ID</t>
  </si>
  <si>
    <t xml:space="preserve">NIST Control Name </t>
  </si>
  <si>
    <t>Test Method</t>
  </si>
  <si>
    <t>Section Title</t>
  </si>
  <si>
    <t>Description</t>
  </si>
  <si>
    <t>Test Procedures</t>
  </si>
  <si>
    <t>Expected Results</t>
  </si>
  <si>
    <t>Actual Results</t>
  </si>
  <si>
    <t>Status</t>
  </si>
  <si>
    <t>Finding Statement (Internal Use Only)</t>
  </si>
  <si>
    <t>Notes/Evidence</t>
  </si>
  <si>
    <t>Criticality Rating</t>
  </si>
  <si>
    <t>Issue Code</t>
  </si>
  <si>
    <t>Issue Code Mapping</t>
  </si>
  <si>
    <t>CIS Benchmark Section #</t>
  </si>
  <si>
    <t>CIS Recommendation #</t>
  </si>
  <si>
    <t>Rationale Statement</t>
  </si>
  <si>
    <t>Impact Statement</t>
  </si>
  <si>
    <t>Remediation Procedure</t>
  </si>
  <si>
    <t xml:space="preserve">Remediation Statement (Internal Use Only)         </t>
  </si>
  <si>
    <t>CAP Request Statement (Internal Use Only)</t>
  </si>
  <si>
    <t>Risk Rating (Do Not Edit)</t>
  </si>
  <si>
    <t>Win11-01</t>
  </si>
  <si>
    <t>SA-22</t>
  </si>
  <si>
    <t>Unsupported System Components</t>
  </si>
  <si>
    <t>Test (Manual)</t>
  </si>
  <si>
    <t>Vendor Support</t>
  </si>
  <si>
    <t>Set Windows base OS and service pack/release is in vendor support from Microsoft.</t>
  </si>
  <si>
    <t>Research the Microsoft website to determine whether the system is supported and currently receives security updates.</t>
  </si>
  <si>
    <t>Windows is in current general support or extended support. If in extended support, Set the agency has purchased extra support</t>
  </si>
  <si>
    <t>The system is not under current vendor support.</t>
  </si>
  <si>
    <t>End of General Support:
Varies by build.  Look up dates at microsoft.com</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</si>
  <si>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</si>
  <si>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</si>
  <si>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</si>
  <si>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The current windows version are not supported by their respective vendor.</t>
  </si>
  <si>
    <t>Upgrade the Windows Operating System to a vendor-supported version. Once deployed, harden the upgraded system in accordance with IRS standards using the corresponding SCSEM.</t>
  </si>
  <si>
    <t>To close this finding, please provide a screenshot of the updated windows version and its patch level with the agency's CAP.</t>
  </si>
  <si>
    <t>Win11-02</t>
  </si>
  <si>
    <t>SI-2</t>
  </si>
  <si>
    <t>Flaw Remediation</t>
  </si>
  <si>
    <t>Keep OS Patch Level Current</t>
  </si>
  <si>
    <t>Determine the current patch level and date of last patch installation.</t>
  </si>
  <si>
    <t>Check the system's update history to Set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</si>
  <si>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</si>
  <si>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</si>
  <si>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</si>
  <si>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</si>
  <si>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</si>
  <si>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2010 security patches for Security-relevant software updates to include, patches, service packs, hot fixes, and antivirus signatures. </t>
  </si>
  <si>
    <t>Win11-03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</si>
  <si>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</si>
  <si>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</si>
  <si>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</si>
  <si>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</si>
  <si>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t>
    </r>
  </si>
  <si>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</si>
  <si>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</si>
  <si>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</si>
  <si>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</si>
  <si>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t>
  </si>
  <si>
    <t>Employs sufficient multi-factor authentication mechanisms for all local access to the network for all privileged and non-privileged users.</t>
  </si>
  <si>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t>
  </si>
  <si>
    <t>To close this finding, please provide a screenshot showing MFA is employed for all local access to the network with the agency's CAP.</t>
  </si>
  <si>
    <t>Win11-04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</si>
  <si>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</si>
  <si>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</si>
  <si>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</si>
  <si>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</si>
  <si>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</si>
  <si>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</si>
  <si>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</si>
  <si>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</si>
  <si>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</si>
  <si>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</si>
  <si>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</si>
  <si>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Win11-05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</si>
  <si>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</si>
  <si>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</si>
  <si>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</si>
  <si>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</si>
  <si>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stand-alone systems is 0 passwords, but the default setting when joined to a domain is 24 passwords. To maintain the effectiveness of this policy setting, use the Minimum password age setting to prevent users from repeatedly changing their password.
The recommended state for this setting is: 24 or more password(s).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
**Note #2:** As of the publication of this benchmark, Microsoft currently has a maximum limit of 24 saved passwords. For more information, please visit [Enforce password history (Windows 10) - Windows security | Microsoft Docs](https://docs.microsoft.com/en-us/windows/security/threat-protection/security-policy-settings/enforce-password-history#:~:text=The%20Enforce%20password%20history%20policy,a%20long%20period%20of%20time.)</t>
  </si>
  <si>
    <t>Navigate to the UI Path articulated in the Remediation section and confirm it is set as prescribed.</t>
  </si>
  <si>
    <t>The setting Enforce password history is set to 24 or more password(s).</t>
  </si>
  <si>
    <t>The setting Enforce password history is not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</si>
  <si>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</si>
  <si>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</si>
  <si>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</si>
  <si>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</si>
  <si>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</si>
  <si>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</si>
  <si>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</si>
  <si>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To establish the recommended configuration via GP, set the following UI path to 24 or more password(s):
Computer Configuration\Policies\Windows Settings\Security Settings\Account Policies\Password Policy\Enforce password history</t>
  </si>
  <si>
    <t>Set Enforce password history to 24 or more password(s). One method to achieve the recommended configuration via Group Policy is to set the following UI path to 24 or more password(s):
Computer Configuration\Policies\Windows Settings\Security Settings\Account Policies\Password Policy\Enforce password history.</t>
  </si>
  <si>
    <t>Win11-06</t>
  </si>
  <si>
    <t>Set Maximum password age to 90 or fewer days for Administrators and Standard Users</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</si>
  <si>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365 or fewer days,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</si>
  <si>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security setting Maximum password age is set to 90 or fewer days for Administrators and Standard Users</t>
  </si>
  <si>
    <t>The security setting Maximum password age is not set according to IRS Publication 1075 password requirement.</t>
  </si>
  <si>
    <t xml:space="preserve">Added requirement for Standard Users password is 90 days </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</si>
  <si>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</si>
  <si>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</si>
  <si>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</si>
  <si>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has authorized access.</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</si>
  <si>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</si>
  <si>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To establish the recommended configuration via GP, set the following UI path to 365 or fewer days, but not 0:
Computer Configuration\Policies\Windows Settings\Security Settings\Account Policies\Password Policy\Maximum password age</t>
  </si>
  <si>
    <t>Set Maximum password age to 90 or fewer days for Administrators and Standard Users. One method to achieve the recommended configuration via Group Policy is to set the following UI path to 365 or fewer days,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</si>
  <si>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</si>
  <si>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Win11-07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</si>
  <si>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</si>
  <si>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</si>
  <si>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setting Minimum password age is set to 1 or more day(s).</t>
  </si>
  <si>
    <t>The setting Minimum password age is not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</si>
  <si>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</si>
  <si>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</si>
  <si>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</si>
  <si>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individual's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</si>
  <si>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</si>
  <si>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To establish the recommended configuration via GP, set the following UI path to 1 or more day(s):
Computer Configuration\Policies\Windows Settings\Security Settings\Account Policies\Password Policy\Minimum password age</t>
  </si>
  <si>
    <t>Set Minimum password age to 1 or more day(s). One method to achieve the recommended configuration via Group Policy is to set the following UI path to 1 or more day(s):
Computer Configuration\Policies\Windows Settings\Security Settings\Account Policies\Password Policy\Minimum password age.</t>
  </si>
  <si>
    <t>Win11-08</t>
  </si>
  <si>
    <t>Set Minimum password length to 14 or more character(s)</t>
  </si>
  <si>
    <t xml:space="preserve">This policy setting determines the least number of characters that make up a password for a user account. There are many different theories about how to determine the best password length for an organization, but perhaps "passphrase" is a better term than "password." In Microsoft Windows 2000 and newer, passphrases can be quite long and can include spaces. Therefore, a phrase such as "I want to drink a $5 milkshake" is a valid passphrase; it is a considerably stronger password than an 8- or 10-character string of random numbers and letters, and yet is easier to remember. Users must be educated about the proper selection and maintenance of passwords, especially with regard to password length. In enterprise environments, the ideal value for the Minimum password length setting is 14 characters, however you should adjust this value to meet your organization's business requirements.
The recommended state for this setting is: 14 or more character(s).
**Note:** In Windows Server 2016 and older versions of Windows Server, the GUI of the Local Security Policy (LSP), Local Group Policy Editor (LGPE) and Group Policy Management Editor (GPME) would not let you set this value higher than 14 characters. However, starting with Windows Server 2019, Microsoft changed the GUI to allow up to a 20-character minimum password length.
**Note #2:**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separate from Group Policy and most easily configured using Active Directory Administrative Center.
</t>
  </si>
  <si>
    <t>The setting Minimum password length is set to 14 or more character(s).</t>
  </si>
  <si>
    <t>The setting Minimum password length is not set to 14 or more character(s).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</si>
  <si>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</si>
  <si>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</si>
  <si>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</si>
  <si>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</si>
  <si>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</si>
  <si>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To establish the recommended configuration via GP, set the following UI path to 14 or more character(s):
Computer Configuration\Policies\Windows Settings\Security Settings\Account Policies\Password Policy\Minimum password length.</t>
  </si>
  <si>
    <t>Set Minimum password length to 14 or more character(s). One method to achieve the recommended configuration via Group Policy is to set the following UI path to 14 or more character(s):
Computer Configuration\Policies\Windows Settings\Security Settings\Account Policies\Password Policy\Minimum password length.</t>
  </si>
  <si>
    <t>Win11-09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</si>
  <si>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</si>
  <si>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 to the power of 7 (approximately 8 x 10 to the power of 9 or 8 billion) possible combinations. At 1,000,000 attempts per second (a capability of many password-cracking utilities), it would only take 133 minutes to crack. A seven-character alphabetic password with case sensitivity has 52 to the power of 7 combinations. A seven-character case-sensitive alphanumeric password without punctuation has 627 combinations. An eight-character password has 26 to the power of 8 (or 2 x 10 to the power of 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</si>
  <si>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setting Password must meet complexity requirements is set to enabled.</t>
  </si>
  <si>
    <t>The setting Password must meet complexity requirements is not set to  enabled.</t>
  </si>
  <si>
    <t>HPW12</t>
  </si>
  <si>
    <t>HPW12: Passwords do not meet complexity requirements</t>
  </si>
  <si>
    <t>1.1.5</t>
  </si>
  <si>
    <t>Passwords that contain only alphanumeric characters are extremely easy to discover with several publicly available tools.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</si>
  <si>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</si>
  <si>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To establish the recommended configuration via GP, set the following UI path to Enabled:
Computer Configuration\Policies\Windows Settings\Security Settings\Account Policies\Password Policy\Password must meet complexity requirements</t>
  </si>
  <si>
    <t>Set Password must meet complexity requirements to enabled. One method to achieve the recommended configuration via Group Policy is to set the following UI path to enabled:
Computer Configuration\Policies\Windows Settings\Security Settings\Account Policies\Password Policy\Password must meet complexity requirements.</t>
  </si>
  <si>
    <t>Win11-10</t>
  </si>
  <si>
    <t>Set Relax minimum password length limits to enabled</t>
  </si>
  <si>
    <t>This policy setting determines whether the minimum password length setting can be increased beyond the legacy limit of 14 characters. For more information please see the following [Microsoft Security Blog](https://techcommunity.microsoft.com/t5/microsoft-security-baselines/security-baseline-draft-windows-10-and-windows-server-version/ba-p/1419213).
The recommended state for this setting is: Enabled.
**Note:** This setting only affects _local_ accounts on the computer. Domain accounts are only affected by settings on the Domain Controllers, because that is where domain accounts are stored.</t>
  </si>
  <si>
    <t xml:space="preserve">Navigate to the UI Path articulated in the Remediation section and confirm it is set as prescribed. This group policy setting is backed by the following registry location:
HKEY_LOCAL_MACHINE\System\CurrentControlSet\Control\SAM:RelaxMinimumPasswordLengthLimits
</t>
  </si>
  <si>
    <t>The setting Relax minimum password length limits is set to enabled.</t>
  </si>
  <si>
    <t>The setting Relax minimum password length limits is not set to enabled.</t>
  </si>
  <si>
    <t>Limited</t>
  </si>
  <si>
    <t>HPW100</t>
  </si>
  <si>
    <t>Other</t>
  </si>
  <si>
    <t>1.1.6</t>
  </si>
  <si>
    <t>This setting will enable the enforcement of longer and generally stronger passwords or passphrases where MFA is not in use.</t>
  </si>
  <si>
    <t>The _Minimum password length_ setting may be configured higher than 14 characters.
If very long passwords are required, mistyped passwords could cause account lockouts and increase the volume of help desk calls. If your organization has issues with forgotten passwords due to password length requirements, consider teaching your users about passphrases, which are often easier to remember and, due to the larger number of character combinations, much harder to discover.</t>
  </si>
  <si>
    <t>To establish the recommended configuration via GP, set the following UI path to Enabled:
Computer Configuration\Policies\Windows Settings\Security Settings\Account Policies\Password Policy\Relax minimum password length limits</t>
  </si>
  <si>
    <t>Set Relax minimum password length limits to enabled. One method to achieve the recommended configuration via Group Policy is to set the following UI path to enabled:
Computer Configuration\Policies\Windows Settings\Security Settings\Account Policies\Password Policy\Relax minimum password length limits.</t>
  </si>
  <si>
    <t>Win11-11</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</si>
  <si>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</si>
  <si>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</si>
  <si>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setting Store passwords using reversible encryption is set to disabled.</t>
  </si>
  <si>
    <t>The setting Store passwords using reversible encryption is not set to disabled.</t>
  </si>
  <si>
    <t>HAC47</t>
  </si>
  <si>
    <t xml:space="preserve">HAC47: Files containing authentication information are not adequately protected </t>
  </si>
  <si>
    <t>1.1.7</t>
  </si>
  <si>
    <t>Enabling this policy setting allows the operating system to store passwords in a weaker format that is much more susceptible to compromise and weakens your system security.</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</si>
  <si>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</si>
  <si>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To establish the recommended configuration via GP, set the following UI path to Disabled:
Computer Configuration\Policies\Windows Settings\Security Settings\Account Policies\Password Policy\Store passwords using reversible encryption.</t>
  </si>
  <si>
    <t>Set Store passwords using reversible encryption to disabled. One method to achieve the recommended configuration via Group Policy is to set the following UI path to Disabled:
Computer Configuration\Policies\Windows Settings\Security Settings\Account Policies\Password Policy\Store passwords using reversible encryption.</t>
  </si>
  <si>
    <t>Win11-12</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</si>
  <si>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</si>
  <si>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</si>
  <si>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</si>
  <si>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15 or more minute(s).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</si>
  <si>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setting Account lockout duration is set to 120 minutes or greater.</t>
  </si>
  <si>
    <t>The setting Account lockout duration is not set to 120  minutes or greater.</t>
  </si>
  <si>
    <t>Updated to "120 or greater" - Pub 1075</t>
  </si>
  <si>
    <t>HAC10</t>
  </si>
  <si>
    <t>HAC10: Accounts do not expire after the correct period of inactivity</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</si>
  <si>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</si>
  <si>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</si>
  <si>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</si>
  <si>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Although it may seem like a good idea to configure this policy setting to never automatically unlock an account, such a configuration can increase the number of requests that your organization's help desk receives to unlock accounts that were locked by mistake.</t>
  </si>
  <si>
    <t>To establish the recommended configuration via GP, set the following UI path to 120 or more minute(s):
Computer Configuration\Policies\Windows Settings\Security Settings\Account Policies\Account Lockout Policy\Account lockout duration.</t>
  </si>
  <si>
    <t>Set Account lockout duration to 120 or more minute(s). One method to achieve the recommended configuration via Group Policy is to set the following UI path to 120 or more minute(s):
Computer Configuration\Policies\Windows Settings\Security Settings\Account Policies\Account Lockout Policy\Account lockout duration.</t>
  </si>
  <si>
    <t>Win11-13</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</si>
  <si>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</si>
  <si>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5 or fewer invalid logon attempt(s),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</si>
  <si>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setting Account lockout threshold is set to 3 or fewer invalid logon attempt(s), but not 0.</t>
  </si>
  <si>
    <t>The setting Account lockout threshold is not set to 3 or fewer invalid logon attempt(s), but not 0.</t>
  </si>
  <si>
    <t>Account Lockout threshold- Updated from "10" or fewer to "3" or fewer to meet IRS Requirements.</t>
  </si>
  <si>
    <t>HAC13</t>
  </si>
  <si>
    <t>HAC13: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</si>
  <si>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</si>
  <si>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</si>
  <si>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</si>
  <si>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To establish the recommended configuration via GP, set the following UI path to 3 or fewer invalid login attempt(s), but not 0:
Computer Configuration\Policies\Windows Settings\Security Settings\Account Policies\Account Lockout Policy\Account lockout threshold.</t>
  </si>
  <si>
    <t xml:space="preserve">Set Account lockout threshold to 3 or fewer invalid logon attempt(s), but not 0. One method to achieve the recommended configuration via Group Policy is to set the following UI path to 3 or fewer invalid login attempt(s), but not 0:
Computer Configuration\Policies\Windows Settings\Security Settings\Account Policies\Account Lockout Policy\Account lockout threshold. </t>
  </si>
  <si>
    <t>Win11-14</t>
  </si>
  <si>
    <t>Set Allow Administrator account lockout to enabled</t>
  </si>
  <si>
    <t>This policy setting determines whether the built-in Administrator account is subject to the following Account Lockout Policy settings: _Account lockout duration_, _Account lockout threshold_, and _Reset account lockout counter_. By default, this account is excluded from the account lockout controls and will never be locked out with repeated bad password attempts. 
The recommended state for this setting is: Enabled.
**Note:** This setting applies only to OSes patched as of October 11, 2022 (see [MS KB5020282](https://support.microsoft.com/en-us/topic/kb5020282-account-lockout-available-for-built-in-local-administrators-bce45c4d-f28d-43ad-b6fe-70156cb2dc00)).</t>
  </si>
  <si>
    <t>The Allow Administrator account lockout is set to enabled.</t>
  </si>
  <si>
    <t>The Allow Administrator account lockout is not set to enabled.</t>
  </si>
  <si>
    <t>HAC2</t>
  </si>
  <si>
    <t>HAC2: User sessions do not lock after the Publication 1075 required timeframe</t>
  </si>
  <si>
    <t>1.2.3</t>
  </si>
  <si>
    <t>Enabling account lockout policies for the built-in Administrator account will reduce the likelihood of a successful brute force attack.</t>
  </si>
  <si>
    <t>The built-in Administrator account will be subject to the policies in Section _1.2 Account Lockout Policy_ of this benchmark.</t>
  </si>
  <si>
    <t>To establish the recommended configuration via GP, set the following UI path to Enabled:
Computer Configuration\Policies\Windows Settings\Security Settings\Account Policies\Account Lockout Policies\Allow Administrator account lockout.</t>
  </si>
  <si>
    <t>Set Allow Administrator account lockout to enabled. One method to achieve the recommended configuration via Group Policy is to set the following UI path to enabled:
Computer Configuration\Policies\Windows Settings\Security Settings\Account Policies\Account Lockout Policies\Allow Administrator account lockout.</t>
  </si>
  <si>
    <t>Win11-15</t>
  </si>
  <si>
    <t>Set Reset account lockout counter after to 15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</si>
  <si>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15 or more minute(s).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</si>
  <si>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Reset account lockout counter after has not been set to 15 or more minute(s).</t>
  </si>
  <si>
    <t>The setting Reset account lockout counter after is not set to 15 or greater.</t>
  </si>
  <si>
    <t>1.2.4</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</si>
  <si>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</si>
  <si>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</si>
  <si>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To establish the recommended configuration via GP, set the following UI path to 15 or more minute(s):
Computer Configuration\Policies\Windows Settings\Security Settings\Account Policies\Account Lockout Policy\Reset account lockout counter after</t>
  </si>
  <si>
    <t>Set Reset account lockout counter after to 15 or more minute(s). One method to achieve the recommended configuration via Group Policy is to set the following UI path to 15 or more minute(s):
Computer Configuration\Policies\Windows Settings\Security Settings\Account Policies\Account Lockout Policy\Reset account lockout counter after.</t>
  </si>
  <si>
    <t>Win11-16</t>
  </si>
  <si>
    <t>AC-6</t>
  </si>
  <si>
    <t>Least Privilege</t>
  </si>
  <si>
    <t>Set Access Credential Manager as a trusted caller to No One</t>
  </si>
  <si>
    <t>This security setting is used by Credential Manager during Backup and Restore. No accounts should have this user right, as it is only assigned to Win logon. Users' saved credentials might be compromised if this user right is assigned to other entities.
The recommended state for this setting is: No One.</t>
  </si>
  <si>
    <t>The setting Access Credential Manager as a trusted caller is set to No One.</t>
  </si>
  <si>
    <t>The setting Access Credential Manager as a trusted caller is not set to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</si>
  <si>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</si>
  <si>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</si>
  <si>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</si>
  <si>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</si>
  <si>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</si>
  <si>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None - this is the default behavior.</t>
  </si>
  <si>
    <t>To establish the recommended configuration via GP, set the following UI path to No One:
Computer Configuration\Policies\Windows Settings\Security Settings\Local Policies\User Rights Assignment\Access Credential Manager as a trusted caller.</t>
  </si>
  <si>
    <t>Set Access Credential Manager as a trusted caller to No One. One method to achieve the recommended configuration via Group Policy is to set the following UI path to No One:
Computer Configuration\Policies\Windows Settings\Security Settings\Local Policies\User Rights Assignment\Access Credential Manager as a trusted caller.</t>
  </si>
  <si>
    <t>Win11-17</t>
  </si>
  <si>
    <t>Set Access this computer from the network to Administrators, Remote Desktop Users</t>
  </si>
  <si>
    <t>This policy setting allows other users on the network to connect to the computer and is required by various network protocols that include Server Message Block (SMB)-based protocols, NetBIOS, Common Internet File System (CIFS), and Component Object Model Plus (COM+).
The recommended state for this setting is: Administrators, Remote Desktop Users.</t>
  </si>
  <si>
    <t>The setting Access this computer from the network is set to Administrators, Remote Desktop Users.</t>
  </si>
  <si>
    <t>The setting Access this computer from the network is not set to Administrators, Remote Desktop Users.</t>
  </si>
  <si>
    <t>2.2.2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</si>
  <si>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</si>
  <si>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be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</si>
  <si>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To establish the recommended configuration via GP, set the following UI path to Administrators, Remote Desktop Users:
Computer Configuration\Policies\Windows Settings\Security Settings\Local Policies\User Rights Assignment\Access this computer from the network.</t>
  </si>
  <si>
    <t>Set Access this computer from the network to Administrators, Remote Desktop Users. One method to achieve the recommended configuration via Group Policy is to set the following UI path to Administrators, Remote Desktop Users:
Computer Configuration\Policies\Windows Settings\Security Settings\Local Policies\User Rights Assignment\Access this computer from the network.</t>
  </si>
  <si>
    <t>Win11-18</t>
  </si>
  <si>
    <t>CM-6</t>
  </si>
  <si>
    <t>Configuration Settings</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</si>
  <si>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</si>
  <si>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</si>
  <si>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 setting Act as part of the operating system is set to No One</t>
  </si>
  <si>
    <t>The setting Act as part of the operating system is not set to No One.</t>
  </si>
  <si>
    <t>2.2.3</t>
  </si>
  <si>
    <t>The **Act as part of the operating system** user right is extremely powerful. Anyone with this user right can take complete control of the computer and erase evidence of their activities.</t>
  </si>
  <si>
    <t>There should be little or no impact because the **Act as part of the operating system** user right is rarely needed by any accounts other than the `Local System` account, which implicitly has this right.</t>
  </si>
  <si>
    <t>To establish the recommended configuration via GP, set the following UI path to No One:
Computer Configuration\Policies\Windows Settings\Security Settings\Local Policies\User Rights Assignment\Act as part of the operating system.</t>
  </si>
  <si>
    <t>Set Act as part of the operating system to No One. One method to achieve the recommended configuration via Group Policy is to set the following UI path to No One:
Computer Configuration\Policies\Windows Settings\Security Settings\Local Policies\User Rights Assignment\Act as part of the operating system.</t>
  </si>
  <si>
    <t>Win11-19</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</si>
  <si>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</si>
  <si>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t>
  </si>
  <si>
    <t>The setting Adjust memory quotas for a process is set to Administrators, Local Service, Network Service.</t>
  </si>
  <si>
    <t>The setting Adjust memory quotas for a process is not set to Administrators, Local Service, Network Service.</t>
  </si>
  <si>
    <t>HAC61</t>
  </si>
  <si>
    <t>HAC61: User rights and permissions are not adequately configured</t>
  </si>
  <si>
    <t>2.2.4</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</si>
  <si>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</si>
  <si>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</si>
  <si>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To establish the recommended configuration via GP, set the following UI path to Administrators, LOCAL SERVICE, NETWORK SERVICE:
Computer Configuration\Policies\Windows Settings\Security Settings\Local Policies\User Rights Assignment\Adjust memory quotas for a process.</t>
  </si>
  <si>
    <t xml:space="preserve">Set Adjust memory quotas for a process to Administrators, LOCAL SERVICE, NETWORK SERVICE. One method to achieve the recommended configuration via Group Policy is to </t>
  </si>
  <si>
    <t>Win11-20</t>
  </si>
  <si>
    <t>Set Allow log on locally to Administrators, Users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</si>
  <si>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recommended state for this setting is: Administrators, Users.
**Note:** The Guest account is also assigned this user right by default. Although this account is disabled by default, it's recommended that you configure this setting through Group Policy. However, this user right should generally be restricted to the Administrators and Users groups. Assign this user right to the Backup Operators group if your organization requires that they have this capability.</t>
  </si>
  <si>
    <t>The setting Allow log on locally is set to Administrators, Users.</t>
  </si>
  <si>
    <t>The setting Allow log on locally is not set to Administrators, Users.</t>
  </si>
  <si>
    <t>2.2.5</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</si>
  <si>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</si>
  <si>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</si>
  <si>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To establish the recommended configuration via GP, set the following UI path to Administrators, Users:
Computer Configuration\Policies\Windows Settings\Security Settings\Local Policies\User Rights Assignment\Allow log on locally</t>
  </si>
  <si>
    <t>Set Allow log on locally to Administrators, Users. One method to achieve the recommended configuration via Group Policy is to set the following UI path to Administrators, LOCAL SERVICE, NETWORK SERVICE:
Computer Configuration\Policies\Windows Settings\Security Settings\Local Policies\User Rights Assignment\Adjust memory quotas for a process.</t>
  </si>
  <si>
    <t>Win11-21</t>
  </si>
  <si>
    <t>Set Allow log on through Remote Desktop Services to Administrators, Remote Desktop Users</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</si>
  <si>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The recommended state for this setting is: Administrators, Remote Desktop Users.
**Note:** The above list is to be treated as a whitelist, which implies that the above principals need not be present for assessment of this recommendation to pass.
**Note #2:** In all versions of Windows prior to Windows 7, **Remote Desktop Services** was known as **Terminal Services**, so you should substitute the older term if comparing against an older OS.</t>
  </si>
  <si>
    <t>The setting Allow log on through Remote Desktop Services is set to Administrators, Remote Desktop Users.</t>
  </si>
  <si>
    <t>The setting Allow log on through Remote Desktop Services is not set to Administrators, Remote Desktop Users.</t>
  </si>
  <si>
    <t>2.2.6</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</si>
  <si>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</si>
  <si>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</si>
  <si>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To establish the recommended configuration via GP, set the following UI path to Administrators, Remote Desktop Users:
Computer Configuration\Policies\Windows Settings\Security Settings\Local Policies\User Rights Assignment\Allow log on through Remote Desktop Services.</t>
  </si>
  <si>
    <t>Set Allow log on through Remote Desktop Services to Administrators, Remote Desktop Users. One method to achieve the recommended configuration via Group Policy is to set the following UI path to Administrators, Remote Desktop Users:
Computer Configuration\Policies\Windows Settings\Security Settings\Local Policies\User Rights Assignment\Allow log on through Remote Desktop Services.</t>
  </si>
  <si>
    <t>Win11-22</t>
  </si>
  <si>
    <t>CP-9</t>
  </si>
  <si>
    <t>Information System Backup</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</si>
  <si>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</si>
  <si>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</si>
  <si>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The setting Back up files and directories is set to Administrators.</t>
  </si>
  <si>
    <t>The setting Back up files and directories is not set to Administrators.</t>
  </si>
  <si>
    <t>2.2.7</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</si>
  <si>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</si>
  <si>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</si>
  <si>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To establish the recommended configuration via GP, set the following UI path to Administrators.
Computer Configuration\Policies\Windows Settings\Security Settings\Local Policies\User Rights Assignment\Back up files and directories.</t>
  </si>
  <si>
    <t>Set Back up files and directories to Administrators. One method to achieve the recommended configuration via Group Policy is to set the following UI path to Administrators.
Computer Configuration\Policies\Windows Settings\Security Settings\Local Policies\User Rights Assignment\Back up files and directories.</t>
  </si>
  <si>
    <t>Win11-23</t>
  </si>
  <si>
    <t>AU-8</t>
  </si>
  <si>
    <t>Time Stamps</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</si>
  <si>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</si>
  <si>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</si>
  <si>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setting Change the system time is set to Administrators, Local Service.</t>
  </si>
  <si>
    <t>The setting Change the system time is not set to Administrators, Local Service.</t>
  </si>
  <si>
    <t>2.2.8</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</si>
  <si>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</si>
  <si>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There should be no impact, because time synchronization for most organizations should be fully automated for all computers that belong to the domain. Computers that do not belong to the domain should be configured to synchronize with an external source.</t>
  </si>
  <si>
    <t>To establish the recommended configuration via GP, set the following UI path to Administrators, LOCAL SERVICE:
Computer Configuration\Policies\Windows Settings\Security Settings\Local Policies\User Rights Assignment\Change the system time.</t>
  </si>
  <si>
    <t>Set Change the system time to Administrators, LOCAL SERVICE. One method to achieve the recommended configuration via Group Policy is to set the following UI path to Administrators, LOCAL SERVICE:
Computer Configuration\Policies\Windows Settings\Security Settings\Local Policies\User Rights Assignment\Change the system time.</t>
  </si>
  <si>
    <t>Win11-24</t>
  </si>
  <si>
    <t>Set Change the time zone to Administrators, LOCAL SERVICE, Users</t>
  </si>
  <si>
    <t>This setting determines which users can change the time zone of the computer. This ability holds no great danger for the computer and may be useful for mobile workers.
The recommended state for this setting is: Administrators, LOCAL SERVICE, Users.</t>
  </si>
  <si>
    <t>The setting Change the time zone is set to Administrators, Local Service, Users</t>
  </si>
  <si>
    <t>The setting Change the time zone is not set to Administrators, Local Service, Users.</t>
  </si>
  <si>
    <t>2.2.9</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</si>
  <si>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</si>
  <si>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Users:
Computer Configuration\Policies\Windows Settings\Security Settings\Local Policies\User Rights Assignment\Change the time zone.</t>
  </si>
  <si>
    <t>Set Change the time zone to Administrators, LOCAL SERVICE, Users. One method to achieve the recommended configuration via Group Policy is to set the following UI path to Administrators, LOCAL SERVICE, Users:
Computer Configuration\Policies\Windows Settings\Security Settings\Local Policies\User Rights Assignment\Change the time zone.</t>
  </si>
  <si>
    <t>Win11-25</t>
  </si>
  <si>
    <t>Set Create a page file to Administrators</t>
  </si>
  <si>
    <t>This policy setting allows users to change the size of the page file. By making the page file extremely large or extremely small, an attacker could easily affect the performance of a compromised computer.
The recommended state for this setting is: Administrators.</t>
  </si>
  <si>
    <t>The setting Create a page file is set to Administrators.</t>
  </si>
  <si>
    <t>The setting Create a page file is not set to Administrators.</t>
  </si>
  <si>
    <t>2.2.10</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</si>
  <si>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</si>
  <si>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 file.</t>
  </si>
  <si>
    <t>Set Create a pagefile to Administrators. One method to achieve the recommended configuration via Group Policy is to set the following UI path to Administrators:
Computer Configuration\Policies\Windows Settings\Security Settings\Local Policies\User Rights Assignment\Create a pagefile.</t>
  </si>
  <si>
    <t>Win11-26</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</si>
  <si>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</si>
  <si>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</si>
  <si>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The setting Create a token object is set to No One.</t>
  </si>
  <si>
    <t>The setting Create a token object is not set to No One.</t>
  </si>
  <si>
    <t>2.2.11</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</si>
  <si>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</si>
  <si>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</si>
  <si>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Set Create a token object to No One. One method to achieve the recommended configuration via Group Policy is to set the following UI path to No One:
Computer Configuration\Policies\Windows Settings\Security Settings\Local Policies\User Rights Assignment\Create a token object.</t>
  </si>
  <si>
    <t>Win11-27</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</si>
  <si>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</si>
  <si>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t>
  </si>
  <si>
    <t>The setting Create global objects is set to Administrators, Local Service, Network Service, Service.</t>
  </si>
  <si>
    <t>The setting Create global objects is not set to Administrators, Local Service, Network Service, Service.</t>
  </si>
  <si>
    <t>2.2.12</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</si>
  <si>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</si>
  <si>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</si>
  <si>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Set Create global objects to Administrators, LOCAL SERVICE, NETWORK SERVICE, SERVICE. One method to achieve the recommended configuration via Group Policy is to set the following UI path to Administrators, LOCAL SERVICE, NETWORK SERVICE, SERVICE:
Computer Configuration\Policies\Windows Settings\Security Settings\Local Policies\User Rights Assignment\Create global objects.</t>
  </si>
  <si>
    <t>Win11-28</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</si>
  <si>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</si>
  <si>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</si>
  <si>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setting Create permanent shared objects is set to No One.</t>
  </si>
  <si>
    <t>The setting Create permanent shared objects is not set to No One.</t>
  </si>
  <si>
    <t>2.2.13</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</si>
  <si>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</si>
  <si>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</si>
  <si>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Set Create permanent shared objects to No One. One method to achieve the recommended configuration via Group Policy is to set the following UI path to No One:
Computer Configuration\Policies\Windows Settings\Security Settings\Local Policies\User Rights Assignment\Create permanent shared objects.</t>
  </si>
  <si>
    <t>Win11-29</t>
  </si>
  <si>
    <t>Configure Create symbolic links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</si>
  <si>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The recommended state for this setting is: Administrators and (when the _Hyper-V_ feature is installed) NT VIRTUAL MACHINE\Virtual Machines.</t>
  </si>
  <si>
    <t>The setting Create symbolic links is set to Administrators.</t>
  </si>
  <si>
    <t>The setting Create symbolic links is not set to Administrators.</t>
  </si>
  <si>
    <t>2.2.14</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</si>
  <si>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</si>
  <si>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In most cases there will be no impact because this is the default configuration. However, on Windows Workstations with the Hyper-V feature installed, this user right should also be granted to the special group `NT VIRTUAL MACHINE\Virtual Machines` - otherwise you will not be able to create new virtual machines.</t>
  </si>
  <si>
    <t>To implement the recommended configuration state, configure the following UI path:
Computer Configuration\Policies\Windows Settings\Security Settings\Local Policies\User Rights Assignment\Create symbolic links.</t>
  </si>
  <si>
    <t>Configure Create symbolic links. One method to achieve the recommended configuration via Group Policy is to configure the following UI path:
Computer Configuration\Policies\Windows Settings\Security Settings\Local Policies\User Rights Assignment\Create symbolic links.</t>
  </si>
  <si>
    <t>Win11-30</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</si>
  <si>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</si>
  <si>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</si>
  <si>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setting Debug programs is set to Administrators.</t>
  </si>
  <si>
    <t>The setting Debug programs is not set to Administrators.</t>
  </si>
  <si>
    <t>2.2.15</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</si>
  <si>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</si>
  <si>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</si>
  <si>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To establish the recommended configuration via GP, set the following UI path to Administrators:
Computer Configuration\Policies\Windows Settings\Security Settings\Local Policies\User Rights Assignment\Debug programs.</t>
  </si>
  <si>
    <t>Set Debug programs to Administrators. One method to achieve the recommended configuration via Group Policy is to set the following UI path to Administrators:
Computer Configuration\Policies\Windows Settings\Security Settings\Local Policies\User Rights Assignment\Debug programs.</t>
  </si>
  <si>
    <t>Win11-31</t>
  </si>
  <si>
    <t>Set Deny access to this computer from the network to include Guests, Local account</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</si>
  <si>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The recommended state for this setting is to include: Guests, Local account.
**Caution:** Configuring a standalone (non-domain-joined) workstation as described above may result in an inability to remotely administer the workstation.
**Note:** The security identifier Local account is not available in Windows 7 and Windows 8.0 unless [MSKB 2871997](http://support.microsoft.com/kb/2871997) has been installed.</t>
  </si>
  <si>
    <t>The setting Deny access to this computer from the network includes Guests, Local account.</t>
  </si>
  <si>
    <t>The setting Deny access to this computer from the network does not include Guests, Local account.</t>
  </si>
  <si>
    <t>HAC59</t>
  </si>
  <si>
    <t>HAC59: The guest account has improper access to data and/or resources</t>
  </si>
  <si>
    <t>2.2.16</t>
  </si>
  <si>
    <t>Users who can log on to the computer over the network can enumerate lists of account names, group names, and shared resources. Users with permission to access shared folders and files can connect over the network and possibly view or modify data.</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</si>
  <si>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</si>
  <si>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To establish the recommended configuration via GP, set the following UI path to include Guests, Local account:
Computer Configuration\Policies\Windows Settings\Security Settings\Local Policies\User Rights Assignment\Deny access to this computer from the network.</t>
  </si>
  <si>
    <t>Set Deny access to this computer from the network to include Guests, Local account. One method to achieve the recommended configuration via Group Policy is to set the following UI path to include Guests, Local account:
Computer Configuration\Policies\Windows Settings\Security Settings\Local Policies\User Rights Assignment\Deny access to this computer from the network.</t>
  </si>
  <si>
    <t>Win11-32</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</si>
  <si>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</si>
  <si>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</si>
  <si>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setting Deny log on as a batch job includes Guests.</t>
  </si>
  <si>
    <t>The setting Deny log on as a batch job does not include Guests.</t>
  </si>
  <si>
    <t>2.2.17</t>
  </si>
  <si>
    <t>Accounts that have the **Log on as a batch job** user right could be used to schedule jobs that could consume excessive computer resources and cause a DoS condition.</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</si>
  <si>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 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</si>
  <si>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To establish the recommended configuration via GP, set the following UI path to include Guests:
Computer Configuration\Policies\Windows Settings\Security Settings\Local Policies\User Rights Assignment\Deny log on as a batch job.</t>
  </si>
  <si>
    <t>Set Deny log on as a batch job to include Guests. One method to achieve the recommended configuration via Group Policy is to set the following UI path to include Guests:
Computer Configuration\Policies\Windows Settings\Security Settings\Local Policies\User Rights Assignment\Deny log on as a batch job.</t>
  </si>
  <si>
    <t>Win11-33</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</si>
  <si>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</si>
  <si>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</si>
  <si>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setting Deny log on as a Service includes Guests.</t>
  </si>
  <si>
    <t>The setting Deny log on as a Service does not include Guests.</t>
  </si>
  <si>
    <t>2.2.18</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</si>
  <si>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</si>
  <si>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If you assign the **Deny log on as a service** user right to specific accounts, services may not be able to start and a DoS condition could result.</t>
  </si>
  <si>
    <t>To establish the recommended configuration via GP, set the following UI path to include Guests:
Computer Configuration\Policies\Windows Settings\Security Settings\Local Policies\User Rights Assignment\Deny log on as a service.</t>
  </si>
  <si>
    <t>Set Deny log on as a service to include Guests. One method to achieve the recommended configuration via Group Policy is to set the following UI path to include Guests:
Computer Configuration\Policies\Windows Settings\Security Settings\Local Policies\User Rights Assignment\Deny log on as a service.</t>
  </si>
  <si>
    <t>Win11-34</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</si>
  <si>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</si>
  <si>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</si>
  <si>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setting Deny log on locally includes Guests.</t>
  </si>
  <si>
    <t>The setting Deny log on locally does not include Guests.</t>
  </si>
  <si>
    <t>2.2.19</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</si>
  <si>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</si>
  <si>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</si>
  <si>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To establish the recommended configuration via GP, set the following UI path to include Guests:
Computer Configuration\Policies\Windows Settings\Security Settings\Local Policies\User Rights Assignment\Deny log on locally.</t>
  </si>
  <si>
    <t>Set Deny log on locally to include Guests. One method to achieve the recommended configuration via Group Policy is to set the following UI path to include Guests:
Computer Configuration\Policies\Windows Settings\Security Settings\Local Policies\User Rights Assignment\Deny log on locally.</t>
  </si>
  <si>
    <t>Win11-35</t>
  </si>
  <si>
    <t>Set Deny log on through Remote Desktop Services to include Guests, Local account</t>
  </si>
  <si>
    <t>This policy setting determines whether users can log on as Remote Desktop clients. After the baseline workstation is joined to a domain environment, there is no need to use local accounts to access the workstation from the network. Domain accounts can access the workstation for administration and end-user processing. This user right supersedes the **Allow log on through Remote Desktop Services** user right if an account is subject to both policies.
The recommended state for this setting is to include: Guests, Local account.
**Caution:** Configuring a standalone (non-domain-joined) workstation as described above may result in an inability to remotely administer the workstation.
**Note:** The security identifier Local account is not available in Windows 7 and Windows 8.0 unless [MSKB 2871997](http://support.microsoft.com/kb/2871997) has been installed.
**Note #2:** In all versions of Windows prior to Windows 7, **Remote Desktop Services** was known as **Terminal Services**, so you should substitute the older term if comparing against an older OS.</t>
  </si>
  <si>
    <t>The setting Deny log on through Remote Desktop Services includes Guests, Local account.</t>
  </si>
  <si>
    <t>The setting Deny log on through Remote Desktop Services does not include Guests, Local account.</t>
  </si>
  <si>
    <t>2.2.20</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</si>
  <si>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</si>
  <si>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</si>
  <si>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To establish the recommended configuration via GP, set the following UI path to include Guests, Local account:
Computer Configuration\Policies\Windows Settings\Security Settings\Local Policies\User Rights Assignment\Deny log on through Remote Desktop Services.</t>
  </si>
  <si>
    <t>Set Deny log on through Remote Desktop Services to include Guests, Local account. One method to achieve the recommended configuration via Group Policy is to set the following UI path to include Guests, Local account:
Computer Configuration\Policies\Windows Settings\Security Settings\Local Policies\User Rights Assignment\Deny log on through Remote Desktop Services.</t>
  </si>
  <si>
    <t>Win11-36</t>
  </si>
  <si>
    <t>Set Enable computer and user accounts to be trusted for delegation to No One</t>
  </si>
  <si>
    <t>This policy setting allows users to change the Trusted for Delegation setting on a computer object in Active Directory. Abuse of this privilege could allow unauthorized users to impersonate other users on the network.
The recommended state for this setting is: No One.
**Note:** This user right is considered a "sensitive privilege" for the purposes of auditing.</t>
  </si>
  <si>
    <t>The setting Enable computer and user accounts to be trusted for delegation is set to No One.</t>
  </si>
  <si>
    <t>The setting Enable computer and user accounts to be trusted for delegation is not set to No One.</t>
  </si>
  <si>
    <t>2.2.21</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</si>
  <si>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</si>
  <si>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set the following UI path to No One:
Computer Configuration\Policies\Windows Settings\Security Settings\Local Policies\User Rights Assignment\Enable computer and user accounts to be trusted for delegation.</t>
  </si>
  <si>
    <t>Set Enable computer and user accounts to be trusted for delegation to No One. One method to achieve the recommended configuration via Group Policy is to set the following UI path to No One:
Computer Configuration\Policies\Windows Settings\Security Settings\Local Policies\User Rights Assignment\Enable computer and user accounts to be trusted for delegation.</t>
  </si>
  <si>
    <t>Win11-37</t>
  </si>
  <si>
    <t>Set Force shutdown from a remote system to Administrators</t>
  </si>
  <si>
    <t>This policy setting allows users to shut down Windows Vista-based or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</si>
  <si>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setting Force shutdown from a remote system is set to Administrators.</t>
  </si>
  <si>
    <t>The setting Force shutdown from a remote system is not set to Administrators.</t>
  </si>
  <si>
    <t>2.2.22</t>
  </si>
  <si>
    <t>Any user who can shut down a computer could cause a DoS condition to occur. Therefore, this user right should be tightly restricted.</t>
  </si>
  <si>
    <t>If you remove the **Force shutdown from a remote system** user right from the Server Operators group you could limit the abilities of users who are assigned to specific administrative roles in your environment. You should confirm that delegated activities will not be adversely affected.</t>
  </si>
  <si>
    <t>To establish the recommended configuration via GP, set the following UI path to Administrators:
Computer Configuration\Policies\Windows Settings\Security Settings\Local Policies\User Rights Assignment\Force shutdown from a remote system</t>
  </si>
  <si>
    <t>Set Force shutdown from a remote system to Administrators. One method to achieve the recommended configuration via Group Policy is to set the following UI path to No One:
Computer Configuration\Policies\Windows Settings\Security Settings\Local Policies\User Rights Assignment\Enable computer and user accounts to be trusted for delegation.</t>
  </si>
  <si>
    <t>Win11-38</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</si>
  <si>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</si>
  <si>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t>
  </si>
  <si>
    <t>The setting Generate security audits is set to Local Service, Network Service.</t>
  </si>
  <si>
    <t>The setting Generate security audits is not set to Local Service, Network Service.</t>
  </si>
  <si>
    <t>2.2.23</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</si>
  <si>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</si>
  <si>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On most computers, this is the default configuration and there will be no negative impact. However, if you have installed _Web Server (IIS)_, you will need to allow the IIS application pool(s) to be granted this user right.</t>
  </si>
  <si>
    <t>To establish the recommended configuration via GP, set the following UI path to LOCAL SERVICE, NETWORK SERVICE:
Computer Configuration\Policies\Windows Settings\Security Settings\Local Policies\User Rights Assignment\Generate security audits.</t>
  </si>
  <si>
    <t>Set Generate security audits to LOCAL SERVICE, NETWORK SERVICE. One method to achieve the recommended configuration via Group Policy is to set the following UI path to LOCAL SERVICE, NETWORK SERVICE:
Computer Configuration\Policies\Windows Settings\Security Settings\Local Policies\User Rights Assignment\Generate security audits.</t>
  </si>
  <si>
    <t>Win11-39</t>
  </si>
  <si>
    <t>Set Impersonate a client after authentication to Administrators, LOCAL SERVICE, NETWORK SERVICE, SERVICE</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</si>
  <si>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The recommended state for this setting is: Administrators, LOCAL SERVICE, NETWORK SERVICE, SERVICE.
**Note:** This user right is considered a "sensitive privilege" for the purposes of auditing.</t>
  </si>
  <si>
    <t>The setting Impersonate a client after authentication is set to Administrators, Local Service, Network Service, Service.</t>
  </si>
  <si>
    <t>The setting Impersonate a client after authentication is not set to Administrators, Local Service, Network Service, Service.</t>
  </si>
  <si>
    <t>2.2.24</t>
  </si>
  <si>
    <t>An attacker with the **Impersonate a client after authentication** user right could create a service, trick a client to make them connect to the service, and then impersonate that client to elevate the attacker's level of access to that of the client.</t>
  </si>
  <si>
    <t>In most cases this configuration will have no impact. If you have installed _Web Server (IIS)_, you will need to also assign the user right to `IIS_IUSRS`.</t>
  </si>
  <si>
    <t>To establish the recommended configuration via GP, set the following UI path to Administrators, LOCAL SERVICE, NETWORK SERVICE, SERVICE:
Computer Configuration\Policies\Windows Settings\Security Settings\Local Policies\User Rights Assignment\Impersonate a client after authentication.</t>
  </si>
  <si>
    <t>Set Impersonate a client after authentication to Administrators, LOCAL SERVICE, NETWORK SERVICE, SERVICE. One method to achieve the recommended configuration via Group Policy is to set the following UI path to Administrators, LOCAL SERVICE, NETWORK SERVICE, SERVICE:
Computer Configuration\Policies\Windows Settings\Security Settings\Local Policies\User Rights Assignment\Impersonate a client after authentication.</t>
  </si>
  <si>
    <t>Win11-40</t>
  </si>
  <si>
    <t>Set Increase scheduling priority to 'Administrators, Window Manager\Window Manager Group</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</si>
  <si>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 Window Manager\Window Manager Group.</t>
  </si>
  <si>
    <t>The setting Increase scheduling priority is set to Administrators, Window Manager\Window Manager Group.</t>
  </si>
  <si>
    <t>2.2.25</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</si>
  <si>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</si>
  <si>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Window Manager\Window Manager Group:
Computer Configuration\Policies\Windows Settings\Security Settings\Local Policies\User Rights Assignment\Increase scheduling priority.</t>
  </si>
  <si>
    <t>Set Increase scheduling priority to 'Administrators, Window Manager\Window Manager Group. One method to achieve the recommended configuration via Group Policy is to set the following UI path to Administrators, Window Manager\Window Manager Group:
Computer Configuration\Policies\Windows Settings\Security Settings\Local Policies\User Rights Assignment\Increase scheduling priority.</t>
  </si>
  <si>
    <t>Win11-41</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</si>
  <si>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</si>
  <si>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</si>
  <si>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setting Load and unload device drivers is set to Administrators</t>
  </si>
  <si>
    <t>The setting Load and unload device drivers is not set to Administrators.</t>
  </si>
  <si>
    <t>2.2.26</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</si>
  <si>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</si>
  <si>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</si>
  <si>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To establish the recommended configuration via GP, set the following UI path to Administrators:
Computer Configuration\Policies\Windows Settings\Security Settings\Local Policies\User Rights Assignment\Load and unload device drivers.</t>
  </si>
  <si>
    <t>Set Load and unload device drivers to Administrators. One method to achieve the recommended configuration via Group Policy is to set the following UI path to Administrators:
Computer Configuration\Policies\Windows Settings\Security Settings\Local Policies\User Rights Assignment\Load and unload device drivers.</t>
  </si>
  <si>
    <t>Win11-42</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</si>
  <si>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</si>
  <si>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</si>
  <si>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setting Lock pages in memory is set to No One</t>
  </si>
  <si>
    <t>The setting Lock pages in memory is not set to No One.</t>
  </si>
  <si>
    <t>2.2.27</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</si>
  <si>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</si>
  <si>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</si>
  <si>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Set Lock pages in memory to No One. One method to achieve the recommended configuration via Group Policy is to set the following UI path to No One:
Computer Configuration\Policies\Windows Settings\Security Settings\Local Policies\User Rights Assignment\Lock pages in memory.</t>
  </si>
  <si>
    <t>Win11-43</t>
  </si>
  <si>
    <t>Set Manage auditing and security log to Administrators</t>
  </si>
  <si>
    <t>This policy setting determines which users can change the auditing options for files and directories and clear the Security log.
The recommended state for this setting is: Administrators.
**Note:** This user right is considered a "sensitive privilege" for the purposes of auditing.</t>
  </si>
  <si>
    <t>The setting Manage auditing and security log is set to Administrators.</t>
  </si>
  <si>
    <t>The setting Manage auditing and security log is not set to Administrators.</t>
  </si>
  <si>
    <t>2.2.30</t>
  </si>
  <si>
    <t>The ability to manage the Security event log is a powerful user right and it should be closely guarded. Anyone with this user right can clear the Security log to erase important evidence of unauthorized activity.</t>
  </si>
  <si>
    <t>To establish the recommended configuration via GP, set the following UI path to Administrators:
Computer Configuration\Policies\Windows Settings\Security Settings\Local Policies\User Rights Assignment\Manage auditing and security log.</t>
  </si>
  <si>
    <t>Set Manage auditing and security log to Administrators. One method to achieve the recommended configuration via Group Policy is to set the following UI path to Administrators:
Computer Configuration\Policies\Windows Settings\Security Settings\Local Policies\User Rights Assignment\Manage auditing and security log.</t>
  </si>
  <si>
    <t>Win11-44</t>
  </si>
  <si>
    <t>AC-3</t>
  </si>
  <si>
    <t>Access Enforcement</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</si>
  <si>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</si>
  <si>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</si>
  <si>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setting Modify an object label is set to No One.</t>
  </si>
  <si>
    <t>The setting Modify an object label is not set to No One.</t>
  </si>
  <si>
    <t>2.2.31</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</si>
  <si>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</si>
  <si>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</si>
  <si>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Set Modify an object label to No One. One method to achieve the recommended configuration via Group Policy is to set the following UI path to No One:
Computer Configuration\Policies\Windows Settings\Security Settings\Local Policies\User Rights Assignment\Modify an object label.</t>
  </si>
  <si>
    <t>Win11-45</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</si>
  <si>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</si>
  <si>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</si>
  <si>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setting Modify firmware environment values is set to Administrators</t>
  </si>
  <si>
    <t>The setting Modify firmware environment values is not set to Administrators.</t>
  </si>
  <si>
    <t>2.2.32</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</si>
  <si>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</si>
  <si>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</si>
  <si>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Set Modify firmware environment values to Administrators. One method to achieve the recommended configuration via Group Policy is to set the following UI path to Administrators:
Computer Configuration\Policies\Windows Settings\Security Settings\Local Policies\User Rights Assignment\Modify firmware environment values.</t>
  </si>
  <si>
    <t>Win11-46</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</si>
  <si>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</si>
  <si>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
**Note:** A workstation with Microsoft SQL Server installed will require a special exception to this recommendation for the account that runs the SQL Server service to be granted this user right.</t>
  </si>
  <si>
    <t>The setting Perform volume maintenance tasks is set to Administrators.</t>
  </si>
  <si>
    <t>The setting Perform volume maintenance tasks is not set to Administrators.</t>
  </si>
  <si>
    <t>2.2.33</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</si>
  <si>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</si>
  <si>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</si>
  <si>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Set Perform volume maintenance tasks to Administrators. One method to achieve the recommended configuration via Group Policy is to set the following UI path to Administrators:
Computer Configuration\Policies\Windows Settings\Security Settings\Local Policies\User Rights Assignment\Perform volume maintenance tasks.</t>
  </si>
  <si>
    <t>Win11-47</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</si>
  <si>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</si>
  <si>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</si>
  <si>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setting Profile single process is set to Administrators.</t>
  </si>
  <si>
    <t>The setting Profile single process is not set to Administrators.</t>
  </si>
  <si>
    <t>2.2.34</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</si>
  <si>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</si>
  <si>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 xml:space="preserve">To establish the recommended configuration via GP, set the following UI path to Administrators:
Computer Configuration\Policies\Windows Settings\Security Settings\Local Policies\User Rights Assignment\Profile single process. </t>
  </si>
  <si>
    <t xml:space="preserve">Set Profile single process to Administrators. One method to achieve the recommended configuration via Group Policy is to set the following UI path to Administrators:
Computer Configuration\Policies\Windows Settings\Security Settings\Local Policies\User Rights Assignment\Profile single process. </t>
  </si>
  <si>
    <t>Win11-48</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</si>
  <si>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</si>
  <si>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</si>
  <si>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setting Profile system performance is set to Administrators, NT SERVICE&gt;WdiServiceHost.</t>
  </si>
  <si>
    <t>The setting Profile system performance is not set to Administrators, NT SERVICE&gt;WdiServiceHost.</t>
  </si>
  <si>
    <t>2.2.35</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</si>
  <si>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</si>
  <si>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</si>
  <si>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Set Profile system performance to Administrators, NT SERVICE\WdiServiceHost. One method to achieve the recommended configuration via Group Policy is to set the following UI path to Administrators, NT SERVICE\WdiServiceHost:
Computer Configuration\Policies\Windows Settings\Security Settings\Local Policies\User Rights Assignment\Profile system performance.</t>
  </si>
  <si>
    <t>Win11-49</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</si>
  <si>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</si>
  <si>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t>
  </si>
  <si>
    <t>The setting Replace a process level token is set to Local Service, Network Service</t>
  </si>
  <si>
    <t>The setting Replace a process level token is not set to Local Service, Network Service.</t>
  </si>
  <si>
    <t>2.2.36</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</si>
  <si>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</si>
  <si>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On most computers, this is the default configuration and there will be no negative impact. However, if you have installed _Web Server (IIS)_, you will need to allow the IIS application pool(s) to be granted this User Right Assignment.</t>
  </si>
  <si>
    <t>To establish the recommended configuration via GP, set the following UI path to LOCAL SERVICE, NETWORK SERVICE:
Computer Configuration\Policies\Windows Settings\Security Settings\Local Policies\User Rights Assignment\Replace a process level token.</t>
  </si>
  <si>
    <t>Set Replace a process level token to LOCAL SERVICE, NETWORK SERVICE. One method to achieve the recommended configuration via Group Policy is to set the following UI path to LOCAL SERVICE, NETWORK SERVICE:
Computer Configuration\Policies\Windows Settings\Security Settings\Local Policies\User Rights Assignment\Replace a process level token.</t>
  </si>
  <si>
    <t>Win11-50</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</si>
  <si>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</si>
  <si>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</si>
  <si>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setting Restore files and directories is set to Administrators</t>
  </si>
  <si>
    <t>The setting Restore files and directories is not set to Administrators.</t>
  </si>
  <si>
    <t>2.2.37</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</si>
  <si>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</si>
  <si>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</si>
  <si>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To establish the recommended configuration via GP, set the following UI path to Administrators:
Computer Configuration\Policies\Windows Settings\Security Settings\Local Policies\User Rights Assignment\Restore files and directories.</t>
  </si>
  <si>
    <t>Set Restore files and directories to Administrators. One method to achieve the recommended configuration via Group Policy is to set the following UI path to Administrators:
Computer Configuration\Policies\Windows Settings\Security Settings\Local Policies\User Rights Assignment\Restore files and directories.</t>
  </si>
  <si>
    <t>Win11-51</t>
  </si>
  <si>
    <t>Set Shut down the system to Administrators, Users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</si>
  <si>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 Users.</t>
  </si>
  <si>
    <t>The setting Shut down the system is set to Administrators, Users</t>
  </si>
  <si>
    <t>The setting Shut down the system is not set to Administrators, Users.</t>
  </si>
  <si>
    <t>2.2.38</t>
  </si>
  <si>
    <t>The ability to shut down a workstation should be available generally to Administrators and authorized users of that workstation, but not permitted for guests or unauthorized users - in order to prevent a Denial of Service attack.</t>
  </si>
  <si>
    <t>The impact of removing these default groups from the **Shut down the system** user right could limit the delegated abilities of assigned roles in your environment. You should confirm that delegated activities will not be adversely affected.</t>
  </si>
  <si>
    <t>To establish the recommended configuration via GP, set the following UI path to Administrators, Users:
Computer Configuration\Policies\Windows Settings\Security Settings\Local Policies\User Rights Assignment\Shut down the system.</t>
  </si>
  <si>
    <t>Set Shut down the system to Administrators, Users. One method to achieve the recommended configuration via Group Policy is to set the following UI path to Administrators, Users:
Computer Configuration\Policies\Windows Settings\Security Settings\Local Policies\User Rights Assignment\Shut down the system.</t>
  </si>
  <si>
    <t>Win11-52</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</si>
  <si>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</si>
  <si>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</si>
  <si>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</si>
  <si>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</si>
  <si>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2.2.39</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</si>
  <si>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</si>
  <si>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</si>
  <si>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Set Take ownership of files or other objects to Administrators. One method to achieve the recommended configuration via Group Policy is to set the following UI path to Administrators:
Computer Configuration\Policies\Windows Settings\Security Settings\Local Policies\User Rights Assignment\Take ownership of files or other objects.</t>
  </si>
  <si>
    <t>Win11-53</t>
  </si>
  <si>
    <t>IA-8</t>
  </si>
  <si>
    <t>Identification and Authentication (Non- Organizational Users)</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</si>
  <si>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</si>
  <si>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</si>
  <si>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 xml:space="preserve">Navigate to the UI Path articulated in the Remediation section and confirm it is set as prescribed. This group policy setting is backed by the following registry location:
HKEY_LOCAL_MACHINE\SOFTWARE\Microsoft\Windows\CurrentVersion\Policies\System:NoConnectedUser
</t>
  </si>
  <si>
    <t>The setting Accounts: Block Microsoft accounts is set to Users can't add or log on with Microsoft accounts.</t>
  </si>
  <si>
    <t>The setting Accounts: Block Microsoft accounts is not set to Users cant add or log on with Microsoft accounts.</t>
  </si>
  <si>
    <t>HIA5</t>
  </si>
  <si>
    <t>HIA5: System does not properly control authentication process</t>
  </si>
  <si>
    <t>2.3.1</t>
  </si>
  <si>
    <t>2.3.1.1</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</si>
  <si>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</si>
  <si>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Users will not be able to log onto the computer with their Microsoft account.</t>
  </si>
  <si>
    <t>To establish the recommended configuration via GP, set the following UI path to Users can't add or log on with Microsoft accounts:
Computer Configuration\Policies\Windows Settings\Security Settings\Local Policies\Security Options\Accounts: Block Microsoft accounts.</t>
  </si>
  <si>
    <t>Set Accounts: Block Microsoft accounts to Users can't add or log on with Microsoft accounts. One method to achieve the recommended configuration via Group Policy is to set the following UI path to Users can't add or log on with Microsoft accounts:
Computer Configuration\Policies\Windows Settings\Security Settings\Local Policies\Security Options\Accounts: Block Microsoft accounts.</t>
  </si>
  <si>
    <t>Win11-54</t>
  </si>
  <si>
    <t>Set Accounts: Guest account status to disabled</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</si>
  <si>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</si>
  <si>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The setting Accounts: Guest account status is set to disabled.</t>
  </si>
  <si>
    <t>The setting Accounts: Guest account status is not set to disabled.</t>
  </si>
  <si>
    <t>2.3.1.2</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</si>
  <si>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</si>
  <si>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</si>
  <si>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To establish the recommended configuration via GP, set the following UI path to Disabled:
Computer Configuration\Policies\Windows Settings\Security Settings\Local Policies\Security Options\Accounts: Guest account status.</t>
  </si>
  <si>
    <t>Set Accounts: Guest account status to disabled. One method to achieve the recommended configuration via Group Policy is to set the following UI path to Disabled:
Computer Configuration\Policies\Windows Settings\Security Settings\Local Policies\Security Options\Accounts: Guest account status.</t>
  </si>
  <si>
    <t>Win11-55</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</si>
  <si>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</si>
  <si>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</si>
  <si>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HKEY_LOCAL_MACHINE\SYSTEM\CurrentControlSet\Control\Lsa:LimitBlankPasswordUse
</t>
  </si>
  <si>
    <t>The setting Accounts: Limit local account use of blank passwords to console logon only is set to enabled.</t>
  </si>
  <si>
    <t>The setting Accounts: Limit local account use of blank passwords to console logon only is not set to enabled.</t>
  </si>
  <si>
    <t>HCM45</t>
  </si>
  <si>
    <t>HCM45: System configuration provides additional attack surface</t>
  </si>
  <si>
    <t>2.3.1.3</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</si>
  <si>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</si>
  <si>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</si>
  <si>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Set Accounts: Limit local account use of blank passwords to console logon only to enabled. One method to achieve the recommended configuration via Group Policy is to set the following UI path to enabled:
Computer Configuration\Policies\Windows Settings\Security Settings\Local Policies\Security Options\Accounts: Limit local account use of blank passwords to console logon only.</t>
  </si>
  <si>
    <t>Win11-56</t>
  </si>
  <si>
    <t>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</si>
  <si>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t>
  </si>
  <si>
    <t>The Administrator account has been renamed.</t>
  </si>
  <si>
    <t>The Administrator account has not been renamed.</t>
  </si>
  <si>
    <t>HAC27</t>
  </si>
  <si>
    <t>HAC27: Default accounts have not been disabled or renamed</t>
  </si>
  <si>
    <t>2.3.1.4</t>
  </si>
  <si>
    <t>The Administrator account exists on all computers that run the Windows 2000 or newer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</si>
  <si>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You will have to inform users who are authorized to use this account of the new account name. (The guidance for this setting assumes that the Administrator account was not disabled, which was recommended earlier in this chapter.)</t>
  </si>
  <si>
    <t>To establish the recommended configuration via GP, configure the following UI path:
Computer Configuration\Policies\Windows Settings\Security Settings\Local Policies\Security Options\Accounts: Rename administrator account.</t>
  </si>
  <si>
    <t>Configure Accounts: Rename administrator account. One method to achieve the recommended configuration via Group Policy is to configure the following UI path:
Computer Configuration\Policies\Windows Settings\Security Settings\Local Policies\Security Options\Accounts: Rename administrator account.</t>
  </si>
  <si>
    <t>Win11-57</t>
  </si>
  <si>
    <t>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</si>
  <si>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t>
  </si>
  <si>
    <t>The Guest account has been renamed.</t>
  </si>
  <si>
    <t>The Guest account has not been renamed.</t>
  </si>
  <si>
    <t>2.3.1.5</t>
  </si>
  <si>
    <t>The Guest account exists on all computers that run the Windows 2000 or newer operating systems. If you rename this account, it is slightly more difficult for unauthorized persons to guess this privileged user name and password combination.</t>
  </si>
  <si>
    <t>There should be little impact, because the Guest account is disabled by default.</t>
  </si>
  <si>
    <t>To establish the recommended configuration via GP, configure the following UI path:
Computer Configuration\Policies\Windows Settings\Security Settings\Local Policies\Security Options\Accounts: Rename guest account.</t>
  </si>
  <si>
    <t>Configure Accounts: Rename guest account. One method to achieve the recommended configuration via Group Policy is to configure the following UI path:
Computer Configuration\Policies\Windows Settings\Security Settings\Local Policies\Security Options\Accounts: Rename guest account.</t>
  </si>
  <si>
    <t>Win11-58</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</si>
  <si>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</si>
  <si>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</si>
  <si>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</si>
  <si>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</si>
  <si>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</si>
  <si>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The setting Audit: Force audit policy subcategory settings (Windows Vista or later) to override audit policy category settings is set to enabled.</t>
  </si>
  <si>
    <t>The setting Audit: Force audit policy subcategory settings (Windows Vista or later) to override audit policy category settings is not set to enabled.</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</si>
  <si>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</si>
  <si>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</si>
  <si>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</si>
  <si>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</si>
  <si>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</si>
  <si>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</si>
  <si>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Set Audit: Force audit policy subcategory settings (Windows Vista or later) to override audit policy category settings to enabled. One method to achieve the recommended configuration via Group Policy is to set the following UI path to enabled:
Computer Configuration\Policies\Windows Settings\Security Settings\Local Policies\Security Options\Audit: Force audit policy subcategory settings (Windows Vista or later) to override audit policy category settings.</t>
  </si>
  <si>
    <t>Win11-59</t>
  </si>
  <si>
    <t>AU-5</t>
  </si>
  <si>
    <t>Response to Audit Processing Failure</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</si>
  <si>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</si>
  <si>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</si>
  <si>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</si>
  <si>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setting Audit: Shut down system immediately if unable to log security audits is set to disabled.</t>
  </si>
  <si>
    <t>The setting Audit: Shut down system immediately if unable to log security audits is not set to disabled.</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</si>
  <si>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</si>
  <si>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</si>
  <si>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</si>
  <si>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</si>
  <si>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</si>
  <si>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Set Audit: Shut down system immediately if unable to log security audits to disabled. One method to achieve the recommended configuration via Group Policy is to set the following UI path to Disabled:
Computer Configuration\Policies\Windows Settings\Security Settings\Local Policies\Security Options\Audit: Shut down system immediately if unable to log security audits.</t>
  </si>
  <si>
    <t>Win11-60</t>
  </si>
  <si>
    <t>MP-2</t>
  </si>
  <si>
    <t xml:space="preserve">Media Protection </t>
  </si>
  <si>
    <t>Set Devices: Allowed to format and eject removable media to Administrators and Interactive Users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</si>
  <si>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 and Interactive Users.</t>
  </si>
  <si>
    <t>Navigate to the UI Path articulated in the Remediation section and confirm it is set as prescribed. This group policy setting is backed by the following registry location:
HKEY_LOCAL_MACHINE\SOFTWARE\Microsoft\Windows NT\CurrentVersion\Win logon:AllocateDASD</t>
  </si>
  <si>
    <t>The setting Devices: Allowed to format and eject removable media is set to Administrators and Interactive Users</t>
  </si>
  <si>
    <t>The setting Devices: Allowed to format and eject removable media is not set to Administrators and Interactive Users.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</si>
  <si>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</si>
  <si>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</si>
  <si>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</si>
  <si>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None - the default value is Administrators only. Administrators and Interactive Users will be able to format and eject removable NTFS media.</t>
  </si>
  <si>
    <t>To establish the recommended configuration via GP, set the following UI path to Administrators and Interactive Users:
Computer Configuration\Policies\Windows Settings\Security Settings\Local Policies\Security Options\Devices: Allowed to format and eject removable media.</t>
  </si>
  <si>
    <t>Set Devices: Allowed to format and eject removable media to Administrators and Interactive Users. One method to achieve the recommended configuration via Group Policy is to set the following UI path to Administrators and Interactive Users:
Computer Configuration\Policies\Windows Settings\Security Settings\Local Policies\Security Options\Devices: Allowed to format and eject removable media.</t>
  </si>
  <si>
    <t>Win11-61</t>
  </si>
  <si>
    <t>SC-8</t>
  </si>
  <si>
    <t>Transmission Confidentiality and Integrity</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</si>
  <si>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</si>
  <si>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</si>
  <si>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</si>
  <si>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setting Domain member: Digitally encrypt or sign secure channel data (always) is set to enabled.</t>
  </si>
  <si>
    <t>The setting Domain member: Digitally encrypt or sign secure channel data (always) is not set to enabled.</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</si>
  <si>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</si>
  <si>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</si>
  <si>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</si>
  <si>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</si>
  <si>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</si>
  <si>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</si>
  <si>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To establish the recommended configuration via GP, set the following UI path to Enabled:
Computer Configuration\Policies\Windows Settings\Security Settings\Local Policies\Security Options\Domain member: Digitally encrypt or sign secure channel data (always).</t>
  </si>
  <si>
    <t>Set Domain member: Digitally encrypt or sign secure channel data (always) to enabled. One method to achieve the recommended configuration via Group Policy is to set the following UI path to enabled:
Computer Configuration\Policies\Windows Settings\Security Settings\Local Policies\Security Options\Domain member: Digitally encrypt or sign secure channel data (always).</t>
  </si>
  <si>
    <t>Win11-62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</si>
  <si>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</si>
  <si>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</si>
  <si>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</si>
  <si>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setting Domain member: Digitally encrypt secure channel data (when possible) is set to enabled.</t>
  </si>
  <si>
    <t>The setting Domain member: Digitally encrypt secure channel data (when possible) is not set to enabled.</t>
  </si>
  <si>
    <t>2.3.6.2</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</si>
  <si>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</si>
  <si>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To establish the recommended configuration via GP, set the following UI path to Enabled:
Computer Configuration\Policies\Windows Settings\Security Settings\Local Policies\Security Options\Domain member: Digitally encrypt secure channel data (when possible).</t>
  </si>
  <si>
    <t>Set Domain member: Digitally encrypt secure channel data (when possible) to enabled. One method to achieve the recommended configuration via Group Policy is to set the following UI path to enabled:
Computer Configuration\Policies\Windows Settings\Security Settings\Local Policies\Security Options\Domain member: Digitally encrypt secure channel data (when possible).</t>
  </si>
  <si>
    <t>Win11-63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</si>
  <si>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</si>
  <si>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</si>
  <si>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</si>
  <si>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setting Domain member: Digitally sign secure channel data (when possible) is set to enabled.</t>
  </si>
  <si>
    <t>The setting Domain member: Digitally sign secure channel data (when possible) is not set to enabled.</t>
  </si>
  <si>
    <t>2.3.6.3</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</si>
  <si>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</si>
  <si>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To establish the recommended configuration via GP, set the following UI path to Enabled:
Computer Configuration\Policies\Windows Settings\Security Settings\Local Policies\Security Options\Domain member: Digitally sign secure channel data (when possible).</t>
  </si>
  <si>
    <t>Set Domain member: Digitally sign secure channel data (when possible) to enabled. One method to achieve the recommended configuration via Group Policy is to set the following UI path to enabled:
Computer Configuration\Policies\Windows Settings\Security Settings\Local Policies\Security Options\Domain member: Digitally sign secure channel data (when possible).</t>
  </si>
  <si>
    <t>Win11-64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</si>
  <si>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</si>
  <si>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
**Note:**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</si>
  <si>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</si>
  <si>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setting Domain member: Disable machine account password changes is set to disabled.</t>
  </si>
  <si>
    <t>The setting Domain member: Disable machine account password changes is not set to disabled.</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</si>
  <si>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</si>
  <si>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</si>
  <si>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</si>
  <si>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Set Domain member: Disable machine account password changes to disabled. One method to achieve the recommended configuration via Group Policy is to set the following UI path to Disabled:
Computer Configuration\Policies\Windows Settings\Security Settings\Local Policies\Security Options\Domain member: Disable machine account password changes.</t>
  </si>
  <si>
    <t>Win11-65</t>
  </si>
  <si>
    <t>Set Domain member: Maximum machine account password age to 30 or fewer days, but not 0</t>
  </si>
  <si>
    <t>This policy setting determines the maximum allowable age for a computer account password. By default, domain members automatically change their domain passwords every 30 days. If you increase this interval significantly so that the computers no longer change their passwords, an attacker would have more time to undertake a brute force attack against one of the computer accounts.
The recommended state for this setting is: 30 or fewer days, but not 0.
**Note:** A value of 0 does not conform to the benchmark as it disables maximum password age.
**Note #2:** Some problems can occur as a result of machine account password expiration, particularly if a machine is reverted to a previous point-in-time state, as is common with virtual machines. Depending on how far back the reversion is, the older machine account password stored on the machine may no longer be recognized by the domain controllers, and therefore the computer loses its domain trust. This can also disrupt non-persistent VDI implementations, and devices with write filters that disallow permanent changes to the OS volume. Some organizations may choose to exempt themselves from this recommendation and disable machine account password expiration for these situations.</t>
  </si>
  <si>
    <t>Navigate to the UI Path articulated in the Remediation section and confirm it is set as prescribed. This group policy setting is backed by the following registry location:
HKEY_LOCAL_MACHINE\System\CurrentControlSet\Services\Netlogon\Parameters:MaximumPasswordAge</t>
  </si>
  <si>
    <t>The setting Domain member: Maximum machine account password age is set to 30 or fewer days, but not 0.</t>
  </si>
  <si>
    <t>The setting Domain member: Maximum machine account password age is not set to 30 or fewer days, but not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</si>
  <si>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</si>
  <si>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 of one or more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</si>
  <si>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</si>
  <si>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Set Domain member: Maximum machine account password age to 30 or fewer days, but not 0. One method to achieve the recommended configuration via Group Policy is to set the following UI path to 30 or fewer days, but not 0:
Computer Configuration\Policies\Windows Settings\Security Settings\Local Policies\Security Options\Domain member: Maximum machine account password age.</t>
  </si>
  <si>
    <t>Win11-66</t>
  </si>
  <si>
    <t>IA-3</t>
  </si>
  <si>
    <t>Device Identification and Authentication</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</si>
  <si>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</si>
  <si>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newer.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</si>
  <si>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</si>
  <si>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setting Domain member: Require strong (Windows 2000 or later) session key is set to enabled.</t>
  </si>
  <si>
    <t>The setting Domain member: Require strong (Windows 2000 or later) session key is not set to enabled.</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</si>
  <si>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</si>
  <si>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</si>
  <si>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None - this is the default behavior. However, computers will not be able to join Windows NT 4.0 domains, and trusts between Active Directory domains and Windows NT-style domains may not work properly.</t>
  </si>
  <si>
    <t>To establish the recommended configuration via GP, set the following UI path to Enabled:
Computer Configuration\Policies\Windows Settings\Security Settings\Local Policies\Security Options\Domain member: Require strong (Windows 2000 or later) session key</t>
  </si>
  <si>
    <t>Set Domain member: Require strong (Windows 2000 or later) session key to enabled. One method to achieve the recommended configuration via Group Policy is to set the following UI path to enabled:
Computer Configuration\Policies\Windows Settings\Security Settings\Local Policies\Security Options\Domain member: Require strong (Windows 2000 or later) session key.</t>
  </si>
  <si>
    <t>Win11-67</t>
  </si>
  <si>
    <t xml:space="preserve">Configuration Settings </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</si>
  <si>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</si>
  <si>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</si>
  <si>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</si>
  <si>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setting Interactive logon: Do not require CTRL+ALT+DEL is set to disabled.</t>
  </si>
  <si>
    <t>The setting Interactive logon: Do not require CTRL+ALT+DEL is not set to disabled.</t>
  </si>
  <si>
    <t>2.3.7</t>
  </si>
  <si>
    <t>2.3.7.1</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</si>
  <si>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</si>
  <si>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Users must press CTRL+ALT+DEL before they log on to Windows unless they use a smart card for Windows logon. A smart card is a tamper-proof device that stores security information.</t>
  </si>
  <si>
    <t>To establish the recommended configuration via GP, set the following UI path to Disabled:
Computer Configuration\Policies\Windows Settings\Security Settings\Local Policies\Security Options\Interactive logon: Do not require CTRL+ALT+DEL.</t>
  </si>
  <si>
    <t>Set Interactive logon: Do not require CTRL+ALT+DEL to disabled. One method to achieve the recommended configuration via Group Policy is to set the following UI path to Disabled:
Computer Configuration\Policies\Windows Settings\Security Settings\Local Policies\Security Options\Interactive logon: Do not require CTRL+ALT+DEL.</t>
  </si>
  <si>
    <t>Win11-68</t>
  </si>
  <si>
    <t>Set Interactive logon: Don't display last signed-in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</si>
  <si>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</si>
  <si>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</si>
  <si>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 xml:space="preserve">The Interactive logon: Do not display last user name option is set to enabled. </t>
  </si>
  <si>
    <t xml:space="preserve">The Interactive logon: Do not display last user name option is not set to enabled. </t>
  </si>
  <si>
    <t>2.3.7.2</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</si>
  <si>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</si>
  <si>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The name of the last user to successfully log on will not be displayed in the Windows logon screen.</t>
  </si>
  <si>
    <t>To establish the recommended configuration via GP, set the following UI path to Enabled:
Computer Configuration\Policies\Windows Settings\Security Settings\Local Policies\Security Options\Interactive logon: Don't display last signed-in.</t>
  </si>
  <si>
    <t>Set Interactive logon: Don't display last signed-in to enabled. One method to achieve the recommended configuration via Group Policy is to set the following UI path to enabled:
Computer Configuration\Policies\Windows Settings\Security Settings\Local Policies\Security Options\Interactive logon: Don't display last signed-in.</t>
  </si>
  <si>
    <t>Win11-69</t>
  </si>
  <si>
    <t>AC-11</t>
  </si>
  <si>
    <t>Device Lock</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</si>
  <si>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</si>
  <si>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</si>
  <si>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</si>
  <si>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setting Interactive logon: Machine inactivity limit is set to 900 or fewer second(s), but not 0.</t>
  </si>
  <si>
    <t>The setting Interactive logon: Machine inactivity limit is not set to 900 or fewer second(s), but not 0.</t>
  </si>
  <si>
    <t>2.3.7.4</t>
  </si>
  <si>
    <t>If a user forgets to lock their computer when they walk away it's possible that a passerby will hijack it.</t>
  </si>
  <si>
    <t>The screen saver will automatically activate when the computer has been unattended for the amount of time specified. The impact should be minimal since the screen saver is enabled by default.</t>
  </si>
  <si>
    <t>To establish the recommended configuration via GP, set the following UI path to 900 or fewer seconds, but not 0:
Computer Configuration\Policies\Windows Settings\Security Settings\Local Policies\Security Options\Interactive logon: Machine inactivity limit.</t>
  </si>
  <si>
    <t>Set Interactive logon: Machine inactivity limit to 900 or fewer second(s), but not 0. One method to achieve the recommended configuration via Group Policy is to set the following UI path to 900 or fewer seconds, but not 0:
Computer Configuration\Policies\Windows Settings\Security Settings\Local Policies\Security Options\Interactive logon: Machine inactivity limit.</t>
  </si>
  <si>
    <t>Win11-70</t>
  </si>
  <si>
    <t>AC-8</t>
  </si>
  <si>
    <t>System Use Notification</t>
  </si>
  <si>
    <t>Configure Interactive logon: Message text for users attempting to log on</t>
  </si>
  <si>
    <t>This policy setting specifies a text message that displays to users when they log on. Set the following group policy to a value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</si>
  <si>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HKEY_LOCAL_MACHINE\SOFTWARE\Microsoft\Windows\CurrentVersion\Policies\System:LegalNoticeText</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</si>
  <si>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</si>
  <si>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</si>
  <si>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</si>
  <si>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t>
  </si>
  <si>
    <t>HAC14: Warning banner is insufficient</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</si>
  <si>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</si>
  <si>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</si>
  <si>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</si>
  <si>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</si>
  <si>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Configure Interactive logon: Message text for users attempting to log on. One method to achieve the recommended configuration via Group Policy is to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</si>
  <si>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Win11-71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</si>
  <si>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</si>
  <si>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</si>
  <si>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Navigate to the UI Path articulated in the Remediation section and confirm it is set as prescribed. This group policy setting is backed by the following registry location:
HKEY_LOCAL_MACHINE\SOFTWARE\Microsoft\Windows\CurrentVersion\Policies\System:LegalNoticeCaption</t>
  </si>
  <si>
    <t>The Interactive logon: Message title for users attempting to log on has been configured.</t>
  </si>
  <si>
    <t>The Interactive logon: Message title for users attempting to log on has not been configured.</t>
  </si>
  <si>
    <t>2.3.7.6</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</si>
  <si>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</si>
  <si>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Users will have to acknowledge a dialog box with the configured title before they can log on to the computer.</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</si>
  <si>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</si>
  <si>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Configure Interactive logon: Message title for users attempting to log on. One method to achieve the recommended configuration via Group Policy is to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</si>
  <si>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Win11-72</t>
  </si>
  <si>
    <t>Set Interactive logon: Prompt user to change password before expiration to 14 days</t>
  </si>
  <si>
    <t>This policy setting determines how far in advance users are warned that their password will expire. It is recommended that you configure this policy setting to at least 5 days but no more than 14 days to sufficiently warn users when their passwords will expire.
The recommended state for this setting is: between 5 and 14 days.</t>
  </si>
  <si>
    <t>Navigate to the UI Path articulated in the Remediation section and confirm it is set as prescribed. This group policy setting is backed by the following registry location:
HKEY_LOCAL_MACHINE\SOFTWARE\Microsoft\Windows NT\CurrentVersion\Win logon:PasswordExpiryWarning</t>
  </si>
  <si>
    <t>The setting Interactive logon: Prompt user to change password before expiration is set to 14 days or greater.</t>
  </si>
  <si>
    <t>The setting Interactive logon: Prompt user to change password before expiration is not set to 14 days or greater.</t>
  </si>
  <si>
    <t xml:space="preserve">Updated from "between 5 and 14 days" to "14 days or greater"  to maintain consistency with Windows Server benchmarks. </t>
  </si>
  <si>
    <t>HPW7</t>
  </si>
  <si>
    <t>HPW7: Password change notification is not sufficient</t>
  </si>
  <si>
    <t>2.3.7.8</t>
  </si>
  <si>
    <t>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</si>
  <si>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Users will see a dialog box prompt to change their password each time that they log on to the domain when their password is configured to expire in 14 days.</t>
  </si>
  <si>
    <t>To establish the recommended configuration via GP, set the following UI path to a value to 14 days:
Computer Configuration\Policies\Windows Settings\Security Settings\Local Policies\Security Options\Interactive logon: Prompt user to change password before expiration.</t>
  </si>
  <si>
    <t>Set Interactive logon: Prompt user to change password before expiration to 14 days. One method to achieve the recommended configuration via Group Policy is to set the following UI path to a value to 14 days:
Computer Configuration\Policies\Windows Settings\Security Settings\Local Policies\Security Options\Interactive logon: Prompt user to change password before expiration.</t>
  </si>
  <si>
    <t>Win11-73</t>
  </si>
  <si>
    <t>Set Interactive logon: Smart card removal behavior to Lock Workstation or higher</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</si>
  <si>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</si>
  <si>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 logon:ScRemoveOption
</t>
  </si>
  <si>
    <t>The setting Interactive logon: Smart card removal behavior is set to Lock Workstation or higher.</t>
  </si>
  <si>
    <t>The setting Interactive logon: Smart card removal behavior is not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</si>
  <si>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</si>
  <si>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</si>
  <si>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</si>
  <si>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</si>
  <si>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Set Interactive logon: Smart card removal behavior to Lock Workstation or higher. One method to achieve the recommended configuration via Group Policy is to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</si>
  <si>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Win11-74</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</si>
  <si>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</si>
  <si>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</si>
  <si>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</si>
  <si>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setting Microsoft network client: Digitally sign communications (always) is set to enabled.</t>
  </si>
  <si>
    <t>The setting Microsoft network client: Digitally sign communications (always) is not set to enabled.</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</si>
  <si>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</si>
  <si>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</si>
  <si>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</si>
  <si>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</si>
  <si>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client: Digitally sign communications (always).</t>
  </si>
  <si>
    <t>Set Microsoft network client: Digitally sign communications (always) to enabled. One method to achieve the recommended configuration via Group Policy is to set the following UI path to Enabled:
Computer Configuration\Policies\Windows Settings\Security Settings\Local Policies\Security Options\Microsoft network client: Digitally sign communications (always).</t>
  </si>
  <si>
    <t>Win11-75</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</si>
  <si>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</si>
  <si>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</si>
  <si>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</si>
  <si>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setting Microsoft network client: Digitally sign communications (if server agrees) is set to enabled.</t>
  </si>
  <si>
    <t>The setting Microsoft network client: Digitally sign communications (if server agrees) is not set to enabled.</t>
  </si>
  <si>
    <t>2.3.8.2</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</si>
  <si>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</si>
  <si>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client: Digitally sign communications (if server agrees).</t>
  </si>
  <si>
    <t>Set Microsoft network client: Digitally sign communications (if server agrees) to enabled. One method to achieve the recommended configuration via Group Policy is to set the following UI path to enabled:
Computer Configuration\Policies\Windows Settings\Security Settings\Local Policies\Security Options\Microsoft network client: Digitally sign communications (if server agrees).</t>
  </si>
  <si>
    <t>Win11-76</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</si>
  <si>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</si>
  <si>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</si>
  <si>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</si>
  <si>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setting Microsoft network client: Send unencrypted password to third-party SMB servers is set to disabled.</t>
  </si>
  <si>
    <t>The setting Microsoft network client: Send unencrypted password to third-party SMB servers is not set to disabled.</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</si>
  <si>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</si>
  <si>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</si>
  <si>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None - this is the default behavior.
Some very old applications and operating systems such as MS-DOS, Windows for Workgroups 3.11, and Windows 95a may not be able to communicate with the servers in your organization by means of the SMB protocol.</t>
  </si>
  <si>
    <t>To establish the recommended configuration via GP, set the following UI path to Disabled:
Computer Configuration\Policies\Windows Settings\Security Settings\Local Policies\Security Options\Microsoft network client: Send unencrypted password to third-party SMB servers.</t>
  </si>
  <si>
    <t>Set Microsoft network client: Send unencrypted password to third-party SMB servers to disabled. One method to achieve the recommended configuration via Group Policy is to set the following UI path to Disabled:
Computer Configuration\Policies\Windows Settings\Security Settings\Local Policies\Security Options\Microsoft network client: Send unencrypted password to third-party SMB servers.</t>
  </si>
  <si>
    <t>Win11-77</t>
  </si>
  <si>
    <t>AC-12</t>
  </si>
  <si>
    <t>Session Termination</t>
  </si>
  <si>
    <t>Set Microsoft network server: Amount of idle time required before suspending session to 30 or fewer minute(s)</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</si>
  <si>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The maximum value is 99999, which is over 69 days; in effect, this value disables the setting.
The recommended state for this setting is: 15 or fewer minute(s).</t>
  </si>
  <si>
    <t>Navigate to the UI Path articulated in the Remediation section and confirm it is set as prescribed. This group policy setting is backed by the following registry location:
HKEY_LOCAL_MACHINE\SYSTEM\CurrentControlSet\Services\LanManServer\Parameters:AutoDisconnect</t>
  </si>
  <si>
    <t>The setting Microsoft network server: Amount of idle time required before suspending session is set to 30 or fewer minute(s), but not 0.</t>
  </si>
  <si>
    <t>The setting Microsoft network server: Amount of idle time required before suspending session is not set to 30 or fewer minute(s), but not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</si>
  <si>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</si>
  <si>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</si>
  <si>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</si>
  <si>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</si>
  <si>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</si>
  <si>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</si>
  <si>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There will be little impact because SMB sessions will be re-established automatically if the client resumes activity.</t>
  </si>
  <si>
    <t>To establish the recommended configuration via GP, set the following UI path to 30 or fewer minute(s):
Computer Configuration\Policies\Windows Settings\Security Settings\Local Policies\Security Options\Microsoft network server: Amount of idle time required before suspending session.</t>
  </si>
  <si>
    <t>Set Microsoft network server: Amount of idle time required before suspending session to 30 or fewer minute(s). One method to achieve the recommended configuration via Group Policy is to set the following UI path to 30 or fewer minute(s):
Computer Configuration\Policies\Windows Settings\Security Settings\Local Policies\Security Options\Microsoft network server: Amount of idle time required before suspending session.</t>
  </si>
  <si>
    <t>Win11-78</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</si>
  <si>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</si>
  <si>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</si>
  <si>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</si>
  <si>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setting Microsoft network server: Digitally sign communications (always) is set to enabled.</t>
  </si>
  <si>
    <t>The setting Microsoft network server: Digitally sign communications (always) is not set to enabled.</t>
  </si>
  <si>
    <t>2.3.9.2</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</si>
  <si>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</si>
  <si>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server: Digitally sign communications (always).</t>
  </si>
  <si>
    <t>Set Microsoft network server: Digitally sign communications (always) to enabled. One method to achieve the recommended configuration via Group Policy is to set the following UI path to enabled:
Computer Configuration\Policies\Windows Settings\Security Settings\Local Policies\Security Options\Microsoft network server: Digitally sign communications (always).</t>
  </si>
  <si>
    <t>Win11-79</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</si>
  <si>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</si>
  <si>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</si>
  <si>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</si>
  <si>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setting Microsoft network server: Digitally sign communications (if client agrees) is set to enabled.</t>
  </si>
  <si>
    <t>The setting Microsoft network server: Digitally sign communications (if client agrees) is not set to enabled.</t>
  </si>
  <si>
    <t>2.3.9.3</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</si>
  <si>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</si>
  <si>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To establish the recommended configuration via GP, set the following UI path to Enabled:
Computer Configuration\Policies\Windows Settings\Security Settings\Local Policies\Security Options\Microsoft network server: Digitally sign communications (if client agrees).</t>
  </si>
  <si>
    <t>Set Microsoft network server: Digitally sign communications (if client agrees) to enabled. One method to achieve the recommended configuration via Group Policy is to set the following UI path to enabled:
Computer Configuration\Policies\Windows Settings\Security Settings\Local Policies\Security Options\Microsoft network server: Digitally sign communications (if client agrees).</t>
  </si>
  <si>
    <t>Win11-80</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</si>
  <si>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</si>
  <si>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</si>
  <si>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</si>
  <si>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setting Microsoft network server: Disconnect clients when logon hours expire is set to enabled.</t>
  </si>
  <si>
    <t>The setting Microsoft network server: Disconnect clients when logon hours expire is not set to enabled.</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</si>
  <si>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</si>
  <si>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</si>
  <si>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None - this is the default behavior. If logon hours are not used in your organization, this policy setting will have no impact. If logon hours are used, existing user sessions will be forcibly terminated when their logon hours expire.</t>
  </si>
  <si>
    <t>To establish the recommended configuration via GP, set the following UI path to Enabled:
Computer Configuration\Policies\Windows Settings\Security Settings\Local Policies\Security Options\Microsoft network server: Disconnect clients when logon hours expire.</t>
  </si>
  <si>
    <t>Set Microsoft network server: Disconnect clients when logon hours expire to enabled. One method to achieve the recommended configuration via Group Policy is to set the following UI path to enabled:
Computer Configuration\Policies\Windows Settings\Security Settings\Local Policies\Security Options\Microsoft network server: Disconnect clients when logon hours expire.</t>
  </si>
  <si>
    <t>Win11-81</t>
  </si>
  <si>
    <t>Set Microsoft network server: Server SPN target name validation level to Accept if provided by client or higher</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</si>
  <si>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 from client also conforms to the benchmark.</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</si>
  <si>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</si>
  <si>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setting Microsoft network server: Server SPN target name validation level is set to Accept if provided by client or higher.</t>
  </si>
  <si>
    <t>The setting Microsoft network server: Server SPN target name validation level is not set to Accept if provided by client or higher.</t>
  </si>
  <si>
    <t>2.3.9.5</t>
  </si>
  <si>
    <t>The identity of a computer can be spoofed to gain unauthorized access to network resources.</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</si>
  <si>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</si>
  <si>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To establish the recommended configuration via GP, set the following UI path to Accept if provided by client (configuring to Require from client also conforms to the benchmark):
Computer Configuration\Policies\Windows Settings\Security Settings\Local Policies\Security Options\Microsoft network server: Server SPN target name validation level.</t>
  </si>
  <si>
    <t>Set Microsoft network server: Server SPN target name validation level to Accept if provided by client or higher. One method to achieve the recommended configuration via Group Policy is to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</si>
  <si>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Win11-82</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</si>
  <si>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</si>
  <si>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</si>
  <si>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The setting Network access: Allow anonymous SID/Name translation is set to disabled.</t>
  </si>
  <si>
    <t>The setting Network access: Allow anonymous SID/Name translation is not set to disabled.</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</si>
  <si>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</si>
  <si>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</si>
  <si>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</si>
  <si>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</si>
  <si>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Set Network access: Allow anonymous SID/Name translation to disabled. One method to achieve the recommended configuration via Group Policy is to set the following UI path to Disabled:
Computer Configuration\Policies\Windows Settings\Security Settings\Local Policies\Security Options\Network access: Allow anonymous SID/Name translation.</t>
  </si>
  <si>
    <t>Win11-83</t>
  </si>
  <si>
    <t>Set Network access: Do not allow anonymous enumeration of SAM accounts to enabled</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</si>
  <si>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</si>
  <si>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HKEY_LOCAL_MACHINE\SYSTEM\CurrentControlSet\Control\Lsa:RestrictAnonymousSAM</t>
  </si>
  <si>
    <t>The setting Network access: Do not allow anonymous enumeration of SAM accounts is set to enabled.</t>
  </si>
  <si>
    <t>The setting Network access: Do not allow anonymous enumeration of SAM accounts is not set to enabled.</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</si>
  <si>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</si>
  <si>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</si>
  <si>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</si>
  <si>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To establish the recommended configuration via GP, set the following UI path to Enabled:
Computer Configuration\Policies\Windows Settings\Security Settings\Local Policies\Security Options\Network access: Do not allow anonymous enumeration of SAM accounts.</t>
  </si>
  <si>
    <t>Set Network access: Do not allow anonymous enumeration of SAM accounts to enabled. One method to achieve the recommended configuration via Group Policy is to set the following UI path to enabled:
Computer Configuration\Policies\Windows Settings\Security Settings\Local Policies\Security Options\Network access: Do not allow anonymous enumeration of SAM accounts.</t>
  </si>
  <si>
    <t>Win11-84</t>
  </si>
  <si>
    <t>Set Network access: Do not allow anonymous enumeration of SAM accounts and shares to enabled</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</si>
  <si>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</si>
  <si>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t>
  </si>
  <si>
    <t>The setting Network access: Do not allow anonymous enumeration of SAM accounts and shares is set to enabled.</t>
  </si>
  <si>
    <t>The setting Network access: Do not allow anonymous enumeration of SAM accounts and shares is not set to enabled.</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</si>
  <si>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</si>
  <si>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</si>
  <si>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</si>
  <si>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To establish the recommended configuration via GP, set the following UI path to Enabled:
Computer Configuration\Policies\Windows Settings\Security Settings\Local Policies\Security Options\Network access: Do not allow anonymous enumeration of SAM accounts and shares.</t>
  </si>
  <si>
    <t>Set Network access: Do not allow anonymous enumeration of SAM accounts and shares to enabled. One method to achieve the recommended configuration via Group Policy is to set the following UI path to enabled:
Computer Configuration\Policies\Windows Settings\Security Settings\Local Policies\Security Options\Network access: Do not allow anonymous enumeration of SAM accounts and shares.</t>
  </si>
  <si>
    <t>Win11-85</t>
  </si>
  <si>
    <t>Set Network access: Do not allow storage of passwords and credentials for network authentication to enabled</t>
  </si>
  <si>
    <t>This policy setting determines whether Credential Manager (formerly called Stored User Names and Passwords) saves passwords or credentials for later use when it gains domain authentication.
The recommended state for this setting is: Enabled.
**Note:** Changes to this setting will not take effect until Windows is restarted.</t>
  </si>
  <si>
    <t>Navigate to the UI Path articulated in the Remediation section and confirm it is set as prescribed. This group policy setting is backed by the following registry location:
HKEY_LOCAL_MACHINE\SYSTEM\CurrentControlSet\Control\Lsa:DisableDomainCreds</t>
  </si>
  <si>
    <t>The setting Network access: Do not allow storage of passwords and credentials for network authentication is set to enabled.</t>
  </si>
  <si>
    <t>The setting Network access: Do not allow storage of passwords and credentials for network authentication is not set to enabled.</t>
  </si>
  <si>
    <t>HPW10</t>
  </si>
  <si>
    <t>HPW10: Passwords are allowed to be stored</t>
  </si>
  <si>
    <t>2.3.10.4</t>
  </si>
  <si>
    <t>Passwords that are cached can be accessed by the user when logged on to the computer. Although this information may sound obvious, a problem can arise if the user unknowingly executes hostile code that reads the passwords and forwards them to another, unauthorized user.</t>
  </si>
  <si>
    <t>Credential Manager will not store passwords and credentials on the computer. Users will be forced to enter passwords whenever they log on to their Passport account or other network resources that aren't accessible to their domain account. Testing has shown that clients running Windows Vista or Windows Server 2008 will be unable to connect to Distributed File System (DFS) shares in untrusted domains. Enabling this setting also makes it impossible to specify alternate credentials for scheduled tasks, this can cause a variety of problems. For example, some third-party backup products will no longer work. This policy setting should have no impact on users who access network resources that are configured to allow access with their Active Directory-based domain account.</t>
  </si>
  <si>
    <t>To establish the recommended configuration via GP, set the following UI path to Enabled:
Computer Configuration\Policies\Windows Settings\Security Settings\Local Policies\Security Options\Network access: Do not allow storage of passwords and credentials for network authentication.</t>
  </si>
  <si>
    <t>Set Network access: Do not allow storage of passwords and credentials for network authentication to enabled. One method to achieve the recommended configuration via Group Policy is to set the following UI path to enabled:
Computer Configuration\Policies\Windows Settings\Security Settings\Local Policies\Security Options\Network access: Do not allow storage of passwords and credentials for network authentication.</t>
  </si>
  <si>
    <t>Win11-86</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</si>
  <si>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</si>
  <si>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</si>
  <si>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</si>
  <si>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setting Network access: Let Everyone permissions apply to anonymous users is set to disabled.</t>
  </si>
  <si>
    <t>The setting Network access: Let Everyone permissions apply to anonymous users is not set to disabled.</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</si>
  <si>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</si>
  <si>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</si>
  <si>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</si>
  <si>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Set Network access: Let Everyone permissions apply to anonymous users to disabled. One method to achieve the recommended configuration via Group Policy is to set the following UI path to Disabled:
Computer Configuration\Policies\Windows Settings\Security Settings\Local Policies\Security Options\Network access: Let Everyone permissions apply to anonymous users.</t>
  </si>
  <si>
    <t>Win11-87</t>
  </si>
  <si>
    <t>Set Network access: Named Pipes that can be accessed anonymously to None</t>
  </si>
  <si>
    <t>This policy setting determines which communication sessions, or pipes, will have attributes and permissions that allow anonymous access.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</si>
  <si>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HKEY_LOCAL_MACHINE\SYSTEM\CurrentControlSet\Services\LanManServer\Parameters:NullSessionPipes</t>
  </si>
  <si>
    <t>The setting Network access: Named Pipes that can be accessed anonymously is set to None.</t>
  </si>
  <si>
    <t>The setting Network access: Named Pipes that can be accessed anonymously is not set to None.</t>
  </si>
  <si>
    <t>2.3.10.6</t>
  </si>
  <si>
    <t>Limiting named pipes that can be accessed anonymously will reduce the attack surface of the system.</t>
  </si>
  <si>
    <t>This configuration will disable null session access over named pipes, and applications that rely on this feature or on unauthenticated access to named pipes will no longer function.</t>
  </si>
  <si>
    <t>To establish the recommended configuration via GP, set the following UI path to &lt;blank&gt; (i.e. None):
Computer Configuration\Policies\Windows Settings\Security Settings\Local Policies\Security Options\Network access: Named Pipes that can be accessed anonymously.
.</t>
  </si>
  <si>
    <t>Set Network access: Named Pipes that can be accessed anonymously to None. One method to achieve the recommended configuration via Group Policy is to set the following UI path to &lt;blank&gt; (i.e. None):
Computer Configuration\Policies\Windows Settings\Security Settings\Local Policies\Security Options\Network access: Named Pipes that can be accessed anonymously.
.</t>
  </si>
  <si>
    <t>Win11-88</t>
  </si>
  <si>
    <t>Set Network access: Remotely accessible registry paths</t>
  </si>
  <si>
    <t xml:space="preserve">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</si>
  <si>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</si>
  <si>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The security setting Network access: Remotely accessible registry paths is set to the following list: System&gt;CurrentControlSet&gt;Control&gt;ProductOptions
System&gt;CurrentControlSet&gt;Control&gt;Server Applications
Software&gt;Microsoft&gt;Windows NT&gt;CurrentVersion.</t>
  </si>
  <si>
    <t>The security setting Network access: Remotely accessible registry paths is not properly configured.</t>
  </si>
  <si>
    <t>2.3.10.7</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</si>
  <si>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</si>
  <si>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</si>
  <si>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</si>
  <si>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Set Network access: Remotely accessible registry paths. One method to achieve the recommended configuration via Group Policy is to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</si>
  <si>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Win11-89</t>
  </si>
  <si>
    <t>Set Network access: Remotely accessible registry paths and sub-paths</t>
  </si>
  <si>
    <t xml:space="preserve">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System\CurrentControlSet\Control\Print\Printers
System\CurrentControlSet\Services\Eventlog
Software\Microsoft\OLAP Server
Software\Microsoft\Windows NT\CurrentVersion\Print
Software\Microsoft\Windows NT\CurrentVersion\Windows
System\CurrentControlSet\Control\Content Index
System\CurrentControlSet\Control\Terminal Server
System\CurrentControlSet\Control\Terminal Server\UserConfig
System\CurrentControlSet\Control\Terminal Server\DefaultUserConfiguration
Software\Microsoft\Windows NT\CurrentVersion\Perflib
System\CurrentControlSet\Services\SysmonLog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</si>
  <si>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</si>
  <si>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security setting Network access: Remotely accessible registry paths and sub-paths is set to the following list: 
System&gt;CurrentControlSet&gt;Control&gt;Print&gt;Printers
System&gt;CurrentControlSet&gt;Services&gt;Eventlog
Software&gt;Microsoft&gt;OLAP Server
Software&gt;Microsoft&gt;Windows NT&gt;CurrentVersion&gt;Print
Software&gt;Microsoft&gt;Windows NT&gt;CurrentVersion&gt;Windows
System&gt;CurrentControlSet&gt;Control&gt;Content Index
System&gt;CurrentControlSet&gt;Control&gt;Terminal Server
System&gt;CurrentControlSet&gt;Control&gt;Terminal Server&gt;UserConfig
System&gt;CurrentControlSet&gt;Control&gt;Terminal Server&gt;DefaultUserConfiguration
Software&gt;Microsoft&gt;Windows NT&gt;CurrentVersion&gt;Perflib
System&gt;CurrentControlSet&gt;Services&gt;SysmonLog.</t>
  </si>
  <si>
    <t>The security setting Network access: Remotely accessible registry paths and sub-paths is not properly configured.</t>
  </si>
  <si>
    <t>2.3.10.8</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</si>
  <si>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</si>
  <si>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 xml:space="preserve">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 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t>
  </si>
  <si>
    <t>Set Network access: Remotely accessible registry paths and sub-paths. One method to achieve the recommended configuration via Group Policy is to set the following UI path to: System\CurrentControlSet\Control\Print\Printers
System\CurrentControlSet\Services\Eventlog
SOFTWARE\Microsoft\OLAP Server
SOFTWARE\Microsoft\Windows NT\CurrentVersion\Print
SOFTWARE\Microsoft\Windows NT\CurrentVersion\Windows
System\CurrentControlSet\Control\Content 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t>
  </si>
  <si>
    <t>Win11-90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</si>
  <si>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</si>
  <si>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</si>
  <si>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</si>
  <si>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setting Network access: Restrict anonymous access to Named Pipes and Shares is set to enabled.</t>
  </si>
  <si>
    <t>The setting Network access: Restrict anonymous access to Named Pipes and Shares is not set to enabled.</t>
  </si>
  <si>
    <t>2.3.10.9</t>
  </si>
  <si>
    <t>Null sessions are a weakness that can be exploited through shares (including the default shares) on computers in your environment.</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</si>
  <si>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</si>
  <si>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To establish the recommended configuration via GP, set the following UI path to Enabled:
Computer Configuration\Policies\Windows Settings\Security Settings\Local Policies\Security Options\Network access: Restrict anonymous access to Named Pipes and Shares.</t>
  </si>
  <si>
    <t>Set Network access: Restrict anonymous access to Named Pipes and Shares to enabled. One method to achieve the recommended configuration via Group Policy is to set the following UI path to enabled:
Computer Configuration\Policies\Windows Settings\Security Settings\Local Policies\Security Options\Network access: Restrict anonymous access to Named Pipes and Shares.</t>
  </si>
  <si>
    <t>Win11-91</t>
  </si>
  <si>
    <t>Set Network access: Restrict clients allowed to make remote calls to SAM to Administrators: Remote Access: Allow</t>
  </si>
  <si>
    <t>This policy setting allows you to restrict remote RPC connections to SAM.
The recommended state for this setting is: Administrators: Remote Access: Allow.
**Note:** A Windows 10 R1607, Server 2016 or newer OS is required to access and set this value in Group Policy.
**Note #2:** This setting was originally only supported on Windows 10 R1607 and newer, then support for it was added to Windows 7 and newer via the March 2017 security patches.
**Note #3:** If your organization is using Azure Advanced Threat Protection (APT), the service account, “AATP Service” will need to be added to the recommendation configuration. For more information on adding the “AATP Service” account please see [Configure SAM-R to enable lateral movement path detection in Microsoft Defender for Identity | Microsoft Docs](https://docs.microsoft.com/en-us/defender-for-identity/install-step8-samr).</t>
  </si>
  <si>
    <t>Navigate to the UI Path articulated in the Remediation section and confirm it is set as prescribed. This group policy setting is backed by the following registry location:
HKEY_LOCAL_MACHINE\SYSTEM\CurrentControlSet\Control\Lsa:restrictremotesam</t>
  </si>
  <si>
    <t>The setting Network access: Restrict clients allowed to make remote calls to SAM is set to Administrators: Remote Access: Allow.</t>
  </si>
  <si>
    <t>The setting Network access: Restrict clients allowed to make remote calls to SAM is not set to Administrators: Remote Access: Allow.</t>
  </si>
  <si>
    <t>2.3.10.10</t>
  </si>
  <si>
    <t>To ensure that an unauthorized user cannot anonymously list local account names or groups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</si>
  <si>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Administrators: Remote Access: Allow:
Computer Configuration\Policies\Windows Settings\Security Settings\Local Policies\Security Options\Network access: Restrict clients allowed to make remote calls to SAM.</t>
  </si>
  <si>
    <t>Set Network access: Restrict clients allowed to make remote calls to SAM to Administrators: Remote Access: Allow. One method to achieve the recommended configuration via Group Policy is to set the following UI path to Administrators: Remote Access: Allow:
Computer Configuration\Policies\Windows Settings\Security Settings\Local Policies\Security Options\Network access: Restrict clients allowed to make remote calls to SAM.</t>
  </si>
  <si>
    <t>Win11-92</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</si>
  <si>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</si>
  <si>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&lt;blank&gt;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</si>
  <si>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</si>
  <si>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setting Network access: Shares that can be accessed anonymously is set to None.</t>
  </si>
  <si>
    <t>The setting Network access: Shares that can be accessed anonymously is not set to None.</t>
  </si>
  <si>
    <t>2.3.10.11</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</si>
  <si>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</si>
  <si>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&lt;blank&gt; (i.e. None):
Computer Configuration\Policies\Windows Settings\Security Settings\Local Policies\Security Options\Network access: Shares that can be accessed anonymously.</t>
  </si>
  <si>
    <t>Set Network access: Shares that can be accessed anonymously to None. One method to achieve the recommended configuration via Group Policy is to set the following UI path to &lt;blank&gt; (i.e. None):
Computer Configuration\Policies\Windows Settings\Security Settings\Local Policies\Security Options\Network access: Shares that can be accessed anonymously.</t>
  </si>
  <si>
    <t>Win11-93</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</si>
  <si>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</si>
  <si>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</si>
  <si>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Navigate to the UI Path articulated in the Remediation section and confirm it is set as prescribed. This group policy setting is backed by the following registry location:
HKEY_LOCAL_MACHINE\SYSTEM\CurrentControlSet\Control\Lsa:ForceGuest</t>
  </si>
  <si>
    <t>The setting Network access: Sharing and security model for local accounts is set to Classic - local users authenticate as themselves.</t>
  </si>
  <si>
    <t>The setting Network access: Sharing and security model for local accounts is not set to Classic - local users authenticate as themselves.</t>
  </si>
  <si>
    <t>2.3.10.12</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</si>
  <si>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</si>
  <si>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None - this is the default configuration for domain-joined computers.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</si>
  <si>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</si>
  <si>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Set Network access: Sharing and security model for local accounts to Classic - local users authenticate as themselves. One method to achieve the recommended configuration via Group Policy is to set the following UI path to Classic - local users authenticate as themselves:
Computer Configuration\Policies\Windows Settings\Security Settings\Local Policies\Security Options\Network access: Sharing and security model for local accounts.</t>
  </si>
  <si>
    <t>Win11-94</t>
  </si>
  <si>
    <t>CM-7</t>
  </si>
  <si>
    <t>Least Functionality</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</si>
  <si>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</si>
  <si>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</si>
  <si>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</si>
  <si>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setting Network security: Allow Local System to use computer identity for NTLM is set to enabled.</t>
  </si>
  <si>
    <t>The setting Network security: Allow Local System to use computer identity for NTLM is not set to enabled.</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</si>
  <si>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</si>
  <si>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</si>
  <si>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</si>
  <si>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Services running as Local System that use Negotiate when reverting to NTLM authentication will use the computer identity. This might cause some authentication requests between Windows operating systems to fail and log an error.</t>
  </si>
  <si>
    <t>To establish the recommended configuration via GP, set the following UI path to Enabled:
Computer Configuration\Policies\Windows Settings\Security Settings\Local Policies\Security Options\Network security: Allow Local System to use computer identity for NTLM.</t>
  </si>
  <si>
    <t>Set Network security: Allow Local System to use computer identity for NTLM to enabled. One method to achieve the recommended configuration via Group Policy is to set the following UI path to enabled:
Computer Configuration\Policies\Windows Settings\Security Settings\Local Policies\Security Options\Network security: Allow Local System to use computer identity for NTLM.</t>
  </si>
  <si>
    <t>Win11-95</t>
  </si>
  <si>
    <t>Set Network security: Allow Local System NULL session fallback to disabled</t>
  </si>
  <si>
    <t>This policy setting determines whether NTLM is allowed to fall back to a NULL session when used with Local System.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</si>
  <si>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HKEY_LOCAL_MACHINE\SYSTEM\CurrentControlSet\Control\Lsa\MSV1_0:AllowNullSessionFallback
</t>
  </si>
  <si>
    <t>The setting Network security: Allow Local System NULL session fallback is set to disabled.</t>
  </si>
  <si>
    <t>The setting Network security: Allow LocalSystem NULL session fallback is not set to disabled.</t>
  </si>
  <si>
    <t>2.3.11.2</t>
  </si>
  <si>
    <t>NULL sessions are less secure because by definition they are unauthenticated.</t>
  </si>
  <si>
    <t>None - this is the default behavior. Any applications that require NULL sessions for Local System will not work as designed.</t>
  </si>
  <si>
    <t>To establish the recommended configuration via GP, set the following UI path to Disabled:
Computer Configuration\Policies\Windows Settings\Security Settings\Local Policies\Security Options\Network security: Allow Local System NULL session fallback.</t>
  </si>
  <si>
    <t>Set Network security: Allow LocalSystem NULL session fallback to disabled. One method to achieve the recommended configuration via Group Policy is to set the following UI path to Disabled:
Computer Configuration\Policies\Windows Settings\Security Settings\Local Policies\Security Options\Network security: Allow LocalSystem NULL session fallback.</t>
  </si>
  <si>
    <t>Win11-96</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</si>
  <si>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</si>
  <si>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</si>
  <si>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</si>
  <si>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setting Network Security: Allow PKU2U authentication requests to this computer to use online identities is not set to disabled.</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</si>
  <si>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</si>
  <si>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</si>
  <si>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</si>
  <si>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Set Network Security: Allow PKU2U authentication requests to this computer to use online identities to disabled. One method to achieve the recommended configuration via Group Policy is to set the following UI path to Disabled:
Computer Configuration\Policies\Windows Settings\Security Settings\Local Policies\Security Options\Network Security: Allow PKU2U authentication requests to this computer to use online identities.</t>
  </si>
  <si>
    <t>Win11-97</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</si>
  <si>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</si>
  <si>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
**Note:** Some legacy applications and OSes may still require RC4_HMAC_MD5 - we recommend you test in your environment and verify whether you can safely remove it.</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</si>
  <si>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</si>
  <si>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setting Network Security: Configure encryption types allowed for Kerberos is set to RC4_HMAC_MD5 / AES128_HMAC_SHA1 / AES256_HMAC_SHA1 / Future encryption types.</t>
  </si>
  <si>
    <t>The setting Network Security: Configure encryption types allowed for Kerberos is not set to RC4_HMAC_MD5 / AES128_HMAC_SHA1 / AES256_HMAC_SHA1 /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</si>
  <si>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</si>
  <si>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</si>
  <si>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If not selected, the encryption type will not be allowed. This setting may affect compatibility with client computers or services and applications. Multiple selections are permitted.
**Note:** Some legacy applications and OSes may still require `RC4_HMAC_MD5` - we recommend you test in your environment and verify whether you can safely remove it.
**Note #2:** Windows Vista and below allow DES for Kerberos by default, but later OS versions do not.
**Note #3:** Some prerequisites might need to be met on Domain Controllers to support Kerberos AES 128 and 256 bit encryption types, as well as enabling support for Kerberos AES 128 and 256 bit on user accounts (in account options) for this recommendation to work correctly.
**Note #4:** If your organization uses Azure Files, please note that Microsoft did not introduce AES 256 Kerberos encryption support for it until AD DS authentication module v0.2.2. Please see this link for more information:
[Azure Files on-premises AD DS Authentication support for AES 256 Kerberos encryption | Microsoft Docs](https://docs.microsoft.com/en-us/azure/storage/files/storage-troubleshoot-windows-file-connection-problems#azure-files-on-premises-ad-ds-authentication-support-for-aes-256-kerberos-encryption)</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</si>
  <si>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</si>
  <si>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Set Network security: Configure encryption types allowed for Kerberos to AES128_HMAC_SHA1, AES256_HMAC_SHA1, Future encryption types. One method to achieve the recommended configuration via Group Policy is to set the following UI path to enabled:
Computer Configuration\Policies\Windows Settings\Security Settings\Local Policies\Security Options\Network security: Do not store LAN Manager hash value on next password change.</t>
  </si>
  <si>
    <t>Win11-98</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</si>
  <si>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</si>
  <si>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</si>
  <si>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HKEY_LOCAL_MACHINE\SYSTEM\CurrentControlSet\Control\Lsa:NoLMHash
</t>
  </si>
  <si>
    <t>The setting Network security: Do not store LAN Manager hash value on next password change is set to enabled.</t>
  </si>
  <si>
    <t>The setting Network security: Do not store LAN Manager hash value on next password change is not set to enabled.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</si>
  <si>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</si>
  <si>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</si>
  <si>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None - this is the default behavior. Earlier operating systems such as Windows 95, Windows 98, and Windows ME as well as some third-party applications will fail.</t>
  </si>
  <si>
    <t>To establish the recommended configuration via GP, set the following UI path to Enabled:
Computer Configuration\Policies\Windows Settings\Security Settings\Local Policies\Security Options\Network security: Do not store LAN Manager hash value on next password change.</t>
  </si>
  <si>
    <t>Set Network security: Do not store LAN Manager hash value on next password change to enabled. One method to achieve the recommended configuration via Group Policy is to set the following UI path to enabled:
Computer Configuration\Policies\Windows Settings\Security Settings\Local Policies\Security Options\Network security: Do not store LAN Manager hash value on next password change.</t>
  </si>
  <si>
    <t>Win11-99</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</si>
  <si>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</si>
  <si>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t>
  </si>
  <si>
    <t>The setting Network security: Force logoff when logon hours expire is set to enabled.</t>
  </si>
  <si>
    <t>The setting Network security: Force logoff when logon hours expire is not set to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</si>
  <si>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</si>
  <si>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</si>
  <si>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</si>
  <si>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Set Network security: Force logoff when logon hours expire to enabled, One method to achieve the recommended configuration via Group Policy is to set the following UI path to enabled.
Computer Configuration\Policies\Windows Settings\Security Settings\Local Policies\Security Options\Network security: Force logoff when logon hours expire.</t>
  </si>
  <si>
    <t>Win11-100</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</si>
  <si>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</si>
  <si>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</si>
  <si>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</si>
  <si>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setting Network security: LAN Manager authentication level is set to Send NTLMv2 response only. Refuse LM &amp; NTLM</t>
  </si>
  <si>
    <t>The setting Network security: LAN Manager authentication level is not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</si>
  <si>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</si>
  <si>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older clients and servers, Windows-based clients and servers that are members of the domain will use the Kerberos authentication protocol to authenticate with Windows Server 2003 or newer Domain Controllers. For these reasons, it is strongly preferred to restrict the use of LM &amp; NTLM (non-v2) as much as possible.</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</si>
  <si>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</si>
  <si>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</si>
  <si>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Set Network security: LAN Manager authentication level to Send NTLMv2 response only. Refuse LM &amp; NTLM. One method to achieve the recommended configuration via Group Policy is to set the following UI path to: Send NTLMv2 response only. Refuse LM &amp; NTLM:
Computer Configuration\Policies\Windows Settings\Security Settings\Local Policies\Security Options\Network security: LAN Manager authentication level.</t>
  </si>
  <si>
    <t>Win11-101</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</si>
  <si>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</si>
  <si>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</si>
  <si>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</si>
  <si>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The setting Network security: LDAP client signing requirements is set to Negotiate signing or higher.</t>
  </si>
  <si>
    <t>The setting Network security: LDAP client signing requirements is not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</si>
  <si>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</si>
  <si>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</si>
  <si>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</si>
  <si>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</si>
  <si>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Set Network security: LDAP client signing requirements to Negotiate signing or higher. One method to achieve the recommended configuration via Group Policy is to set the following UI path to Negotiate signing (configuring to Require signing also conforms to the benchmark):
Computer Configuration\Policies\Windows Settings\Security Settings\Local Policies\Security Options\Network security: LDAP client signing requirements.</t>
  </si>
  <si>
    <t>Win11-102</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</si>
  <si>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</si>
  <si>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</si>
  <si>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Navigate to the UI Path articulated in the Remediation section and confirm it is set as prescribed. This group policy setting is backed by the following registry location:
HKEY_LOCAL_MACHINE\SYSTEM\CurrentControlSet\Control\Lsa\MSV1_0:NTLMMinClientSec</t>
  </si>
  <si>
    <t>The setting Network security: Minimum session security for NTLM SSP based (including secure RPC) clients is set to Require NTLMv2 session security, Require 128-bit encryption.</t>
  </si>
  <si>
    <t>The setting Network security: Minimum session security for NTLM SSP based (including secure RPC) clients is not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</si>
  <si>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</si>
  <si>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</si>
  <si>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NTLM connections will fail if NTLMv2 protocol and strong encryption (128-bit) are not **both** negotiated. Client applications that are enforcing these settings will be unable to communicate with older servers that do not support them.</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</si>
  <si>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</si>
  <si>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Set Network security: Minimum session security for NTLM SSP based (including secure RPC) clients to Require NTLMv2 session security, Require 128-bit encryption. One method to achieve the recommended configuration via Group Policy is to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</si>
  <si>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Win11-103</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</si>
  <si>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</si>
  <si>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(Rule 2.3.11.7) security setting value.</t>
  </si>
  <si>
    <t>Navigate to the UI Path articulated in the Remediation section and confirm it is set as prescribed. This group policy setting is backed by the following registry location:
HKEY_LOCAL_MACHINE\SYSTEM\CurrentControlSet\Control\Lsa\MSV1_0:NTLMMinServerSec</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</si>
  <si>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</si>
  <si>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</si>
  <si>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</si>
  <si>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</si>
  <si>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NTLM connections will fail if NTLMv2 protocol and strong encryption (128-bit) are not **both** negotiated. Server applications that are enforcing these settings will be unable to communicate with older servers that do not support them.</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</si>
  <si>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</si>
  <si>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Set Network security: Minimum session security for NTLM SSP based (including secure RPC) servers to Require NTLMv2 session security, Require 128-bit encryption. One method to achieve the recommended configuration via Group Policy is to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</si>
  <si>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Win11-104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</si>
  <si>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</si>
  <si>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</si>
  <si>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</si>
  <si>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setting System objects: Require case insensitivity for non-Windows subsystems is set to enabled.</t>
  </si>
  <si>
    <t>The setting System objects: Require case insensitivity for non-Windows subsystems is not set to enabled.</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</si>
  <si>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</si>
  <si>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</si>
  <si>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</si>
  <si>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</si>
  <si>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Set System objects: Require case insensitivity for non-Windows subsystems to enabled. One method to achieve the recommended configuration via Group Policy is to set the following UI path to enabled:
Computer Configuration\Policies\Windows Settings\Security Settings\Local Policies\Security Options\System objects: Require case insensitivity for non-Windows subsystems.</t>
  </si>
  <si>
    <t>Win11-105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</si>
  <si>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</si>
  <si>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</si>
  <si>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</si>
  <si>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The setting System objects: Strengthen default permissions of internal system objects (e.g. Symbolic Links) is set to enabled.</t>
  </si>
  <si>
    <t>The setting System objects: Strengthen default permissions of internal system objects (e.g. Symbolic Links) is not set to enabled.</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</si>
  <si>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</si>
  <si>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</si>
  <si>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</si>
  <si>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Set System objects: Strengthen default permissions of internal system objects (e.g. Symbolic Links) to enabled. One method to achieve the recommended configuration via Group Policy is to set the following UI path to enabled:
Computer Configuration\Policies\Windows Settings\Security Settings\Local Policies\Security Options\System objects: Strengthen default permissions of internal system objects (e.g. Symbolic Links).</t>
  </si>
  <si>
    <t>Win11-106</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</si>
  <si>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</si>
  <si>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</si>
  <si>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</si>
  <si>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setting User Account Control: Admin Approval Mode for the Built-in Administrator account is set to enabled.</t>
  </si>
  <si>
    <t>The setting User Account Control: Admin Approval Mode for the Built-in Administrator account is not set to enabled.</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</si>
  <si>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</si>
  <si>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</si>
  <si>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or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</si>
  <si>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The built-in Administrator account uses Admin Approval Mode. Users that log on using the local Administrator account will be prompted for consent whenever a program requests an elevation in privilege, just like any other user would.</t>
  </si>
  <si>
    <t>To establish the recommended configuration via GP, set the following UI path to Enabled:
Computer Configuration\Policies\Windows Settings\Security Settings\Local Policies\Security Options\User Account Control: Admin Approval Mode for the Built-in Administrator account.</t>
  </si>
  <si>
    <t>Set User Account Control: Admin Approval Mode for the Built-in Administrator account to enabled. One method to achieve the recommended configuration via Group Policy is to set the following UI path to enabled:
Computer Configuration\Policies\Windows Settings\Security Settings\Local Policies\Security Options\User Account Control: Admin Approval Mode for the Built-in Administrator account.</t>
  </si>
  <si>
    <t>Win11-107</t>
  </si>
  <si>
    <t>Set User Account Control: Behavior of the elevation prompt for administrators in Admin Approval Mode to Prompt for consent on the secure desktop or higher</t>
  </si>
  <si>
    <t>This policy setting controls the behavior of the elevation prompt for administrators.
The recommended state for this setting is: Prompt for consent on the secure desktop. Configuring this setting to Prompt for credentials on the secure desktop also conforms to the benchmark.</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</si>
  <si>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</si>
  <si>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setting User Account Control: Behavior of the elevation prompt for administrators in Admin Approval Mode is set to Prompt for consent on the secure desktop.</t>
  </si>
  <si>
    <t>The setting User Account Control: Behavior of the elevation prompt for administrators in Admin Approval Mode is not set to Prompt for consent on the secure desktop.</t>
  </si>
  <si>
    <t>2.3.17.2</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</si>
  <si>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</si>
  <si>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When an operation (including execution of a Windows binary) requires elevation of privilege, the user is prompted on the secure desktop to select either Permit or Deny. If the user selects Permit, the operation continues with the user's highest available privilege.</t>
  </si>
  <si>
    <t>To establish the recommended configuration via GP, set the following UI path to Prompt for consent on the secure desktop or Prompt for credentials on the secure desktop:
Computer Configuration\Policies\Windows Settings\Security Settings\Local Policies\Security Options\User Account Control: Behavior of the elevation prompt for administrators in Admin Approval Mode.</t>
  </si>
  <si>
    <t>Set User Account Control: Behavior of the elevation prompt for administrators in Admin Approval Mode to Prompt for consent on the secure desktop or higher. One method to achieve the recommended configuration via Group Policy is to set the following UI path to Prompt for consent on the secure desktop or Prompt for credentials on the secure desktop:
Computer Configuration\Policies\Windows Settings\Security Settings\Local Policies\Security Options\User Account Control: Behavior of the elevation prompt for administrators in Admin Approval Mode.</t>
  </si>
  <si>
    <t>Win11-108</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</si>
  <si>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</si>
  <si>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</si>
  <si>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</si>
  <si>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setting User Account Control: Behavior of the elevation prompt for standard users is set to Automatically deny elevation requests</t>
  </si>
  <si>
    <t>The setting User Account Control: Behavior of the elevation prompt for standard users is not set to Automatically deny elevation requests.</t>
  </si>
  <si>
    <t>2.3.17.3</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</si>
  <si>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</si>
  <si>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to run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</si>
  <si>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</si>
  <si>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Set User Account Control: Behavior of the elevation prompt for standard users to Automatically deny elevation requests. One method to achieve the recommended configuration via Group Policy is to set the following UI path to Automatically deny elevation requests:
Computer Configuration\Policies\Windows Settings\Security Settings\Local Policies\Security Options\User Account Control: Behavior of the elevation prompt for standard users.</t>
  </si>
  <si>
    <t>Win11-109</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</si>
  <si>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</si>
  <si>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</si>
  <si>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</si>
  <si>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setting User Account Control: Detect application installations and prompt for elevation is set to enabled.</t>
  </si>
  <si>
    <t>The setting User Account Control: Detect application installations and prompt for elevation is not set to enabled.</t>
  </si>
  <si>
    <t>HSA4</t>
  </si>
  <si>
    <t>HSA4: Software installation rights are not limited to the technical staff</t>
  </si>
  <si>
    <t>2.3.17.4</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</si>
  <si>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</si>
  <si>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When an application installation package is detected that requires elevation of privilege, the user is prompted to enter an administrative user name and password. If the user enters valid credentials, the operation continues with the applicable privilege.</t>
  </si>
  <si>
    <t>To establish the recommended configuration via GP, set the following UI path to Enabled:
Computer Configuration\Policies\Windows Settings\Security Settings\Local Policies\Security Options\User Account Control: Detect application installations and prompt for elevation.</t>
  </si>
  <si>
    <t>Set User Account Control: Detect application installations and prompt for elevation to enabled. One method to achieve the recommended configuration via Group Policy is to set the following UI path to enabled:
Computer Configuration\Policies\Windows Settings\Security Settings\Local Policies\Security Options\User Account Control: Detect application installations and prompt for elevation.</t>
  </si>
  <si>
    <t>Win11-110</t>
  </si>
  <si>
    <t>Set User Account Control: Only elevate UI Access applications that are installed in secure locations to enabled</t>
  </si>
  <si>
    <t>This policy setting controls whether applications that request to run with a User Interface Accessibility (UI 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 Access integrity level regardless of the state of this security setting.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</si>
  <si>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</si>
  <si>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setting User Account Control: Only elevate UI Access applications that are installed in secure locations is set to enabled.</t>
  </si>
  <si>
    <t>The setting User Account Control: Only elevate UIAccess applications that are installed in secure locations is not set to enabled.</t>
  </si>
  <si>
    <t>2.3.17.5</t>
  </si>
  <si>
    <t>UI 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 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</si>
  <si>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 Access applications that are installed in secure locations.</t>
  </si>
  <si>
    <t xml:space="preserve">Set User Account Control: Only elevate UIAccess applications that are installed in secure locations to enabled. One method to achieve the recommended configuration via Group Policy is to </t>
  </si>
  <si>
    <t>Win11-111</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</si>
  <si>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</si>
  <si>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</si>
  <si>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Navigate to the UI Path articulated in the Remediation section and confirm it is set as prescribed. This group policy setting is backed by the following registry location:
HKEY_LOCAL_MACHINE\SOFTWARE\Microsoft\Windows\CurrentVersion\Policies\System:EnableLUA</t>
  </si>
  <si>
    <t>The setting User Account Control: Run all administrators in Admin Approval Mode is set to enabled.</t>
  </si>
  <si>
    <t>The setting User Account Control: Run all administrators in Admin Approval Mode is not set to enabled.</t>
  </si>
  <si>
    <t>2.3.17.6</t>
  </si>
  <si>
    <t>This is the setting that turns on or off UAC. If this setting is disabled, UAC will not be used and any security benefits and risk mitigations that are dependent on UAC will not be present on the system.</t>
  </si>
  <si>
    <t>None - this is the default behavior. Users and administrators will need to learn to work with UAC prompts and adjust their work habits to use least privilege operations.</t>
  </si>
  <si>
    <t>To establish the recommended configuration via GP, set the following UI path to Enabled:
Computer Configuration\Policies\Windows Settings\Security Settings\Local Policies\Security Options\User Account Control: Run all administrators in Admin Approval Mode.</t>
  </si>
  <si>
    <t>Set User Account Control: Run all administrators in Admin Approval Mode to enabled. One method to achieve the recommended configuration via Group Policy is to set the following UI path to enabled:
Computer Configuration\Policies\Windows Settings\Security Settings\Local Policies\Security Options\User Account Control: Run all administrators in Admin Approval Mode.</t>
  </si>
  <si>
    <t>Win11-112</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</si>
  <si>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</si>
  <si>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</si>
  <si>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</si>
  <si>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setting User Account Control: Switch to the secure desktop when prompting for elevation is set to enabled.</t>
  </si>
  <si>
    <t>The setting User Account Control: Switch to the secure desktop when prompting for elevation is not set to enabled.</t>
  </si>
  <si>
    <t>2.3.17.7</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</si>
  <si>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</si>
  <si>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</si>
  <si>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Set User Account Control: Switch to the secure desktop when prompting for elevation to enabled. One method to achieve the recommended configuration via Group Policy is to set the following UI path to enabled:
Computer Configuration\Policies\Windows Settings\Security Settings\Local Policies\Security Options\User Account Control: Switch to the secure desktop when prompting for elevation.</t>
  </si>
  <si>
    <t>Win11-113</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</si>
  <si>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</si>
  <si>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</si>
  <si>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</si>
  <si>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setting User Account Control: Virtualize file and registry write failures to per-user locations is set to enabled.</t>
  </si>
  <si>
    <t>The setting User Account Control: Virtualize file and registry write failures to per-user locations is not set to enabled.</t>
  </si>
  <si>
    <t>HCM48</t>
  </si>
  <si>
    <t>HCM48: Low-risk operating system settings are not configured securely</t>
  </si>
  <si>
    <t>2.3.17.8</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</si>
  <si>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</si>
  <si>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</si>
  <si>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Set User Account Control: Virtualize file and registry write failures to per-user locations to enabled. One method to achieve the recommended configuration via Group Policy is to set the following UI path to enabled:
Computer Configuration\Policies\Windows Settings\Security Settings\Local Policies\Security Options\User Account Control: Virtualize file and registry write failures to per-user locations.</t>
  </si>
  <si>
    <t>Win11-114</t>
  </si>
  <si>
    <t>Set Computer Browser (Browser)  to disabled or not installed</t>
  </si>
  <si>
    <t>Maintains an updated list of computers on the network and supplies this list to computers designated as browsers. 
The recommended state for this setting is: Disabled or Not Installed.
**Note:** In Windows 8.1 and Windows 10, this service is bundled with the _SMB 1.0/CIFS File Sharing Support_ optional feature. As a result, removing that feature (highly recommended unless backward compatibility is needed to XP/2003 and older Windows OSes - see [Stop using SMB1 | Storage at Microsoft](https://blogs.technet.microsoft.com/filecab/2016/09/16/stop-using-smb1/)) will also remediate this recommendation. The feature is not installed by default starting with Windows 10 R1709.</t>
  </si>
  <si>
    <t>Navigate to the UI Path articulated in the Remediation section and confirm it is set as prescribed. This group policy setting is backed by the following registry location:
HKEY_LOCAL_MACHINE\SYSTEM\CurrentControlSet\Services\Browser:Start</t>
  </si>
  <si>
    <t>The security setting “Computer Browser (Browser) is set to disabled or not installed.</t>
  </si>
  <si>
    <t>The security setting “Computer Browser (Browser) is not set to disabled or not installed.</t>
  </si>
  <si>
    <t>HCM10</t>
  </si>
  <si>
    <t>HCM10: System has unneeded functionality installed.</t>
  </si>
  <si>
    <t>5</t>
  </si>
  <si>
    <t>5.3</t>
  </si>
  <si>
    <t>This is a legacy service - its sole purpose is to maintain a list of computers and their network shares in the environment (i.e. "Network Neighborhood"). If enabled, it generates a lot of unnecessary traffic, including "elections" to see who gets to be the "master browser". This noisy traffic could also aid malicious attackers in discovering online machines, because the service also allows anyone to "browse" for shared resources without any authentication. This service used to be running by default in older Windows versions (e.g. Windows XP), but today it only remains for backward compatibility for very old software that requires it.</t>
  </si>
  <si>
    <t>The list of computers and their shares on the network will not be updated or maintained.</t>
  </si>
  <si>
    <t>To establish the recommended configuration via GP, set the following UI path to: Disabled or ensure the service is not installed.
Computer Configuration\Policies\Windows Settings\Security Settings\System Services\Computer Browser.</t>
  </si>
  <si>
    <t>Set Computer Browser (Browser)  to disabled or not installed. One method to achieve the recommended configuration via Group Policy is to set the following UI path to: Disabled or ensure the service is not installed.
Computer Configuration\Policies\Windows Settings\Security Settings\System Services\Computer Browser.</t>
  </si>
  <si>
    <t>Win11-115</t>
  </si>
  <si>
    <t>Set IIS Admin Service (IISADMIN) to disabled or not installed</t>
  </si>
  <si>
    <t>Enables the server to administer the IIS metabase. The IIS metabase stores configuration for the SMTP and FTP services. 
The recommended state for this setting is: Disabled or Not Installed.
**Note:** This service is not installed by default. It is supplied with Windows, but is installed by enabling an optional Windows feature (_Internet Information Services_).
**Note #2:** An organization may choose to selectively grant exceptions to web developers to allow IIS (or another web server) on their workstation, in order for them to locally test &amp; develop web pages. However, the organization should track those machines and ensure the security controls and mitigations are kept up to date, to reduce risk of compromise.</t>
  </si>
  <si>
    <t xml:space="preserve">Navigate to the UI Path articulated in the Remediation section and confirm it is set as prescribed. This group policy setting is backed by the following registry location:
HKEY_LOCAL_MACHINE\SYSTEM\CurrentControlSet\Services\IISADMIN:Start
</t>
  </si>
  <si>
    <t>The security setting “IIS Admin Service (IISADMIN) is set to disabled or not installed.</t>
  </si>
  <si>
    <t>The security setting “IIS Admin Service (IISADMIN) is not set to disabled or not installed.</t>
  </si>
  <si>
    <t>5.6</t>
  </si>
  <si>
    <t>Hosting a website from a workstation is an increased security risk, as the attack surface of that workstation is then greatly increased. If proper security mitigations are not followed, the chance of successful attack increases significantly.
**Note:** This security concern applies to _any_ web server application installed on a workstation, not just IIS.</t>
  </si>
  <si>
    <t>IIS will not function, including Web, SMTP or FTP services.</t>
  </si>
  <si>
    <t>To establish the recommended configuration via GP, set the following UI path to: Disabled or ensure the service is not installed.
Computer Configuration\Policies\Windows Settings\Security Settings\System Services\IIS Admin Service.</t>
  </si>
  <si>
    <t>Set IIS Admin Service (IISADMIN) to disabled or not installed. One method to achieve the recommended configuration via Group Policy is to set the following UI path to: Disabled or ensure the service is not installed.
Computer Configuration\Policies\Windows Settings\Security Settings\System Services\IIS Admin Service.</t>
  </si>
  <si>
    <t>Win11-116</t>
  </si>
  <si>
    <t>Set Infrared monitor service (Imron) to disabled</t>
  </si>
  <si>
    <t>Detects other Infrared devices that are in range and launches the file transfer application.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</si>
  <si>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HKEY_LOCAL_MACHINE\SYSTEM\CurrentControlSet\Services\Imron: Start</t>
  </si>
  <si>
    <t>The security setting Infrared monitor service (Imron) is set to disabled.</t>
  </si>
  <si>
    <t>The security setting Infrared monitor service (Imron) is not set to disabled.</t>
  </si>
  <si>
    <t>5.7</t>
  </si>
  <si>
    <t>Infrared connections can potentially be a source of data compromise - especially via the automatic "file transfer application" functionality. Enterprise-managed systems should utilize a more secure method of connection than infrared.</t>
  </si>
  <si>
    <t>Infrared file transfers will be prevented from working.</t>
  </si>
  <si>
    <t>To establish the recommended configuration via GP, set the following UI path to: Disabled or ensure the service is not installed.
Computer Configuration\Policies\Windows Settings\Security Settings\System Services\Infrared monitor service.</t>
  </si>
  <si>
    <t>Set Infrared monitor service (Imron) to disabled. One method to achieve the recommended configuration via Group Policy is to One method to achieve the recommended configuration via Group Policy is to set the following UI path to: Disabled or ensure the service is not installed.
Computer Configuration\Policies\Windows Settings\Security Settings\System Services\Infrared monitor service.</t>
  </si>
  <si>
    <t>Win11-117</t>
  </si>
  <si>
    <t>Set Internet Connection Sharing (ICS) (Shared Access) to disabled</t>
  </si>
  <si>
    <t>Provides network access translation, addressing, name resolution and/or intrusion prevention services for a home or small office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</si>
  <si>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HKEY_LOCAL_MACHINE\SYSTEM\CurrentControlSet\Services\SharedAccess:Start</t>
  </si>
  <si>
    <t>The security setting Internet Connection Sharing (ICS) (Shared Access) is set to disabled.</t>
  </si>
  <si>
    <t>The security setting Internet Connection Sharing (ICS) (SharedAccess) is not set to disabled.</t>
  </si>
  <si>
    <t>5.8</t>
  </si>
  <si>
    <t>Internet Connection Sharing (ICS) is a feature that allows someone to "share" their Internet connection with other machines on the network - it was designed for home or small office environments where only one machine has Internet access - it effectively turns that machine into an Internet router. This feature causes the bridging of networks and likely bypassing other, more secure pathways. It should not be used on any enterprise-managed system.</t>
  </si>
  <si>
    <t>Internet Connection Sharing (ICS) will not be available. Wireless connections using Miracast will also be prevented.
**Note:** This service is a prerequisite for the _Microsoft Defender Application Guard_ feature in Windows 10, so an exception should be made to this recommendation if intending to use Microsoft Defender Application Guard.
**Note #2:** If your organization is using Windows Subsystem for Linux (WSL) this service is needed for WSL to function, so an exception should be made to this recommendation. For more information, please visit the following Microsoft Blog: [Troubleshooting Windows Subsystem for Linux | Microsoft Docs](https://docs.microsoft.com/en-us/windows/wsl/troubleshooting#wsl-2-errors-when-ics-is-disabled)</t>
  </si>
  <si>
    <t>To establish the recommended configuration via GP, set the following UI path to: Disabled.
Computer Configuration\Policies\Windows Settings\Security Settings\System Services\Internet Connection Sharing (ICS).</t>
  </si>
  <si>
    <t>Set Internet Connection Sharing (ICS) (SharedAccess) to disabled. One method to achieve the recommended configuration via Group Policy is to set the following UI path to: Disabled.
Computer Configuration\Policies\Windows Settings\Security Settings\System Services\Internet Connection Sharing (ICS).</t>
  </si>
  <si>
    <t>Win11-118</t>
  </si>
  <si>
    <t>Set LxssManager (LxssManager) to disabled or not installed</t>
  </si>
  <si>
    <t>The LXSS Manager service supports running native ELF binaries. The service provides the infrastructure necessary for ELF binaries to run on Windows.
The recommended state for this setting is: Disabled or Not Installed.
**Note:** This service is not installed by default. It is supplied with Windows, but is installed by enabling an optional Windows feature (_Windows Subsystem for Linux_).</t>
  </si>
  <si>
    <t>Navigate to the UI Path articulated in the Remediation section and confirm it is set as prescribed. This group policy setting is backed by the following registry location:
HKEY_LOCAL_MACHINE\SYSTEM\CurrentControlSet\Services\LxssManager:Start</t>
  </si>
  <si>
    <t>The security setting “LxssManager (LxssManager) is set to disabled or not installed.</t>
  </si>
  <si>
    <t>The security setting “LxssManager (LxssManager) is not set to disabled or not installed.</t>
  </si>
  <si>
    <t>5.10</t>
  </si>
  <si>
    <t>The Linux Subsystem (LXSS) Manager allows full system access to Linux applications on Windows, including the file system. While this can certainly have some functionality and performance benefits for running those applications, it also creates new security risks in the event that a hacker injects malicious code into a Linux application. For best security, it is preferred to run Linux applications on Linux, and Windows applications on Windows.</t>
  </si>
  <si>
    <t>The Linux Subsystem will not be available, and native ELF binaries will no longer run.
**Note:** If your organization has made an exception to this recommendation and is using Windows Subsystem for Linux (WSL), the Internet Connection Sharing (ICS) (Shared Access) service will need to be `Enabled` for WSL to function. For more information, please visit the following Microsoft Blog: [Troubleshooting Windows Subsystem for Linux | Microsoft Docs ](https://docs.microsoft.com/en-us/windows/wsl/troubleshooting#wsl-2-errors-when-ics-is-disabled)</t>
  </si>
  <si>
    <t>To establish the recommended configuration via GP, set the following UI path to: Disabled or ensure the service is not installed.
Computer Configuration\Policies\Windows Settings\Security Settings\System Services\LxssManager.</t>
  </si>
  <si>
    <t>Set LxssManager (LxssManager) to disabled or not installed. One method to achieve the recommended configuration via Group Policy is to set the following UI path to: Disabled or ensure the service is not installed.
Computer Configuration\Policies\Windows Settings\Security Settings\System Services\LxssManager.</t>
  </si>
  <si>
    <t>Win11-119</t>
  </si>
  <si>
    <t>Set Microsoft FTP Service (FTPSVC) to disabled or not installed</t>
  </si>
  <si>
    <t>Enables the server to be a File Transfer Protocol (FTP) server.
The recommended state for this setting is: Disabled or Not Installed.
**Note:** This service is not installed by default. It is supplied with Windows, but is installed by enabling an optional Windows feature (_Internet Information Services - FTP Server_).</t>
  </si>
  <si>
    <t>Navigate to the UI Path articulated in the Remediation section and confirm it is set as prescribed. This group policy setting is backed by the following registry location:
HKEY_LOCAL_MACHINE\SYSTEM\CurrentControlSet\Services\FTPSVC:Start</t>
  </si>
  <si>
    <t>The security setting “Microsoft FTP Service (FTPSVC)  is set to disabled or not installed.</t>
  </si>
  <si>
    <t>The security setting “Microsoft FTP Service (FTPSVC)  is not set to disabled or not installed.</t>
  </si>
  <si>
    <t>5.11</t>
  </si>
  <si>
    <t>Hosting an FTP server (especially a non-secure FTP server) from a workstation is an increased security risk, as the attack surface of that workstation is then greatly increased.
**Note:** This security concern applies to _any_ FTP server application installed on a workstation, not just IIS.</t>
  </si>
  <si>
    <t>The computer will not function as an FTP server.</t>
  </si>
  <si>
    <t>To establish the recommended configuration via GP, set the following UI path to: Disabled or ensure the service is not installed.
Computer Configuration\Policies\Windows Settings\Security Settings\System Services\Microsoft FTP Service.</t>
  </si>
  <si>
    <t>Set Microsoft FTP Service (FTPSVC) to disabled or not installed. One method to achieve the recommended configuration via Group Policy is to set the following UI path to: Disabled or ensure the service is not installed.
Computer Configuration\Policies\Windows Settings\Security Settings\System Services\Microsoft FTP Service.</t>
  </si>
  <si>
    <t>Win11-120</t>
  </si>
  <si>
    <t>Set OpenSSH SSH Server (sshd) to disabled or not installed</t>
  </si>
  <si>
    <t>SSH protocol based service to provide secure encrypted communications between two untrusted hosts over an insecure network.
The recommended state for this setting is: Disabled or Not Installed.
**Note:** This service is not installed by default. It is supplied with Windows, but it is installed by enabling an optional Windows feature (_OpenSSH Server_).</t>
  </si>
  <si>
    <t>Navigate to the UI Path articulated in the Remediation section and confirm it is set as prescribed. This group policy setting is backed by the following registry location:
HKEY_LOCAL_MACHINE\SYSTEM\CurrentControlSet\Services\sshd:Start</t>
  </si>
  <si>
    <t>The security setting “OpenSSH SSH Server (sshd)  is set to disabled or not installed.</t>
  </si>
  <si>
    <t>The security setting “OpenSSH SSH Server (sshd)  is not set to disabled or not installed.</t>
  </si>
  <si>
    <t>5.13</t>
  </si>
  <si>
    <t>Hosting an SSH server from a workstation is an increased security risk, as the attack surface of that workstation is then greatly increased.
**Note:** This security concern applies to _any_ SSH server application installed on a workstation, not just the one supplied with Windows.</t>
  </si>
  <si>
    <t>The workstation will not be permitted to be a SSH host server.</t>
  </si>
  <si>
    <t>To establish the recommended configuration via GP, set the following UI path to: Disabled or ensure the service is not installed.
Computer Configuration\Policies\Windows Settings\Security Settings\System Services\OpenSSH SSH Server.</t>
  </si>
  <si>
    <t>Set OpenSSH SSH Server (sshd) to disabled or not installed. One method to achieve the recommended configuration via Group Policy is to set the following UI path to: Disabled or ensure the service is not installed.
Computer Configuration\Policies\Windows Settings\Security Settings\System Services\OpenSSH SSH Server.</t>
  </si>
  <si>
    <t>Win11-121</t>
  </si>
  <si>
    <t>Set Remote Procedure Call (RPC) Locator (RpcLocator) to disabled</t>
  </si>
  <si>
    <t>In Windows 2003 and older versions of Windows, the Remote Procedure Call (RPC) Locator service manages the RPC name service database. In Windows Vista or newer versions of Windows, this service does not provide any functionality and is present for application compatibility.
The recommended state for this setting is: Disabled.</t>
  </si>
  <si>
    <t>Navigate to the UI Path articulated in the Remediation section and confirm it is set as prescribed. This group policy setting is backed by the following registry location:
HKEY_LOCAL_MACHINE\SYSTEM\CurrentControlSet\Services\RpcLocator:Start</t>
  </si>
  <si>
    <t>The security setting Remote Procedure Call (RPC) Locator (RpcLocator) is set to disabled.</t>
  </si>
  <si>
    <t>The security setting Remote Procedure Call (RPC) Locator (RpcLocator) is not set to disabled.</t>
  </si>
  <si>
    <t>5.24</t>
  </si>
  <si>
    <t>This is a legacy service that has no value or purpose other than application compatibility for very old software. It should be disabled unless there is a specific old application still in use on the system that requires it.</t>
  </si>
  <si>
    <t>No impact, unless an old, legacy application requires it.</t>
  </si>
  <si>
    <t>To establish the recommended configuration via GP, set the following UI path to: Disabled.
Computer Configuration\Policies\Windows Settings\Security Settings\System Services\Remote Procedure Call (RPC) Locator.</t>
  </si>
  <si>
    <t>Set Remote Procedure Call (RPC) Locator (RpcLocator) to disabled. One method to achieve the recommended configuration via Group Policy is to set the following UI path to: Disabled.
Computer Configuration\Policies\Windows Settings\Security Settings\System Services\Rmote Procedure Call (RPC) Locator.</t>
  </si>
  <si>
    <t>Win11-122</t>
  </si>
  <si>
    <t>Set Routing and Remote Access (Remote Access) to disabled</t>
  </si>
  <si>
    <t>Offers routing services to businesses in local area and wide area network environments.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</si>
  <si>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HKEY_LOCAL_MACHINE\SYSTEM\CurrentControlSet\Services\RemoteAccess:Start</t>
  </si>
  <si>
    <t>The security setting Routing and Remote Access (Remote Access) is set to disabled.</t>
  </si>
  <si>
    <t>The security setting Routing and Remote Access (RemoteAccess) is not set to disabled.</t>
  </si>
  <si>
    <t>5.26</t>
  </si>
  <si>
    <t>This service's main purpose is to provide Windows router functionality - this is not an appropriate use of workstations in an enterprise managed environment.</t>
  </si>
  <si>
    <t>The computer will not be able to be configured as a Windows router between different connections.</t>
  </si>
  <si>
    <t>To establish the recommended configuration via GP, set the following UI path to: Disabled.
Computer Configuration\Policies\Windows Settings\Security Settings\System Services\Routing and Remote Access.</t>
  </si>
  <si>
    <t>Set Routing and Remote Access (RemoteAccess) to disabled. One method to achieve the recommended configuration via Group Policy is to set the following UI path to: Disabled.
Computer Configuration\Policies\Windows Settings\Security Settings\System Services\Routing and Remote Access.</t>
  </si>
  <si>
    <t>Win11-123</t>
  </si>
  <si>
    <t>Set Simple TCP/IP Services (simptcp) to disabled or not installed</t>
  </si>
  <si>
    <t>Supports the following TCP/IP services: Character Generator, Daytime, Discard, Echo, and Quote of the Day.
The recommended state for this setting is: Disabled or Not Installed.
**Note:** This service is not installed by default. It is supplied with Windows, but is installed by enabling an optional Windows feature (_Simple TCPIP services (i.e. echo, daytime etc.)_).</t>
  </si>
  <si>
    <t>Navigate to the UI Path articulated in the Remediation section and confirm it is set as prescribed. This group policy setting is backed by the following registry location:
HKEY_LOCAL_MACHINE\SYSTEM\CurrentControlSet\Services\simptcp:Start</t>
  </si>
  <si>
    <t>The security setting Simple TCP/IP Services (simptcp) is set to disabled or not installed.</t>
  </si>
  <si>
    <t>The security setting Simple TCP/IP Services (simptcp) is not set to disabled or not installed.</t>
  </si>
  <si>
    <t>5.28</t>
  </si>
  <si>
    <t>The Simple TCP/IP Services have very little purpose in a modern enterprise environment - allowing them might increase exposure and risk for attack.</t>
  </si>
  <si>
    <t>The Simple TCP/IP services (Character Generator, Daytime, Discard, Echo and Quote of the Day) will not be available.</t>
  </si>
  <si>
    <t>To establish the recommended configuration via GP, set the following UI path to: Disabled or ensure the service is not installed.
Computer Configuration\Policies\Windows Settings\Security Settings\System Services\Simple TCP/IP Services.</t>
  </si>
  <si>
    <t>Set Simple TCP/IP Services (simptcp) to disabled or not installed. One method to achieve the recommended configuration via Group Policy is to set the following UI path to: Disabled or ensure the service is not installed.
Computer Configuration\Policies\Windows Settings\Security Settings\System Services\Simple TCP/IP Services.</t>
  </si>
  <si>
    <t>Win11-124</t>
  </si>
  <si>
    <t>Set “Special Administration Console Helper (sacsvr)” to disabled or not installed</t>
  </si>
  <si>
    <t>This service allows administrators to remotely access a command prompt using Emergency Management Services.
The recommended state for this setting is: Disabled or Not Installed.
**Note:** This service is not installed by default. It is supplied with Windows, but it is installed by enabling an optional Windows capability (_Windows Emergency Management Services and Serial Console_).</t>
  </si>
  <si>
    <t>Navigate to the UI Path articulated in the Remediation section and confirm it is set as prescribed. This group policy setting is backed by the following registry location:
HKEY_LOCAL_MACHINE\SYSTEM\CurrentControlSet\Services\sacsvr:Start</t>
  </si>
  <si>
    <t>The setting “Special Administration Console Helper (sacsvr)” is set to disabled or not installed.</t>
  </si>
  <si>
    <t>The setting “Special Administration Console Helper (sacsvr)” is not set to disabled or not installed.</t>
  </si>
  <si>
    <t>5.30</t>
  </si>
  <si>
    <t>Allowing the use of a remotely accessible command prompt that provides the ability to perform remote management tasks on a computer is a security risk.</t>
  </si>
  <si>
    <t>Users will not have access to a remote command prompt using Emergency Management Services.</t>
  </si>
  <si>
    <t>To establish the recommended configuration via GP, set the following UI path to: Disabled or ensure the service is not installed.
Computer Configuration\Policies\Windows Settings\Security Settings\System Services\Special Administration Console Helper.</t>
  </si>
  <si>
    <t>Set “Special Administration Console Helper (sacsvr)” to disabled or not installed. One method to achieve the recommended configuration via Group Policy is to set the following UI path to: Disabled or ensure the service is not installed.
Computer Configuration\Policies\Windows Settings\Security Settings\System Services\Special Administration Console Helper.</t>
  </si>
  <si>
    <t>Win11-125</t>
  </si>
  <si>
    <t>Set SSDP Discovery (SSDPSRV) to disabled</t>
  </si>
  <si>
    <t>Discovers networked devices and services that use the SSDP discovery protocol, such as UPnP devices. Also announces SSDP devices and services running on the local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</si>
  <si>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HKEY_LOCAL_MACHINE\SYSTEM\CurrentControlSet\Services\SSDPSRV:Start</t>
  </si>
  <si>
    <t>The security setting SSDP Discovery (SSDPSRV) is set to disabled.</t>
  </si>
  <si>
    <t>The security setting SSDP Discovery (SSDPSRV) is not set to disabled.</t>
  </si>
  <si>
    <t>5.31</t>
  </si>
  <si>
    <t>Universal Plug n Play (UPnP) is a real security risk - it allows automatic discovery and attachment to network devices. Note that UPnP is different than regular Plug n Play (PnP). Workstations should not be advertising their services (or automatically discovering and connecting to networked services) in a security-conscious enterprise managed environment.</t>
  </si>
  <si>
    <t>SSDP-based devices will not be discovered.</t>
  </si>
  <si>
    <t>To establish the recommended configuration via GP, set the following UI path to: Disabled.
Computer Configuration\Policies\Windows Settings\Security Settings\System Services\SSDP Discovery.</t>
  </si>
  <si>
    <t>Set SSDP Discovery (SSDPSRV) to disabled. One method to achieve the recommended configuration via Group Policy is to set the following UI path to: Disabled.
Computer Configuration\Policies\Windows Settings\Security Settings\System Services\SSDP Discovery.</t>
  </si>
  <si>
    <t>Win11-126</t>
  </si>
  <si>
    <t>Set UPnP Device Host (upnphost) to disabled</t>
  </si>
  <si>
    <t>Allows UPnP devices to be hosted on this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</si>
  <si>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HKEY_LOCAL_MACHINE\SYSTEM\CurrentControlSet\Services\upnphost:Start</t>
  </si>
  <si>
    <t>The security setting UPnP Device Host (upnphost) is set to disabled.</t>
  </si>
  <si>
    <t>The security setting UPnP Device Host (upnphost) is not set to disabled.</t>
  </si>
  <si>
    <t>5.32</t>
  </si>
  <si>
    <t>Universal Plug n Play (UPnP) is a real security risk - it allows automatic discovery and attachment to network devices. Notes that UPnP is different than regular Plug n Play (PnP). Workstations should not be advertising their services (or automatically discovering and connecting to networked services) in a security-conscious enterprise managed environment.</t>
  </si>
  <si>
    <t>Any hosted UPnP devices will stop functioning and no additional hosted devices can be added.</t>
  </si>
  <si>
    <t>To establish the recommended configuration via GP, set the following UI path to: Disabled.
Computer Configuration\Policies\Windows Settings\Security Settings\System Services\UPnP Device Host.</t>
  </si>
  <si>
    <t>Set UPnP Device Host (upnphost) to disabled. One method to achieve the recommended configuration via Group Policy is to set the following UI path to: Disabled.
Computer Configuration\Policies\Windows Settings\Security Settings\System Services\UPnP Device Host.</t>
  </si>
  <si>
    <t>Win11-127</t>
  </si>
  <si>
    <t>Set Web Management Service (WMSvc) to disabled or not installed</t>
  </si>
  <si>
    <t>The Web Management Service enables remote and delegated management capabilities for administrators to manage for the Web server, sites and applications present on the machine.
The recommended state for this setting is: Disabled or Not Installed.
**Note:** This service is not installed by default. It is supplied with Windows, but is installed by enabling an optional Windows feature (_Internet Information Services - Web Management Tools - IIS Management Service_).</t>
  </si>
  <si>
    <t xml:space="preserve">Navigate to the UI Path articulated in the Remediation section and confirm it is set as prescribed. This group policy setting is backed by the following registry location:
HKEY_LOCAL_MACHINE\SYSTEM\CurrentControlSet\Services\WMSvc:Start
</t>
  </si>
  <si>
    <t>The security setting Web Management Service (WMSvc)  is set to disabled or not installed.</t>
  </si>
  <si>
    <t>The security setting Web Management Service (WMSvc)  is not set to disabled or not installed.</t>
  </si>
  <si>
    <t>5.33</t>
  </si>
  <si>
    <t>Remote web administration of IIS on a workstation is an increased security risk, as the attack surface of that workstation is then greatly increased. If proper security mitigations are not followed, the chance of successful attack increases significantly.</t>
  </si>
  <si>
    <t>Remote web-based management of IIS will not be available.</t>
  </si>
  <si>
    <t>To establish the recommended configuration via GP, set the following UI path to: Disabled or ensure the service is not installed.
Computer Configuration\Policies\Windows Settings\Security Settings\System Services\Web Management Service.</t>
  </si>
  <si>
    <t>Set Web Management Service (WMSvc) to disabled or not installed. One method to achieve the recommended configuration via Group Policy is to set the following UI path to: Disabled or ensure the service is not installed.
Computer Configuration\Policies\Windows Settings\Security Settings\System Services\Web Management Service.</t>
  </si>
  <si>
    <t>Win11-128</t>
  </si>
  <si>
    <t>Set Windows Media Player Network Sharing Service (WMPNetworkSvc) to disabled or not installed</t>
  </si>
  <si>
    <t>Shares Windows Media Player libraries to other networked players and media devices using Universal Plug and Play.
The recommended state for this setting is: Disabled or Not Installed.</t>
  </si>
  <si>
    <t>Navigate to the UI Path articulated in the Remediation section and confirm it is set as prescribed. This group policy setting is backed by the following registry location:
HKEY_LOCAL_MACHINE\SYSTEM\CurrentControlSet\Services\WMPNetworkSvc:Start</t>
  </si>
  <si>
    <t>The security setting Windows Media Player Network Sharing Service (WMPNetworkSvc) is set to disabled or not installed.</t>
  </si>
  <si>
    <t>The security setting Windows Media Player Network Sharing Service (WMPNetworkSvc) is not set to disabled or not installed.</t>
  </si>
  <si>
    <t>5.36</t>
  </si>
  <si>
    <t>Network sharing of media from Media Player has no place in an enterprise managed environment.</t>
  </si>
  <si>
    <t>Windows Media Player libraries will not be shared over the network to other devices and systems.</t>
  </si>
  <si>
    <t>To establish the recommended configuration via GP, set the following UI path to: Disabled or ensure the service is not installed.
Computer Configuration\Policies\Windows Settings\Security Settings\System Services\Windows Media Player Network Sharing Service.</t>
  </si>
  <si>
    <t>Set Windows Media Player Network Sharing Service (WMPNetworkSvc) to disabled or not installed. One method to achieve the recommended configuration via Group Policy is to set the following UI path to: Disabled or ensure the service is not installed.
Computer Configuration\Policies\Windows Settings\Security Settings\System Services\Windows Media Player Network Sharing Service.</t>
  </si>
  <si>
    <t>Win11-129</t>
  </si>
  <si>
    <t>Set Windows Mobile Hotspot Service (icssvc) to disabled</t>
  </si>
  <si>
    <t>Provides the ability to share a cellular data connection with another device.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</si>
  <si>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HKEY_LOCAL_MACHINE\SYSTEM\CurrentControlSet\Services\icssvc:Start</t>
  </si>
  <si>
    <t>The security setting Windows Mobile Hotspot Service (icssvc) is set to disabled.</t>
  </si>
  <si>
    <t>The security setting Windows Mobile Hotspot Service (icssvc) is not set to disabled.</t>
  </si>
  <si>
    <t>5.37</t>
  </si>
  <si>
    <t>The capability to run a mobile hotspot from a domain-connected computer could easily expose the internal network to wardrivers or other hackers.</t>
  </si>
  <si>
    <t>The Windows Mobile Hotspot feature will not be available.</t>
  </si>
  <si>
    <t>To establish the recommended configuration via GP, set the following UI path to: Disabled.
Computer Configuration\Policies\Windows Settings\Security Settings\System Services\Windows Mobile Hotspot Service.</t>
  </si>
  <si>
    <t>Set Windows Mobile Hotspot Service (icssvc) to disabled. One method to achieve the recommended configuration via Group Policy is to set the following UI path to: Disabled.
Computer Configuration\Policies\Windows Settings\Security Settings\System Services\Windows Mobile Hotspot Service.</t>
  </si>
  <si>
    <t>Win11-130</t>
  </si>
  <si>
    <t>Set World Wide Web Publishing Service (W3SVC) to disabled or not installed</t>
  </si>
  <si>
    <t>Provides Web connectivity and administration through the Internet Information Services Manager.
The recommended state for this setting is: Disabled or Not Installed.
**Note:** This service is not installed by default. It is supplied with Windows, but is installed by enabling an optional Windows feature (_Internet Information Services - World Wide Web Services_).
**Note #2:** An organization may choose to selectively grant exceptions to web developers to allow IIS (or another web server) on their workstation, in order for them to locally test &amp; develop web pages. However, the organization should track those machines and ensure the security controls and mitigations are kept up to date, to reduce risk of compromise.</t>
  </si>
  <si>
    <t>Navigate to the UI Path articulated in the Remediation section and confirm it is set as prescribed. This group policy setting is backed by the following registry location:
HKEY_LOCAL_MACHINE\SYSTEM\CurrentControlSet\Services\W3SVC:Start</t>
  </si>
  <si>
    <t>The security setting World Wide Web Publishing Service (W3SVC)  is set to disabled or not installed.</t>
  </si>
  <si>
    <t>The security setting World Wide Web Publishing Service (W3SVC)  is not set to disabled or not installed.</t>
  </si>
  <si>
    <t>5.41</t>
  </si>
  <si>
    <t>IIS Web Services will not function.</t>
  </si>
  <si>
    <t>To establish the recommended configuration via GP, set the following UI path to: Disabled or ensure the service is not installed.
Computer Configuration\Policies\Windows Settings\Security Settings\System Services\World Wide Web Publishing Service.</t>
  </si>
  <si>
    <t>Set World Wide Web Publishing Service (W3SVC) to disabled or not installed. One method to achieve the recommended configuration via Group Policy is to set the following UI path to: Disabled or ensure the service is not installed.
Computer Configuration\Policies\Windows Settings\Security Settings\System Services\World Wide Web Publishing Service.</t>
  </si>
  <si>
    <t>Win11-131</t>
  </si>
  <si>
    <t>Set Xbox Accessory Management Service (XboxGipSvc) to disabled</t>
  </si>
  <si>
    <t>This service manages connected Xbox Accessories.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</si>
  <si>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HKEY_LOCAL_MACHINE\SYSTEM\CurrentControlSet\Services\XboxGipSvc:Start</t>
  </si>
  <si>
    <t>The security setting Xbox Accessory Management Service (XboxGipSvc) is set to disabled.</t>
  </si>
  <si>
    <t>The security setting Xbox Accessory Management Service (XboxGipSvc) is not set to disabled.</t>
  </si>
  <si>
    <t>5.42</t>
  </si>
  <si>
    <t>Xbox Live is a gaming service and has no place in an enterprise managed environment (perhaps unless it is a gaming company).</t>
  </si>
  <si>
    <t>Connected Xbox accessories may not function.</t>
  </si>
  <si>
    <t>To establish the recommended configuration via GP, set the following UI path to: Disabled.
Computer Configuration\Policies\Windows Settings\Security Settings\System Services\Xbox Accessory Management Service.</t>
  </si>
  <si>
    <t>Set Xbox Accessory Management Service (XboxGipSvc) to disabled. One method to achieve the recommended configuration via Group Policy is to set the following UI path to: Disabled.
Computer Configuration\Policies\Windows Settings\Security Settings\System Services\Xbox Accessory Management Service.</t>
  </si>
  <si>
    <t>Win11-132</t>
  </si>
  <si>
    <t>Set Xbox Live Auth Manager (XblAuthManager) to disabled</t>
  </si>
  <si>
    <t>Provides authentication and authorization services for interacting with Xbox Live.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</si>
  <si>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HKEY_LOCAL_MACHINE\SYSTEM\CurrentControlSet\Services\XblAuthManager:Start</t>
  </si>
  <si>
    <t>The security setting Xbox Live Auth Manager (XblAuthManager) is set to disabled.</t>
  </si>
  <si>
    <t>The security setting Xbox Live Auth Manager (XblAuthManager) is not set to disabled.</t>
  </si>
  <si>
    <t>5.43</t>
  </si>
  <si>
    <t>Connections to Xbox Live may fail and applications that interact with that service may also fail.</t>
  </si>
  <si>
    <t>To establish the recommended configuration via GP, set the following UI path to: Disabled.
Computer Configuration\Policies\Windows Settings\Security Settings\System Services\Xbox Live Auth Manager.</t>
  </si>
  <si>
    <t>Set Xbox Live Auth Manager (XblAuthManager) to disabled. One method to achieve the recommended configuration via Group Policy is to set the following UI path to: Disabled.
Computer Configuration\Policies\Windows Settings\Security Settings\System Services\Xbox Live Auth Manager.</t>
  </si>
  <si>
    <t>Win11-133</t>
  </si>
  <si>
    <t>Set Xbox Live Game Save (XblGameSave) to disabled</t>
  </si>
  <si>
    <t>This service syncs save data for Xbox Live save enabled games.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</si>
  <si>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HKEY_LOCAL_MACHINE\SYSTEM\CurrentControlSet\Services\XblGameSave:Start</t>
  </si>
  <si>
    <t>The security setting Xbox Live Game Save (XblGameSave) is set to disabled.</t>
  </si>
  <si>
    <t>The security setting Xbox Live Game Save (XblGameSave) is not set to disabled.</t>
  </si>
  <si>
    <t>5.44</t>
  </si>
  <si>
    <t>Game save data will not upload to or download from Xbox Live.</t>
  </si>
  <si>
    <t>To establish the recommended configuration via GP, set the following UI path to: Disabled.
Computer Configuration\Policies\Windows Settings\Security Settings\System Services\Xbox Live Game Save.</t>
  </si>
  <si>
    <t>Set Xbox Live Game Save (XblGameSave) to disabled. One method to achieve the recommended configuration via Group Policy is to set the following UI path to: Disabled.
Computer Configuration\Policies\Windows Settings\Security Settings\System Services\Xbox Live Game Save.</t>
  </si>
  <si>
    <t>Win11-134</t>
  </si>
  <si>
    <t>Set Xbox Live Networking Service (XboxNetApiSvc) to disabled</t>
  </si>
  <si>
    <t>This service supports the Windows.Networking.XboxLive application programming interface.
The recommended state for this setting is: Disabled.</t>
  </si>
  <si>
    <t>Navigate to the UI Path articulated in the Remediation section and confirm it is set as prescribed. This group policy setting is backed by the following registry location:
HKEY_LOCAL_MACHINE\SYSTEM\CurrentControlSet\Services\XboxNetApiSvc:Start</t>
  </si>
  <si>
    <t>The security setting Xbox Live Networking Service (XboxNetApiSvc) is set to disabled.</t>
  </si>
  <si>
    <t>The security setting Xbox Live Networking Service (XboxNetApiSvc) is not set to disabled.</t>
  </si>
  <si>
    <t>5.45</t>
  </si>
  <si>
    <t>To establish the recommended configuration via GP, set the following UI path to: Disabled.
Computer Configuration\Policies\Windows Settings\Security Settings\System Services\Xbox Live Networking Service.</t>
  </si>
  <si>
    <t>Set Xbox Live Networking Service (XboxNetApiSvc) to disabled. One method to achieve the recommended configuration via Group Policy is to set the following UI path to: Disabled.
Computer Configuration\Policies\Windows Settings\Security Settings\System Services\Xbox Live Networking Service.</t>
  </si>
  <si>
    <t>Win11-135</t>
  </si>
  <si>
    <t>AC-4</t>
  </si>
  <si>
    <t>Information Flow Enforcement</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</si>
  <si>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</si>
  <si>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</si>
  <si>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</si>
  <si>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setting Windows Firewall: Domain: Firewall state is set to On (recommended).</t>
  </si>
  <si>
    <t>The setting Windows Firewall: Domain: Firewall state is not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</si>
  <si>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</si>
  <si>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</si>
  <si>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</si>
  <si>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</si>
  <si>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</si>
  <si>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</si>
  <si>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Set Windows Firewall: Domain: Firewall state to On (recommended). One method to achieve the recommended configuration via Group Policy is to set the following UI path to On (recommended):
Computer Configuration\Policies\Windows Settings\Security Settings\Windows Firewall with Advanced Security\Windows Firewall with Advanced Security\Windows Firewall Properties\Domain Profile\Firewall state.</t>
  </si>
  <si>
    <t>Win11-136</t>
  </si>
  <si>
    <t>SC-7</t>
  </si>
  <si>
    <t>Boundary Protection</t>
  </si>
  <si>
    <t>Set Windows Firewall: Domain: Inbound connections to Block (default)</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</si>
  <si>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</si>
  <si>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</si>
  <si>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setting Windows Firewall: Domain: Inbound connections is set to Block (default).</t>
  </si>
  <si>
    <t>The setting Windows Firewall: Domain: Inbound connections is not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</si>
  <si>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</si>
  <si>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</si>
  <si>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</si>
  <si>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Set Windows Firewall: Domain: Inbound connections to Block (default). One method to achieve the recommended configuration via Group Policy is to set the following UI path to Block (default):
Computer Configuration\Policies\Windows Settings\Security Settings\Windows Firewall with Advanced Security\Windows Firewall with Advanced Security\Windows Firewall Properties\Domain Profile\Inbound connections.</t>
  </si>
  <si>
    <t>Win11-137</t>
  </si>
  <si>
    <t>Set Windows Firewall: Domain: Outbound connections to Allow (default)</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</si>
  <si>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</si>
  <si>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</si>
  <si>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setting Windows Firewall: Domain: Outbound connections is set to Allow (default)</t>
  </si>
  <si>
    <t>The setting Windows Firewall: Domain: Outbound connections is not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</si>
  <si>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</si>
  <si>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</si>
  <si>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</si>
  <si>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Set Windows Firewall: Domain: Outbound connections to Allow (default). One method to achieve the recommended configuration via Group Policy is to set the following UI path to Allow (default):
Computer Configuration\Policies\Windows Settings\Security Settings\Windows Firewall with Advanced Security\Windows Firewall with Advanced Security\Windows Firewall Properties\Domain Profile\Outbound connections.</t>
  </si>
  <si>
    <t>Win11-138</t>
  </si>
  <si>
    <t>CM-3</t>
  </si>
  <si>
    <t>Configuration Change Control</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</si>
  <si>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</si>
  <si>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</si>
  <si>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</si>
  <si>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setting Windows Firewall: Domain: Settings: Display a notification is set to No.</t>
  </si>
  <si>
    <t>The setting Windows Firewall: Domain: Settings: Display a notification is not set to No.</t>
  </si>
  <si>
    <t>9.1.4</t>
  </si>
  <si>
    <t>Firewall notifications can be complex and may confuse the end users, who would not be able to address the alert.</t>
  </si>
  <si>
    <t>Windows Firewall will not display a notification when a program is blocked from receiving inbound connections.</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</si>
  <si>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</si>
  <si>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Set Windows Firewall: Domain: Settings: Display a notification to No. One method to achieve the recommended configuration via Group Policy is to set the following UI path to No:
Computer Configuration\Policies\Windows Settings\Security Settings\Windows Firewall with Advanced Security\Windows Firewall with Advanced Security\Windows Firewall Properties\Domain Profile\Settings Customize\Display a notification.</t>
  </si>
  <si>
    <t>Win11-139</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</si>
  <si>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</si>
  <si>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</si>
  <si>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</si>
  <si>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setting Windows Firewall: Domain: Logging: Name is set to %SYSTEMROOT%&gt;System32&gt;logfiles&gt;firewall&gt;domainfw.log.</t>
  </si>
  <si>
    <t>The setting Windows Firewall: Domain: Logging: Name is not set to %SYSTEMROOT%&gt;System32&gt;logfiles&gt;firewall&gt;domainfw.log.</t>
  </si>
  <si>
    <t>9.1.5</t>
  </si>
  <si>
    <t>If Windows Firewall events are not recorded it may be difficult or impossible for Administrators to analyze system issues or unauthorized activities of malicious users. 
Microsoft stores all firewall events as one file on the system (`pfirewall.log`). To improve logging, separate each firewall profile (domain, private, public) into its own distinct log file (`domainfw.log`, `privatefw.log`, `publicfw.log`) for better organization and identification of specific issues within each profile.</t>
  </si>
  <si>
    <t>The log file will be stored in the specified file.</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</si>
  <si>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</si>
  <si>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Set Windows Firewall: Domain: Logging: Name to %SystemRoot%\System32\logfiles\firewall\domainfw.log. One method to achieve the recommended configuration via Group Policy is to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</si>
  <si>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Win11-140</t>
  </si>
  <si>
    <t>AU-4</t>
  </si>
  <si>
    <t>Audit Storage Capacity</t>
  </si>
  <si>
    <t>Set Windows Firewall: Domain: Logging: Size limit (KB) to 16,384 KB or greater</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</si>
  <si>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</si>
  <si>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</si>
  <si>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setting Windows Firewall: Domain: Logging: Size limit (KB) is set to 16,384 KB or greater.</t>
  </si>
  <si>
    <t>The setting Windows Firewall: Domain: Logging: Size limit (KB) is not set to 16,384 KB or greater.</t>
  </si>
  <si>
    <t>HAU23</t>
  </si>
  <si>
    <t>HAU23: Audit storage capacity threshold has not been defined</t>
  </si>
  <si>
    <t>9.1.6</t>
  </si>
  <si>
    <t>If events are not recorded it may be difficult or impossible to determine the root cause of system problems or the unauthorized activities of malicious users.</t>
  </si>
  <si>
    <t>The log file size will be limited to the specified size, old events will be overwritten by newer ones when the limit is reached.</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</si>
  <si>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</si>
  <si>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Set Windows Firewall: Domain: Logging: Size limit (KB) to 16,384 KB or greater. One method to achieve the recommended configuration via Group Policy is to set the following UI path to 16,384 KB or greater:
Computer Configuration\Policies\Windows Settings\Security Settings\Windows Firewall with Advanced Security\Windows Firewall with Advanced Security\Windows Firewall Properties\Domain Profile\Logging Customize\Size limit (KB).</t>
  </si>
  <si>
    <t>Win11-141</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</si>
  <si>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</si>
  <si>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</si>
  <si>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</si>
  <si>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setting Windows Firewall: Domain: Logging: Log dropped packets is set to Yes.</t>
  </si>
  <si>
    <t>The setting Windows Firewall: Domain: Logging: Log dropped packets is not set to Yes.</t>
  </si>
  <si>
    <t>9.1.7</t>
  </si>
  <si>
    <t>Information about dropped packets will be recorded in the firewall log file.</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</si>
  <si>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</si>
  <si>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Set Windows Firewall: Domain: Logging: Log dropped packets to Yes. One method to achieve the recommended configuration via Group Policy is to set the following UI path to Yes:
Computer Configuration\Policies\Windows Settings\Security Settings\Windows Firewall with Advanced Security\Windows Firewall with Advanced Security\Windows Firewall Properties\Domain Profile\Logging Customize\Log dropped packets.</t>
  </si>
  <si>
    <t>Win11-142</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</si>
  <si>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</si>
  <si>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</si>
  <si>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</si>
  <si>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setting Windows Firewall: Domain: Logging: Log successful connections is set to Yes.</t>
  </si>
  <si>
    <t>The setting Windows Firewall: Domain: Logging: Log successful connections is not set to Yes.</t>
  </si>
  <si>
    <t>HAU21</t>
  </si>
  <si>
    <t xml:space="preserve">HAU21: System does not audit all attempts to gain access </t>
  </si>
  <si>
    <t>9.1.8</t>
  </si>
  <si>
    <t>Information about successful connections will be recorded in the firewall log file.</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</si>
  <si>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</si>
  <si>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Set Windows Firewall: Domain: Logging: Log successful connections to Yes. One method to achieve the recommended configuration via Group Policy is to set the following UI path to Yes:
Computer Configuration\Policies\Windows Settings\Security Settings\Windows Firewall with Advanced Security\Windows Firewall with Advanced Security\Windows Firewall Properties\Domain Profile\Logging Customize\Log successful connections.</t>
  </si>
  <si>
    <t>Win11-143</t>
  </si>
  <si>
    <t>Set Windows Firewall: Private: Firewall state to On (recommended)</t>
  </si>
  <si>
    <t xml:space="preserve">Navigate to the UI Path articulated in the Remediation section and confirm it is set as prescribed. This group policy setting is backed by the following registry location:
HKEY_LOCAL_MACHINE\SOFTWARE\Policies\Microsoft\WindowsFirewall\PrivateProfile:EnableFirewall
</t>
  </si>
  <si>
    <t>The setting Windows Firewall: Private: Firewall state is set to On (recommended).</t>
  </si>
  <si>
    <t>The setting Windows Firewall: Private: Firewall state is not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</si>
  <si>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</si>
  <si>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</si>
  <si>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</si>
  <si>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Set Windows Firewall: Private: Firewall state to On (recommended). One method to achieve the recommended configuration via Group Policy is to set the following UI path to On (recommended):
Computer Configuration\Policies\Windows Settings\Security Settings\Windows Firewall with Advanced Security\Windows Firewall with Advanced Security\Windows Firewall Properties\Private Profile\Firewall state.</t>
  </si>
  <si>
    <t>Win11-144</t>
  </si>
  <si>
    <t>Set Windows Firewall: Private: Inbound connections to Block (default)</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</si>
  <si>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</si>
  <si>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The setting Windows Firewall: Private: Inbound connections is set to Block (default).</t>
  </si>
  <si>
    <t>The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</si>
  <si>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</si>
  <si>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</si>
  <si>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Set Windows Firewall: Private: Inbound connections to Block (default). One method to achieve the recommended configuration via Group Policy is to set the following UI path to Block (default):
Computer Configuration\Policies\Windows Settings\Security Settings\Windows Firewall with Advanced Security\Windows Firewall with Advanced Security\Windows Firewall Properties\Private Profile\Inbound connections.</t>
  </si>
  <si>
    <t>Win11-145</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</si>
  <si>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</si>
  <si>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</si>
  <si>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</si>
  <si>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setting Windows Firewall: Private: Outbound connections is set to Allow (default).</t>
  </si>
  <si>
    <t>The setting Windows Firewall: Private: Outbound connections is not set to Allow (default).</t>
  </si>
  <si>
    <t>9.2.3</t>
  </si>
  <si>
    <t>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t>
  </si>
  <si>
    <t>Set Windows Firewall: Private: Outbound connections to Allow (default). One method to achieve the recommended configuration via Group Policy is to set the following UI path to Allow (default):
Computer Configuration\Policies\Windows Settings\Security Settings\Windows Firewall with Advanced Security\Windows Firewall with Advanced Security\Windows Firewall Properties\Private Profile\Outbound connections.</t>
  </si>
  <si>
    <t>Win11-146</t>
  </si>
  <si>
    <t>Set Windows Firewall: Private: Settings: Display a notification to No</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</si>
  <si>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</si>
  <si>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setting Windows Firewall: Private: Settings: Display a notification is set to No.</t>
  </si>
  <si>
    <t>The setting Windows Firewall: Private: Settings: Display a notification is not set to No.</t>
  </si>
  <si>
    <t>9.2.4</t>
  </si>
  <si>
    <t xml:space="preserve">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
</t>
  </si>
  <si>
    <t>Set Windows Firewall: Private: Settings: Display a notification to No. One method to achieve the recommended configuration via Group Policy is to set the following UI path to No:
Computer Configuration\Policies\Windows Settings\Security Settings\Windows Firewall with Advanced Security\Windows Firewall with Advanced Security\Windows Firewall Properties\Private Profile\Settings Customize\Display a notification.</t>
  </si>
  <si>
    <t>Win11-147</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</si>
  <si>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</si>
  <si>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</si>
  <si>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</si>
  <si>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setting Windows Firewall: Private: Logging: Name is set to %SYSTEMROOT%&gt;System32&gt;logfiles&gt;firewall&gt;privatefw.log.</t>
  </si>
  <si>
    <t>The setting Windows Firewall: Private: Logging: Name is not set to %SYSTEMROOT%&gt;System32&gt;logfiles&gt;firewall&gt;privatefw.log.</t>
  </si>
  <si>
    <t>HIA2</t>
  </si>
  <si>
    <t>HIA2: Standardized naming convention is not enforced</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</si>
  <si>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</si>
  <si>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</si>
  <si>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Set Windows Firewall: Private: Logging: Name to %SystemRoot%\System32\logfiles\firewall\privatefw.log. One method to achieve the recommended configuration via Group Policy is to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</si>
  <si>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Win11-148</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</si>
  <si>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</si>
  <si>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</si>
  <si>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setting Windows Firewall: Private: Logging: Size limit (KB) is set to 16,384 KB or greater.</t>
  </si>
  <si>
    <t>The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</si>
  <si>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</si>
  <si>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</si>
  <si>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Set Windows Firewall: Private: Logging: Size limit (KB) to 16,384 KB or greater. One method to achieve the recommended configuration via Group Policy is to set the following UI path to 16,384 KB or greater:
Computer Configuration\Policies\Windows Settings\Security Settings\Windows Firewall with Advanced Security\Windows Firewall with Advanced Security\Windows Firewall Properties\Private Profile\Logging Customize\Size limit (KB).</t>
  </si>
  <si>
    <t>Win11-149</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</si>
  <si>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</si>
  <si>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</si>
  <si>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setting Windows Firewall: Private: Logging: Log dropped packets is set to Yes.</t>
  </si>
  <si>
    <t>The setting Windows Firewall: Private: Logging: Log dropped packets is not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</si>
  <si>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</si>
  <si>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</si>
  <si>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Set Windows Firewall: Private: Logging: Log dropped packets to Yes. One method to achieve the recommended configuration via Group Policy is to set the following UI path to Yes:
Computer Configuration\Policies\Windows Settings\Security Settings\Windows Firewall with Advanced Security\Windows Firewall with Advanced Security\Windows Firewall Properties\Private Profile\Logging Customize\Log dropped packets.</t>
  </si>
  <si>
    <t>Win11-150</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</si>
  <si>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</si>
  <si>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</si>
  <si>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setting Windows Firewall: Private: Logging: Log successful connections is set to Yes.</t>
  </si>
  <si>
    <t>The setting Windows Firewall: Private: Logging: Log successful connections is not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</si>
  <si>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</si>
  <si>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</si>
  <si>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Set Windows Firewall: Private: Logging: Log successful connections to Yes. One method to achieve the recommended configuration via Group Policy is to set the following UI path to Yes:
Computer Configuration\Policies\Windows Settings\Security Settings\Windows Firewall with Advanced Security\Windows Firewall with Advanced Security\Windows Firewall Properties\Private Profile\Logging Customize\Log successful connections.</t>
  </si>
  <si>
    <t>Win11-151</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</si>
  <si>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</si>
  <si>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</si>
  <si>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setting Windows Firewall: Public: Firewall state is set to On (recommended).</t>
  </si>
  <si>
    <t>The setting Windows Firewall: Public: Firewall state is not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</si>
  <si>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</si>
  <si>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</si>
  <si>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</si>
  <si>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Set Windows Firewall: Public: Firewall state to On (recommended). One method to achieve the recommended configuration via Group Policy is to set the following UI path to On (recommended):
Computer Configuration\Policies\Windows Settings\Security Settings\Windows Firewall with Advanced Security\Windows Firewall with Advanced Security\Windows Firewall Properties\Public Profile\Firewall state.</t>
  </si>
  <si>
    <t>Win11-152</t>
  </si>
  <si>
    <t>Set Windows Firewall: Public: Inbound connections to Block (default)</t>
  </si>
  <si>
    <t>Navigate to the UI Path articulated in the Remediation section and confirm it is set as prescribed. This group policy setting is backed by the following registry location:
HKEY_LOCAL_MACHINE\SOFTWARE\Policies\Microsoft\WindowsFirewall\PublicProfile:DefaultInboundAction</t>
  </si>
  <si>
    <t>The setting Windows Firewall: Public: Inbound connections is set to Block (default).</t>
  </si>
  <si>
    <t>The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</si>
  <si>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</si>
  <si>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</si>
  <si>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Set Windows Firewall: Public: Inbound connections to Block (default). One method to achieve the recommended configuration via Group Policy is to set the following UI path to Block (default):
Computer Configuration\Policies\Windows Settings\Security Settings\Windows Firewall with Advanced Security\Windows Firewall with Advanced Security\Windows Firewall Properties\Public Profile\Inbound connections.</t>
  </si>
  <si>
    <t>Win11-153</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</si>
  <si>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</si>
  <si>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</si>
  <si>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setting Windows Firewall: Public: Outbound connections is set to Allow (default).</t>
  </si>
  <si>
    <t>The setting Windows Firewall: Public: Outbound connections is not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</si>
  <si>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</si>
  <si>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</si>
  <si>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Set Windows Firewall: Public: Outbound connections to Allow (default). One method to achieve the recommended configuration via Group Policy is to set the following UI path to Allow (default):
Computer Configuration\Policies\Windows Settings\Security Settings\Windows Firewall with Advanced Security\Windows Firewall with Advanced Security\Windows Firewall Properties\Public Profile\Outbound connections.</t>
  </si>
  <si>
    <t>Win11-154</t>
  </si>
  <si>
    <t>Set Windows Firewall: Public: Settings: Display a notification to No</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</si>
  <si>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</si>
  <si>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</si>
  <si>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setting Windows Firewall: Public: Display a notification is set to Yes.</t>
  </si>
  <si>
    <t>The setting Windows Firewall: Public: Display a notification is not set to Yes.</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</si>
  <si>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</si>
  <si>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</si>
  <si>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</si>
  <si>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Set Windows Firewall: Public: Settings: Display a notification to No. One method to achieve the recommended configuration via Group Policy is to set the following UI path to 'No':
Computer Configuration\Policies\Windows Settings\Security Settings\Windows Firewall with Advanced Security\Windows Firewall with Advanced Security\Windows Firewall Properties\Public Profile\Settings Customize\Display a notification.</t>
  </si>
  <si>
    <t>Win11-155</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</si>
  <si>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</si>
  <si>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</si>
  <si>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</si>
  <si>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Windows Firewall: Public: Settings: Apply local firewall rules option is set to No.</t>
  </si>
  <si>
    <t>The Windows Firewall: Public: Settings: Apply local firewall rules option is not set to No.</t>
  </si>
  <si>
    <t>HAC62: The server-level firewall is not configured according to industry standard best practice.</t>
  </si>
  <si>
    <t>9.3.5</t>
  </si>
  <si>
    <t>When in the Public profile, there should be no special local firewall exceptions per computer. These settings should be managed by a centralized policy.</t>
  </si>
  <si>
    <t>Administrators can still create firewall rules, but the rules will not be applied.</t>
  </si>
  <si>
    <t xml:space="preserve">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
</t>
  </si>
  <si>
    <t>Set Windows Firewall: Public: Settings: Apply local firewall rules to No. One method to achieve the recommended configuration via Group Policy is to set the following UI path to No:
Computer Configuration\Policies\Windows Settings\Security Settings\Windows Firewall with Advanced Security\Windows Firewall with Advanced Security\Windows Firewall Properties\Public Profile\Settings Customize\Apply local firewall rules.</t>
  </si>
  <si>
    <t>Win11-156</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</si>
  <si>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</si>
  <si>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</si>
  <si>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</si>
  <si>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setting Windows Firewall: Public: Apply local connection security rules is set to No.</t>
  </si>
  <si>
    <t>The setting Windows Firewall: Public: Apply local connection security rules is not set to No.</t>
  </si>
  <si>
    <t>9.3.6</t>
  </si>
  <si>
    <t>Users with administrative privileges might create firewall rules that expose the system to remote attack.</t>
  </si>
  <si>
    <t>Administrators can still create local connection security rules, but the rules will not be applied.</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</si>
  <si>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</si>
  <si>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Set Windows Firewall: Public: Settings: Apply local connection security rules to No. One method to achieve the recommended configuration via Group Policy is to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</si>
  <si>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Win11-157</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</si>
  <si>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</si>
  <si>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</si>
  <si>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</si>
  <si>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setting Windows Firewall: Public: Logging: Name is set to %SYSTEMROOT%&gt;System32&gt;logfiles&gt;firewall&gt;publicfw.log.</t>
  </si>
  <si>
    <t>The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</si>
  <si>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</si>
  <si>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</si>
  <si>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Set Windows Firewall: Public: Logging: Name to %SystemRoot%\System32\logfiles\firewall\publicfw.log. One method to achieve the recommended configuration via Group Policy is to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</si>
  <si>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Win11-158</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</si>
  <si>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</si>
  <si>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</si>
  <si>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setting Windows Firewall: Public: Logging: Size limit (KB) is set to 16,384 KB or greater</t>
  </si>
  <si>
    <t>The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</si>
  <si>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</si>
  <si>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</si>
  <si>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Set Windows Firewall: Public: Logging: Size limit (KB) to 16,384 KB or greater. One method to achieve the recommended configuration via Group Policy is to set the following UI path to 16,384 KB or greater:
Computer Configuration\Policies\Windows Settings\Security Settings\Windows Firewall with Advanced Security\Windows Firewall with Advanced Security\Windows Firewall Properties\Public Profile\Logging Customize\Size limit (KB).</t>
  </si>
  <si>
    <t>Win11-159</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</si>
  <si>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</si>
  <si>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</si>
  <si>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setting Windows Firewall: Public: Logging: Log dropped packets is set to Yes.</t>
  </si>
  <si>
    <t>The setting Windows Firewall: Public: Logging: Log dropped packets is not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</si>
  <si>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</si>
  <si>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</si>
  <si>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Set Windows Firewall: Public: Logging: Log dropped packets to Yes. One method to achieve the recommended configuration via Group Policy is to set the following UI path to Yes:
Computer Configuration\Policies\Windows Settings\Security Settings\Windows Firewall with Advanced Security\Windows Firewall with Advanced Security\Windows Firewall Properties\Public Profile\Logging Customize\Log dropped packets.</t>
  </si>
  <si>
    <t>Win11-160</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</si>
  <si>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</si>
  <si>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</si>
  <si>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setting Windows Firewall: Public: Logging: Log successful connections is set to Yes.</t>
  </si>
  <si>
    <t>The setting Windows Firewall: Public: Logging: Log successful connections is not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</si>
  <si>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</si>
  <si>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</si>
  <si>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Set Windows Firewall: Public: Logging: Log successful connections to Yes. One method to achieve the recommended configuration via Group Policy is to set the following UI path to Yes.
Computer Configuration\Policies\Windows Settings\Security Settings\Windows Firewall with Advanced Security\Windows Firewall with Advanced Security\Windows Firewall Properties\Public Profile\Logging Customize\Log successful connections.</t>
  </si>
  <si>
    <t>Win11-161</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</si>
  <si>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</si>
  <si>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</si>
  <si>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/subcategory:"Credential Validation"</t>
  </si>
  <si>
    <t>The setting Audit Credential Validation is set to Success and Failure.</t>
  </si>
  <si>
    <t>The setting Audit Credential Validation is not set to Success and Failure.</t>
  </si>
  <si>
    <t>17.1</t>
  </si>
  <si>
    <t>17.1.1</t>
  </si>
  <si>
    <t>Auditing these events may be useful when investigating a security incident.</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</si>
  <si>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</si>
  <si>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To establish the recommended configuration via GP, set the following UI path to Success and Failure:
Computer Configuration\Policies\Windows Settings\Security Settings\Advanced Audit Policy Configuration\Audit Policies\Account Logon\Audit Credential Validation.</t>
  </si>
  <si>
    <t>Set Audit Credential Validation to Success and Failure. One method to achieve the recommended configuration via Group Policy is to set the following UI path to Success and Failure:
Computer Configuration\Policies\Windows Settings\Security Settings\Advanced Audit Policy Configuration\Audit Policies\Account Logon\Audit Credential Validation.</t>
  </si>
  <si>
    <t>Win11-162</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</si>
  <si>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</si>
  <si>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</si>
  <si>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/subcategory:"Application Group Management"</t>
  </si>
  <si>
    <t>The setting Audit Application Group Management is set to Success and Failure.</t>
  </si>
  <si>
    <t>The setting Audit Application Group Management is not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</si>
  <si>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</si>
  <si>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</si>
  <si>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</si>
  <si>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</si>
  <si>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</si>
  <si>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</si>
  <si>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Set Audit Application Group Management to Success and Failure. One method to achieve the recommended configuration via Group Policy is to set the following UI path to Success and Failure:
Computer Configuration\Policies\Windows Settings\Security Settings\Advanced Audit Policy Configuration\Audit Policies\Account Management\Audit Application Group Management.</t>
  </si>
  <si>
    <t>Win11-163</t>
  </si>
  <si>
    <t>Set Audit Security Group Management to include Success</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</si>
  <si>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</si>
  <si>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/subcategory:"Security Group Management"</t>
  </si>
  <si>
    <t>The setting Audit Security Group Management is set to Success and Failure.</t>
  </si>
  <si>
    <t>The setting Audit Security Group Management is not set to Success.</t>
  </si>
  <si>
    <t>17.2.2</t>
  </si>
  <si>
    <t>To establish the recommended configuration via GP, set the following UI path to include Success:
Computer Configuration\Policies\Windows Settings\Security Settings\Advanced Audit Policy Configuration\Audit Policies\Account Management\Audit Security Group Management.</t>
  </si>
  <si>
    <t>Set Audit Security Group Management to include Success. One method to achieve the recommended configuration via Group Policy is to set the following UI path to include Success:
Computer Configuration\Policies\Windows Settings\Security Settings\Advanced Audit Policy Configuration\Audit Policies\Account Management\Audit Security Group Management.</t>
  </si>
  <si>
    <t>Win11-164</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</si>
  <si>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</si>
  <si>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</si>
  <si>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"User Account Management"</t>
  </si>
  <si>
    <t>The setting Audit User Account Management is set to Success and Failure.</t>
  </si>
  <si>
    <t>The setting Audit User Account Management is not set to Success and Failure.</t>
  </si>
  <si>
    <t>17.2.3</t>
  </si>
  <si>
    <t>To establish the recommended configuration via GP, set the following UI path to Success and Failure:
Computer Configuration\Policies\Windows Settings\Security Settings\Advanced Audit Policy Configuration\Audit Policies\Account Management\Audit User Account Management.</t>
  </si>
  <si>
    <t>Set Audit User Account Management to Success and Failure. One method to achieve the recommended configuration via Group Policy is to set the following UI path to Success and Failure:
Computer Configuration\Policies\Windows Settings\Security Settings\Advanced Audit Policy Configuration\Audit Policies\Account Management\Audit User Account Management.</t>
  </si>
  <si>
    <t>Win11-165</t>
  </si>
  <si>
    <t>Set Audit PNP Activity to include Success</t>
  </si>
  <si>
    <t>This policy setting allows you to audit when plug and play detects an external device.
The recommended state for this setting is to include: Success.
**Note:** A Windows 10, Server 2016 or newer OS is required to access and set this value in Group Policy.</t>
  </si>
  <si>
    <t>Navigate to the UI Path articulated in the Remediation section and confirm it is set as prescribed.
OR
To audit the system using `auditpol.exe`, perform the following and confirm it is set as prescribed:
auditpol /get /subcategory:"PNP Activity"</t>
  </si>
  <si>
    <t>The setting Audit PNP Activity is set to Success.</t>
  </si>
  <si>
    <t>The setting Audit PNP Activity is not set to Success.</t>
  </si>
  <si>
    <t>17.3</t>
  </si>
  <si>
    <t>17.3.1</t>
  </si>
  <si>
    <t>Enabling this setting will allow a user to audit events when a device is plugged into a system. This can help alert IT staff if unapproved devices are plugged in.</t>
  </si>
  <si>
    <t>To establish the recommended configuration via GP, set the following UI path to include Success:
Computer Configuration\Policies\Windows Settings\Security Settings\Advanced Audit Policy Configuration\Audit Policies\Detailed Tracking\Audit PNP Activity.</t>
  </si>
  <si>
    <t>Set Audit PNP Activity to include Success. One method to achieve the recommended configuration via Group Policy is to set the following UI path to include Success:
Computer Configuration\Policies\Windows Settings\Security Settings\Advanced Audit Policy Configuration\Audit Policies\Detailed Tracking\Audit PNP Activity.</t>
  </si>
  <si>
    <t>Win11-166</t>
  </si>
  <si>
    <t>Set Audit Process Creation to include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</si>
  <si>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</si>
  <si>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 "Process Creation"</t>
  </si>
  <si>
    <t>The setting Audit Process Creation is set to Success.</t>
  </si>
  <si>
    <t>The setting Audit Process Creation is not set to Success.</t>
  </si>
  <si>
    <t>17.3.2</t>
  </si>
  <si>
    <t>To establish the recommended configuration via GP, set the following UI path to include Success:
Computer Configuration\Policies\Windows Settings\Security Settings\Advanced Audit Policy Configuration\Audit Policies\Detailed Tracking\Audit Process Creation.</t>
  </si>
  <si>
    <t>Set Audit Process Creation to include Success. One method to achieve the recommended configuration via Group Policy is to set the following UI path to include Success:
Computer Configuration\Policies\Windows Settings\Security Settings\Advanced Audit Policy Configuration\Audit Policies\Detailed Tracking\Audit Process Creation.</t>
  </si>
  <si>
    <t>Win11-167</t>
  </si>
  <si>
    <t>Set Audit Account Lockout to include Failure</t>
  </si>
  <si>
    <t>This subcategory reports when a user's account is locked out as a result of too many failed logon attempts. Events for this subcategory include:
- 4625: An account failed to log on.
The recommended state for this setting is to include: Failure.</t>
  </si>
  <si>
    <t>Navigate to the UI Path articulated in the Remediation section and confirm it is set as prescribed.
OR
To audit the system using `auditpol.exe`, perform the following and confirm it is set as prescribed:
auditpol /get /subcategory: "Account Lockout"</t>
  </si>
  <si>
    <t>The setting Audit Account Lockout is set to Failure.</t>
  </si>
  <si>
    <t>The setting Audit Account Lockout is not set to Failure.</t>
  </si>
  <si>
    <t>17.5</t>
  </si>
  <si>
    <t>17.5.1</t>
  </si>
  <si>
    <t>To establish the recommended configuration via GP, set the following UI path to include Failure:
Computer Configuration\Policies\Windows Settings\Security Settings\Advanced Audit Policy Configuration\Audit Policies\Logon/Logoff\Audit Account Lockout.</t>
  </si>
  <si>
    <t>Set Audit Account Lockout to include Failure. One method to achieve the recommended configuration via Group Policy is to set the following UI path to include Failure:
Computer Configuration\Policies\Windows Settings\Security Settings\Advanced Audit Policy Configuration\Audit Policies\Logon/Logoff\Audit Account Lockout.</t>
  </si>
  <si>
    <t>Win11-168</t>
  </si>
  <si>
    <t>Set Audit Group Membership to include Success</t>
  </si>
  <si>
    <t>This policy allows you to audit the group membership information in the user’s logon token. Events in this subcategory are generated on the computer on which a logon session is created. For an interactive logon, the security audit event is generated on the computer that the user logged on to. For a network logon, such as accessing a shared folder on the network, the security audit event is generated on the computer hosting the resource.
The recommended state for this setting is to include: Success.
**Note:** A Windows 10, Server 2016 or newer OS is required to access and set this value in Group Policy.</t>
  </si>
  <si>
    <t>Navigate to the UI Path articulated in the Remediation section and confirm it is set as prescribed.
OR
To audit the system using `auditpol.exe`, perform the following and confirm it is set as prescribed:
auditpol /get /subcategory: "Group Membership"</t>
  </si>
  <si>
    <t>The setting Audit Group Membership is set to Success.</t>
  </si>
  <si>
    <t>The setting Audit Group Membership is not set to Success.</t>
  </si>
  <si>
    <t>17.5.2</t>
  </si>
  <si>
    <t>To establish the recommended configuration via GP, set the following UI path to include Success:
Computer Configuration\Policies\Windows Settings\Security Settings\Advanced Audit Policy Configuration\Audit Policies\Logon/Logoff\Audit Group Membership.</t>
  </si>
  <si>
    <t>Set Audit Group Membership to include Success. One method to achieve the recommended configuration via Group Policy is to set the following UI path to include Success:
Computer Configuration\Policies\Windows Settings\Security Settings\Advanced Audit Policy Configuration\Audit Policies\Logon/Logoff\Audit Group Membership.</t>
  </si>
  <si>
    <t>Win11-169</t>
  </si>
  <si>
    <t>Set Audit Logoff to include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</si>
  <si>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</si>
  <si>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 Logoff"</t>
  </si>
  <si>
    <t>The setting Audit Logoff is set to Success.</t>
  </si>
  <si>
    <t>The setting Audit Logoff is not set to Success.</t>
  </si>
  <si>
    <t>17.5.3</t>
  </si>
  <si>
    <t>To establish the recommended configuration via GP, set the following UI path to include Success:
Computer Configuration\Policies\Windows Settings\Security Settings\Advanced Audit Policy Configuration\Audit Policies\Logon/Logoff\Audit Logoff.</t>
  </si>
  <si>
    <t>Set Audit Logoff to include Success. One method to achieve the recommended configuration via Group Policy is to set the following UI path to include Success:
Computer Configuration\Policies\Windows Settings\Security Settings\Advanced Audit Policy Configuration\Audit Policies\Logon/Logoff\Audit Logoff.</t>
  </si>
  <si>
    <t>Win11-170</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</si>
  <si>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</si>
  <si>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</si>
  <si>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"Logon"</t>
  </si>
  <si>
    <t>The setting Audit Logon is set to Success and Failure.</t>
  </si>
  <si>
    <t>The setting Audit Logon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</si>
  <si>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</si>
  <si>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Logon.</t>
  </si>
  <si>
    <t>Set Audit Logon to Success and Failure. One method to achieve the recommended configuration via Group Policy is to set the following UI path to Success and Failure:
Computer Configuration\Policies\Windows Settings\Security Settings\Advanced Audit Policy Configuration\Audit Policies\Logon/Logoff\Audit Logon.</t>
  </si>
  <si>
    <t>Win11-171</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</si>
  <si>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</si>
  <si>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</si>
  <si>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"Other Logon/Logoff Events"</t>
  </si>
  <si>
    <t>The setting Audit Other Logon/Logoff Events is set to Success and Failure.</t>
  </si>
  <si>
    <t>The setting Audit Other Logon/Logoff Events is not set to Success and Failure.</t>
  </si>
  <si>
    <t>17.5.5</t>
  </si>
  <si>
    <t>To establish the recommended configuration via GP, set the following UI path to Success and Failure:
Computer Configuration\Policies\Windows Settings\Security Settings\Advanced Audit Policy Configuration\Audit Policies\Logon/Logoff\Audit Other Logon/Logoff Events.</t>
  </si>
  <si>
    <t>Set Audit Other Logon/Logoff Events to Success and Failure. One method to achieve the recommended configuration via Group Policy is to set the following UI path to Success and Failure:
Computer Configuration\Policies\Windows Settings\Security Settings\Advanced Audit Policy Configuration\Audit Policies\Logon/Logoff\Audit Other Logon/Logoff Events.</t>
  </si>
  <si>
    <t>Win11-172</t>
  </si>
  <si>
    <t>Set Audit Special Logon to include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</si>
  <si>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</si>
  <si>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 "Special Logon"</t>
  </si>
  <si>
    <t>The setting Audit Special Logon is set to Success.</t>
  </si>
  <si>
    <t>The setting Audit Special Logon is not set to Success.</t>
  </si>
  <si>
    <t>17.5.6</t>
  </si>
  <si>
    <t>To establish the recommended configuration via GP, set the following UI path to include Success:
Computer Configuration\Policies\Windows Settings\Security Settings\Advanced Audit Policy Configuration\Audit Policies\Logon/Logoff\Audit Special Logon.</t>
  </si>
  <si>
    <t>Set Audit Special Logon to include Success. One method to achieve the recommended configuration via Group Policy is to set the following UI path to include Failure:
Computer Configuration\Policies\Windows Settings\Security Settings\Advanced Audit Policy Configuration\Audit Policies\Object Access\Audit Detailed File Share.</t>
  </si>
  <si>
    <t>Win11-173</t>
  </si>
  <si>
    <t>AU-12</t>
  </si>
  <si>
    <t>Audit Generation</t>
  </si>
  <si>
    <t>Set Audit Detailed File Share to include Failure</t>
  </si>
  <si>
    <t>This subcategory allows you to audit attempts to access files and folders on a shared folder. Events for this subcategory include:
- 5145: network share object was checked to see whether client can be granted desired access.
The recommended state for this setting is to include: Failure</t>
  </si>
  <si>
    <t>Navigate to the UI Path articulated in the Remediation section and confirm it is set as prescribed.
OR
To audit the system using `auditpol.exe`, perform the following and confirm it is set as prescribed:
auditpol /get /subcategory: "Detailed File Share"</t>
  </si>
  <si>
    <t>The Audit Detailed File Share is set to include Failure.</t>
  </si>
  <si>
    <t>The Audit Detailed File Share is not set to include Failure</t>
  </si>
  <si>
    <t>17.6</t>
  </si>
  <si>
    <t>17.6.1</t>
  </si>
  <si>
    <t>Auditing the Failures will log which unauthorized users attempted (and failed) to get access to a file or folder on a network share on this computer, which could possibly be an indication of malicious intent.</t>
  </si>
  <si>
    <t>To establish the recommended configuration via GP, set the following UI path to include Failure:
Computer Configuration\Policies\Windows Settings\Security Settings\Advanced Audit Policy Configuration\Audit Policies\Object Access\Audit Detailed File Share.</t>
  </si>
  <si>
    <t>Set Audit Detailed File Share to include Failure. One method to achieve the recommended configuration via Group Policy is to set the following UI path to include Failure:
Computer Configuration\Policies\Windows Settings\Security Settings\Advanced Audit Policy Configuration\Audit Policies\Object Access\Audit Detailed File Share.</t>
  </si>
  <si>
    <t>Win11-174</t>
  </si>
  <si>
    <t>Set Audit File Share to Success and Failure</t>
  </si>
  <si>
    <t>This policy setting allows you to audit attempts to access a shared folder.
The recommended state for this setting is: Success and Failure.
**Note:** There are no system access control lists (SACLs) for shared folders. If this policy setting is enabled, access to all shared folders on the system is audited.</t>
  </si>
  <si>
    <t>Navigate to the UI Path articulated in the Remediation section and confirm it is set as prescribed.
OR
To audit the system using `auditpol.exe`, perform the following and confirm it is set as prescribed:
auditpol /get /subcategory: "File Share"</t>
  </si>
  <si>
    <t>The Audit File Share is set to Success and Failure.</t>
  </si>
  <si>
    <t>The Audit File Share is not set to Success and Failure</t>
  </si>
  <si>
    <t>17.6.2</t>
  </si>
  <si>
    <t>In an enterprise managed environment, workstations should have limited file sharing activity, as file servers would normally handle the overall burden of file sharing activities. Any unusual file sharing activity on workstations may therefore be useful in an investigation of potentially malicious activity.</t>
  </si>
  <si>
    <t>To establish the recommended configuration via GP, set the following UI path to Success and Failure:
Computer Configuration\Policies\Windows Settings\Security Settings\Advanced Audit Policy Configuration\Audit Policies\Object Access\Audit File Share.</t>
  </si>
  <si>
    <t>Set Audit File Share to Success and Failure. One method to achieve the recommended configuration via Group Policy is to set the following UI path to Success and Failure:
Computer Configuration\Policies\Windows Settings\Security Settings\Advanced Audit Policy Configuration\Audit Policies\Object Access\Audit File Share.</t>
  </si>
  <si>
    <t>Win11-175</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</si>
  <si>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</si>
  <si>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</si>
  <si>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"Audit Other Object Access Events"</t>
  </si>
  <si>
    <t>The Audit Other Object Access Events is set to Success and Failure.</t>
  </si>
  <si>
    <t>Audit Other Object Access Events is not set to Success and Failure</t>
  </si>
  <si>
    <t>17.6.3</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</si>
  <si>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</si>
  <si>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</si>
  <si>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 xml:space="preserve">Set Audit Other Object Access Events to Success and Failure. One method to achieve the recommended configuration via Group Policy is to set the following UI path to Success and Failure:
Computer Configuration\Policies\Windows Settings\Security Settings\Advanced Audit Policy Configuration\Audit Policies\Object Access\Audit Other Object Access Events. </t>
  </si>
  <si>
    <t>Win11-176</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</si>
  <si>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</si>
  <si>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8.0, Server 2012 (non-R2) or newer OS is required to access and set this value in Group Policy.</t>
  </si>
  <si>
    <t>Navigate to the UI Path articulated in the Remediation section and confirm it is set as prescribed.
OR
To audit the system using `auditpol.exe`, perform the following and confirm it is set as prescribed:
auditpol /get /subcategory: "Removable Storage"</t>
  </si>
  <si>
    <t>The setting Audit Removable Storage is set to Success and Failure</t>
  </si>
  <si>
    <t>The setting Audit Removable Storage is not set to Success and Failure.</t>
  </si>
  <si>
    <t>17.6.4</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</si>
  <si>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</si>
  <si>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</si>
  <si>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Set Audit Removable Storage to Success and Failure. One method to achieve the recommended configuration via Group Policy is to set the following UI path to Success and Failure:
Computer Configuration\Policies\Windows Settings\Security Settings\Advanced Audit Policy Configuration\Audit Policies\Object Access\Audit Removable Storage.</t>
  </si>
  <si>
    <t>Win11-177</t>
  </si>
  <si>
    <t>Set Audit  Policy Change to include Success</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</si>
  <si>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</si>
  <si>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 "Audit Policy Change"</t>
  </si>
  <si>
    <t>The setting Audit  Policy Change is set to Success and Failure.</t>
  </si>
  <si>
    <t>The setting Audit  Policy Change is not set to Success and Failure.</t>
  </si>
  <si>
    <t>17.7</t>
  </si>
  <si>
    <t>17.7.1</t>
  </si>
  <si>
    <t>To establish the recommended configuration via GP, set the following UI path to include Success:
Computer Configuration\Policies\Windows Settings\Security Settings\Advanced Audit Policy Configuration\Audit Policies\Policy Change\Audit  Policy Change.</t>
  </si>
  <si>
    <t>Set Audit  Policy Change to include Success. One method to achieve the recommended configuration via Group Policy is to set the following UI path to include Success:
Computer Configuration\Policies\Windows Settings\Security Settings\Advanced Audit Policy Configuration\Audit Policies\Policy Change\Audit Audit Policy Change.</t>
  </si>
  <si>
    <t>Win11-178</t>
  </si>
  <si>
    <t>Set Audit Authentication Policy Change to include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</si>
  <si>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</si>
  <si>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 "Authentication Policy Change"</t>
  </si>
  <si>
    <t>The setting Audit Authentication Policy Change is set to Success.</t>
  </si>
  <si>
    <t>The setting Audit Authentication Policy Change is not set to Success.</t>
  </si>
  <si>
    <t>17.7.2</t>
  </si>
  <si>
    <t xml:space="preserve">To establish the recommended configuration via GP, set the following UI path to include Success:
Computer Configuration\Policies\Windows Settings\Security Settings\Advanced Audit Policy Configuration\Audit Policies\Policy Change\Audit Authentication Policy Change.
</t>
  </si>
  <si>
    <t>Set Audit Authentication Policy Change to include Success. One method to achieve the recommended configuration via Group Policy is to set the following UI path to include Success:
Computer Configuration\Policies\Windows Settings\Security Settings\Advanced Audit Policy Configuration\Audit Policies\Policy Change\Audit Authentication Policy Change.</t>
  </si>
  <si>
    <t>Win11-179</t>
  </si>
  <si>
    <t>Set Audit Authorization Policy Change to include Success</t>
  </si>
  <si>
    <t>This subcategory reports changes in authorization policy. Events for this subcategory include:
- 4703: A user right was adjusted.
- 4704: A user right was assigned.
- 4705: A user right was removed.
- 4670: Permissions on an object were changed.
- 4911: Resource attributes of the object were changed.
- 4913: Central Access Policy on the object was changed.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</si>
  <si>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 "Authorization Policy Change"</t>
  </si>
  <si>
    <t>The Audit Authorization Policy Change is set to include Success.</t>
  </si>
  <si>
    <t>Audit Authorization Policy Change is not set to include Success.</t>
  </si>
  <si>
    <t>17.7.3</t>
  </si>
  <si>
    <t>To establish the recommended configuration via GP, set the following UI path to include Success:
Computer Configuration\Policies\Windows Settings\Security Settings\Advanced Audit Policy Configuration\Audit Policies\Policy Change\Audit Authorization Policy Change.</t>
  </si>
  <si>
    <t>Set Audit Authorization Policy Change to include Success. One method to achieve the recommended configuration via Group Policy is to set the following UI path to include Success:
Computer Configuration\Policies\Windows Settings\Security Settings\Advanced Audit Policy Configuration\Audit Policies\Policy Change\Audit Authorization Policy Change.</t>
  </si>
  <si>
    <t>Win11-180</t>
  </si>
  <si>
    <t>Set Audit MPSSVC Rule-Level Policy Change to Success and Failure</t>
  </si>
  <si>
    <t>This subcategory determines whether the operating system generates audit events when changes are made to policy rules for the Microsoft Protection Service (MPSSVC.exe). Events for this subcategory include:
- 4944: The following policy was active when the Windows Firewall started.
- 4945: A rule was listed when the Windows Firewall started.
- 4946: A change has been made to Windows Firewall exception list. A rule was added.
- 4947: A change has been made to Windows Firewall exception list. A rule was modified.
- 4948: A change has been made to Windows Firewall exception list. A rule was deleted.
- 4949: Windows Firewall settings were restored to the default values.
- 4950: A Windows Firewall setting has changed.
- 4951: A rule has been ignored because its major version number was not recognized by Windows Firewall.
- 4952: Parts of a rule have been ignored because its minor version number was not recognized by Windows Firewall. The other parts of the rule will be enforced.
- 4953: A rule has been ignored by Windows Firewall because it could not parse the rule.
- 4954: Windows Firewall Group Policy settings have changed. The new settings have been applied.
- 4956: Windows Firewall has changed the active profile.
- 4957: Windows Firewall did not apply the following rule.
- 4958: Windows Firewall did not apply the following rule because the rule referred to items not configured on this computer.
The recommended state for this setting is : Success and Failure</t>
  </si>
  <si>
    <t>Navigate to the UI Path articulated in the Remediation section and confirm it is set as prescribed.
OR
To audit the system using `auditpol.exe`, perform the following and confirm it is set as prescribed:
auditpol /get /subcategory:"MPSSVC Rule-Level Policy Change"</t>
  </si>
  <si>
    <t>The Audit MPSSVC Rule-Level Policy Change is set to Success and Failure.</t>
  </si>
  <si>
    <t>The Audit MPSSVC Rule-Level Policy Change is not set to Success and Failure</t>
  </si>
  <si>
    <t>17.7.4</t>
  </si>
  <si>
    <t>Changes to firewall rules are important for understanding the security state of the computer and how well it is protected against network attacks.</t>
  </si>
  <si>
    <t>To establish the recommended configuration via GP, set the following UI path to Success and Failure:
Computer Configuration\Policies\Windows Settings\Security Settings\Advanced Audit Policy Configuration\Audit Policies\Policy Change\Audit MPSSVC Rule-Level Policy Change.</t>
  </si>
  <si>
    <t>Set Audit MPSSVC Rule-Level Policy Change to Success and Failure. One method to achieve the recommended configuration via Group Policy is to set the following UI path to Success and Failure:
Computer Configuration\Policies\Windows Settings\Security Settings\Advanced Audit Policy Configuration\Audit Policies\Policy Change\Audit MPSSVC Rule-Level Policy Change.</t>
  </si>
  <si>
    <t>Win11-181</t>
  </si>
  <si>
    <t>Set Audit Other Policy Change Events to include Failure</t>
  </si>
  <si>
    <t>This subcategory contains events about EFS Data Recovery Agent policy changes, changes in Windows Filtering Platform filter, status on Security policy settings updates for local Group Policy settings, Central Access Policy changes, and detailed troubleshooting events for Cryptographic Next Generation (CNG) operations.
- 5063: A cryptographic provider operation was attempted.
- 5064: A cryptographic context operation was attempted.
- 5065: A cryptographic context modification was attempted.
- 5066: A cryptographic function operation was attempted.
- 5067: A cryptographic function modification was attempted.
- 5068: A cryptographic function provider operation was attempted.
- 5069: A cryptographic function property operation was attempted.
- 5070: A cryptographic function property modification was attempted.
- 6145: One or more errors occurred while processing security policy in the group policy objects.
The recommended state for this setting is to include: Failure.</t>
  </si>
  <si>
    <t>Navigate to the UI Path articulated in the Remediation section and confirm it is set as prescribed.
OR
To audit the system using `auditpol.exe`, perform the following and confirm it is set as prescribed:
auditpol /get /subcategory: "Other Policy Change Events"</t>
  </si>
  <si>
    <t>The Audit Other Policy Change Events is set to include Failure.</t>
  </si>
  <si>
    <t>The Audit Other Policy Change Events is not set to include Failure</t>
  </si>
  <si>
    <t>17.7.5</t>
  </si>
  <si>
    <t>This setting can help detect errors in applied Security settings which came from Group Policy, and failure events related to Cryptographic Next Generation (CNG) functions.</t>
  </si>
  <si>
    <t>To establish the recommended configuration via GP, set the following UI path to include Failure:
Computer Configuration\Policies\Windows Settings\Security Settings\Advanced Audit Policy Configuration\Audit Policies\Policy Change\Audit Other Policy Change Events.</t>
  </si>
  <si>
    <t>Set Audit Other Policy Change Events to include Failure. One method to achieve the recommended configuration via Group Policy is to set the following UI path to include Failure:
Computer Configuration\Policies\Windows Settings\Security Settings\Advanced Audit Policy Configuration\Audit Policies\Policy Change\Audit Other Policy Change Events.</t>
  </si>
  <si>
    <t>Win11-182</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</si>
  <si>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</si>
  <si>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</si>
  <si>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"Sensitive Privilege Use"</t>
  </si>
  <si>
    <t>The setting Audit Sensitive Privilege Use is set to Success and Failure.</t>
  </si>
  <si>
    <t>The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</si>
  <si>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</si>
  <si>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</si>
  <si>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</si>
  <si>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Set Audit Sensitive Privilege Use to Success and Failure. One method to achieve the recommended configuration via Group Policy is to set the following UI path to Success and Failure:
Computer Configuration\Policies\Windows Settings\Security Settings\Advanced Audit Policy Configuration\Audit Policies\Privilege Use\Audit Sensitive Privilege Use.</t>
  </si>
  <si>
    <t>Win11-183</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</si>
  <si>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</si>
  <si>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</si>
  <si>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"IPsec Driver"</t>
  </si>
  <si>
    <t>The setting Audit IPsec Driver is set to Success and Failure.</t>
  </si>
  <si>
    <t>The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</si>
  <si>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</si>
  <si>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</si>
  <si>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</si>
  <si>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Set Audit IPsec Driver to Success and Failure. One method to achieve the recommended configuration via Group Policy is to set the following UI path to Success and Failure:
Computer Configuration\Policies\Windows Settings\Security Settings\Advanced Audit Policy Configuration\Audit Policies\System\Audit IPsec Driver.</t>
  </si>
  <si>
    <t>Win11-184</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</si>
  <si>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</si>
  <si>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</si>
  <si>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"Other System Events"</t>
  </si>
  <si>
    <t>The setting Audit Other System Events is set to Success and Failure.</t>
  </si>
  <si>
    <t>The setting Audit Other System Events is not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</si>
  <si>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</si>
  <si>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</si>
  <si>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</si>
  <si>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Set Audit Other System Events to Success and Failure. One method to achieve the recommended configuration via Group Policy is to set the following UI path to Success and Failure:
Computer Configuration\Policies\Windows Settings\Security Settings\Advanced Audit Policy Configuration\Audit Policies\System\Audit Other System Events.</t>
  </si>
  <si>
    <t>Win11-185</t>
  </si>
  <si>
    <t>Set Audit Security State Change to include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</si>
  <si>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</si>
  <si>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/subcategory:"Security State Change"</t>
  </si>
  <si>
    <t>The setting Audit Security State Change is set to Success.</t>
  </si>
  <si>
    <t>The setting Audit Security State Change is not set to Success.</t>
  </si>
  <si>
    <t>17.9.3</t>
  </si>
  <si>
    <t>To establish the recommended configuration via GP, set the following UI path to include Success:
Computer Configuration\Policies\Windows Settings\Security Settings\Advanced Audit Policy Configuration\Audit Policies\System\Audit Security State Change.</t>
  </si>
  <si>
    <t>Set Audit Security State Change to include Success. One method to achieve the recommended configuration via Group Policy is to  set the following UI path to include Success:
Computer Configuration\Policies\Windows Settings\Security Settings\Advanced Audit Policy Configuration\Audit Policies\System\Audit Security State Change.</t>
  </si>
  <si>
    <t>Win11-186</t>
  </si>
  <si>
    <t>Set Audit Security System Extension to include Success</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</si>
  <si>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to include: Success.</t>
  </si>
  <si>
    <t>Navigate to the UI Path articulated in the Remediation section and confirm it is set as prescribed.
OR
To audit the system using `auditpol.exe`, perform the following and confirm it is set as prescribed:
auditpol /get /subcategory:"Security System Extension"</t>
  </si>
  <si>
    <t>The setting Audit Security System Extension is set to Success.</t>
  </si>
  <si>
    <t>The setting Audit Security System Extension is not set to Success.</t>
  </si>
  <si>
    <t>17.9.4</t>
  </si>
  <si>
    <t>To establish the recommended configuration via GP, set the following UI path to include Success:
Computer Configuration\Policies\Windows Settings\Security Settings\Advanced Audit Policy Configuration\Audit Policies\System\Audit Security System Extension.</t>
  </si>
  <si>
    <t>Set Audit Security System Extension to include Success. One method to achieve the recommended configuration via Group Policy is to set the following UI path to include Success:
Computer Configuration\Policies\Windows Settings\Security Settings\Advanced Audit Policy Configuration\Audit Policies\System\Audit Security System Extension.</t>
  </si>
  <si>
    <t>Win11-187</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</si>
  <si>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</si>
  <si>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self-test was performed.
- 5057: A cryptographic primitive operation failed.
- 5060: Verification operation failed.
- 5061: Cryptographic operation.
- 5062: A kernel-mode cryptographic self-test was performed.
The recommended state for this setting is: Success and Failure.</t>
  </si>
  <si>
    <t>Navigate to the UI Path articulated in the Remediation section and confirm it is set as prescribed.
OR
To audit the system using `auditpol.exe`, perform the following and confirm it is set as prescribed:
auditpol /get /subcategory: "System Integrity"</t>
  </si>
  <si>
    <t>The setting Audit System Integrity is set to Success and Failure.</t>
  </si>
  <si>
    <t>The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</si>
  <si>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</si>
  <si>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</si>
  <si>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Set Audit System Integrity to Success and Failure. One method to achieve the recommended configuration via Group Policy is to set the following UI path to Success and Failure:
Computer Configuration\Policies\Windows Settings\Security Settings\Advanced Audit Policy Configuration\Audit Policies\System\Audit System Integrity.</t>
  </si>
  <si>
    <t>Win11-188</t>
  </si>
  <si>
    <t>Set Prevent enabling lock screen camera to enabled</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</si>
  <si>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</si>
  <si>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HKEY_LOCAL_MACHINE\SOFTWARE\Policies\Microsoft\Windows\Personalization:NoLockScreenCamera</t>
  </si>
  <si>
    <t>The setting Prevent enabling lock screen camera is set to enabled.</t>
  </si>
  <si>
    <t>The setting Prevent enabling lock screen camera is not set to enabled.</t>
  </si>
  <si>
    <t>18.1.1</t>
  </si>
  <si>
    <t>18.1.1.1</t>
  </si>
  <si>
    <t>Disabling the lock screen camera extends the protection afforded by the lock screen to camera features.</t>
  </si>
  <si>
    <t>If you enable this setting, users will no longer be able to enable or disable lock screen camera access in PC Settings, and the camera cannot be invoked on the lock screen.</t>
  </si>
  <si>
    <t>To establish the recommended configuration via GP, set the following UI path to Enabled:
Computer Configuration\Policies\Administrative Templates\Control Panel\Personalization\Prevent enabling lock screen camera.</t>
  </si>
  <si>
    <t>Set Prevent enabling lock screen camera to enabled. One method to achieve the recommended configuration via Group Policy is to set the following UI path to enabled:
Computer Configuration\Policies\Administrative Templates\Control Panel\Personalization\Prevent enabling lock screen camera.</t>
  </si>
  <si>
    <t>Win11-189</t>
  </si>
  <si>
    <t>Set Prevent enabling lock screen slide show to enabled</t>
  </si>
  <si>
    <t>Disables the lock screen slide show settings in PC Settings and prevents a slide show from playing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</si>
  <si>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HKEY_LOCAL_MACHINE\SOFTWARE\Policies\Microsoft\Windows\Personalization:NoLockScreenSlideshow</t>
  </si>
  <si>
    <t>The setting Prevent enabling lock screen slide show is set to enabled.</t>
  </si>
  <si>
    <t>The setting Prevent enabling lock screen slide show is not set to enabled.</t>
  </si>
  <si>
    <t>18.1.1.2</t>
  </si>
  <si>
    <t>Disabling the lock screen slide show extends the protection afforded by the lock screen to slide show contents.</t>
  </si>
  <si>
    <t>If you enable this setting, users will no longer be able to modify slide show settings in PC Settings, and no slide show will ever start.</t>
  </si>
  <si>
    <t>To establish the recommended configuration via GP, set the following UI path to Enabled:
Computer Configuration\Policies\Administrative Templates\Control Panel\Personalization\Prevent enabling lock screen slide show.</t>
  </si>
  <si>
    <t>Set Prevent enabling lock screen slide show to enabled. One method to achieve the recommended configuration via Group Policy is to set the following UI path to enabled:
Computer Configuration\Policies\Administrative Templates\Control Panel\Personalization\Prevent enabling lock screen slide show.</t>
  </si>
  <si>
    <t>Win11-190</t>
  </si>
  <si>
    <t>Set Allow users to enable online speech recognition services to disabled</t>
  </si>
  <si>
    <t>This policy enables the automatic learning component of input personalization that includes speech, inking, and typing. Automatic learning enables the collection of speech and handwriting patterns, typing history, contacts, and recent calendar information. It is required for the use of Cortana. Some of this collected information may be stored on the user's OneDrive, in the case of inking and typing; some of the information will be uploaded to Microsoft to personalize speech.
The recommended state for this setting is: Disabled.</t>
  </si>
  <si>
    <t>Navigate to the UI Path articulated in the Remediation section and confirm it is set as prescribed. This group policy setting is backed by the following registry location:
HKEY_LOCAL_MACHINE\SOFTWARE\Policies\Microsoft\InputPersonalization:AllowInputPersonalization</t>
  </si>
  <si>
    <t>The Allow users to enable online speech recognition services is set to disabled.</t>
  </si>
  <si>
    <t>The Allow users to enable online speech recognition services is not set to disabled.</t>
  </si>
  <si>
    <t>18.1.2</t>
  </si>
  <si>
    <t>18.1.2.2</t>
  </si>
  <si>
    <t>If this setting is Enabled sensitive information could be stored in the cloud or sent to Microsoft.</t>
  </si>
  <si>
    <t>Automatic learning of speech, inking, and typing stops and users cannot change its value via PC Settings.</t>
  </si>
  <si>
    <t>To establish the recommended configuration via GP, set the following UI path to Disabled:
Computer Configuration\Policies\Administrative Templates\Control Panel\Regional and Language Options\Allow users to enable online speech recognition services.</t>
  </si>
  <si>
    <t>Set Allow users to enable online speech recognition services to disabled. One method to achieve the recommended configuration via Group Policy is to set the following UI path to Disabled:
Computer Configuration\Policies\Administrative Templates\Control Panel\Regional and Language Options\Allow users to enable online speech recognition services.</t>
  </si>
  <si>
    <t>Win11-191</t>
  </si>
  <si>
    <t>Set LAPS AdmPwd GPO Extension / CSE is installed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</si>
  <si>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</si>
  <si>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The LAPS AdmPwd GPO Extension / CSE can be verified to be installed by the presence of the following registry value:
HKEY_LOCAL_MACHINE\SOFTWARE\Microsoft\Windows NT\CurrentVersion\Win logon\GPExtensions\{D76B9641-3288-4f75-942D-087DE603E3EA}:DllName</t>
  </si>
  <si>
    <t>The LAPS AdmPwd GPO Extension / CSE is set to installed.</t>
  </si>
  <si>
    <t>The LAPS AdmPwd GPO Extension / CSE is not set to installed.</t>
  </si>
  <si>
    <t>18.3</t>
  </si>
  <si>
    <t>18.3.1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</si>
  <si>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</si>
  <si>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</si>
  <si>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</si>
  <si>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Set LAPS AdmPwd GPO Extension / CSE is installed. One method to achieve the recommended configuration via Group Policy is to perform the following: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</si>
  <si>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Win11-192</t>
  </si>
  <si>
    <t>Set Do not allow password expiration time longer than required by policy to enabled</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</si>
  <si>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third-party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</si>
  <si>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Services\AdmPwd:PwdExpirationProtectionEnabled</t>
  </si>
  <si>
    <t>The Do not allow password expiration time longer than required by policy is set to enable.</t>
  </si>
  <si>
    <t>The Do not allow password expiration time longer than required by policy is not set to enable.</t>
  </si>
  <si>
    <t>18.3.2</t>
  </si>
  <si>
    <t>Planned password expiration longer than password age dictated by "Password Settings" policy is NOT allowed.</t>
  </si>
  <si>
    <t>To establish the recommended configuration via GP, set the following UI path to Enabled:
Computer Configuration\Policies\Administrative Templates\LAPS\Do not allow password expiration time longer than required by policy.</t>
  </si>
  <si>
    <t>Set Do not allow password expiration time longer than required by policy to enabled. One method to achieve the recommended configuration via Group Policy is to set the following UI path to enabled:
Computer Configuration\Policies\Administrative Templates\LAPS\Do not allow password expiration time longer than required by policy.</t>
  </si>
  <si>
    <t>Win11-193</t>
  </si>
  <si>
    <t>Set Enable Local Admin Password Management to enabled</t>
  </si>
  <si>
    <t>Navigate to the UI Path articulated in the Remediation section and confirm it is set as prescribed. This group policy setting is backed by the following registry location:
HKEY_LOCAL_MACHINE\SOFTWARE\Policies\Microsoft Services\AdmPwd:AdmPwdEnabled</t>
  </si>
  <si>
    <t xml:space="preserve">The Enable Local Admin Password Management is set to enabled.
</t>
  </si>
  <si>
    <t xml:space="preserve">The Enable Local Admin Password Management is not set to enabled.
</t>
  </si>
  <si>
    <t>18.3.3</t>
  </si>
  <si>
    <t>The local administrator password is managed (provided that the LAPS AdmPwd GPO Extension / CSE is installed on the target computer (see recommendation _Ensure LAPS AdmPwd GPO Extension / CSE is installed_),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</si>
  <si>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To establish the recommended configuration via GP, set the following UI path to Enabled:
Computer Configuration\Policies\Administrative Templates\LAPS\Enable Local Admin Password Management.</t>
  </si>
  <si>
    <t>Set Enable Local Admin Password Management to enabled. One method to achieve the recommended configuration via Group Policy is to set the following UI path to enabled:
Computer Configuration\Policies\Administrative Templates\LAPS\Enable Local Admin Password Management.</t>
  </si>
  <si>
    <t>Win11-194</t>
  </si>
  <si>
    <t>Set Password Settings: Password Complexity to enabled: Large letters + small letters + numbers + special characters</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</si>
  <si>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third-party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</si>
  <si>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Services\AdmPwd:PasswordComplexity</t>
  </si>
  <si>
    <t xml:space="preserve">Complexity requirements have been enabled for passwords. </t>
  </si>
  <si>
    <t xml:space="preserve">Complexity requirements have not been enabled for passwords. </t>
  </si>
  <si>
    <t>18.3.4</t>
  </si>
  <si>
    <t>LAPS-generated passwords will be required to contain large letters + small letters + numbers + special characters.</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</si>
  <si>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</si>
  <si>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Set Password Settings: Password Complexity to enabled: Large letters + small letters + numbers + special characters. One method to achieve the recommended configuration via Group Policy is to set the following UI path to enabled, and configure the Password Complexity option to Large letters + small letters + numbers + special characters:
Computer Configuration\Policies\Administrative Templates\LAPS\Password Settings.</t>
  </si>
  <si>
    <t>Win11-195</t>
  </si>
  <si>
    <t>Set Password Settings: Password Length to enabled: 14 or more</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</si>
  <si>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15 or more.
**Note:** Organizations that utilize third-party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</si>
  <si>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Services\AdmPwd:PasswordLength</t>
  </si>
  <si>
    <t>The Password Settings: Password Length is set to 14 or more character(s).</t>
  </si>
  <si>
    <t>The Password Settings: Password Length is not set to 14 or more character(s).</t>
  </si>
  <si>
    <t>Updated from "15" to "14" to meet IRS Requirements.</t>
  </si>
  <si>
    <t>18.3.5</t>
  </si>
  <si>
    <t>LAPS-generated passwords will be required to have a length of 15 characters (or more, if selected).</t>
  </si>
  <si>
    <t>To establish the recommended configuration via GP, set the following UI path to Enabled, and configure the Password Length option to 14 or more:
Computer Configuration\Policies\Administrative Templates\LAPS\Password Settings.</t>
  </si>
  <si>
    <t>Set Password Settings: Password Length to enabled: 14 or more. One method to achieve the recommended configuration via Group Policy is to set the following UI path to enabled, and configure the Password Length option to 14 or more:
Computer Configuration\Policies\Administrative Templates\LAPS\Password Settings.</t>
  </si>
  <si>
    <t>Win11-196</t>
  </si>
  <si>
    <t>Set Password Settings: Password Age (Days) to enabled: 30 or fewer</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</si>
  <si>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third-party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</si>
  <si>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Services\AdmPwd:PasswordAgeDays</t>
  </si>
  <si>
    <t>The Set Password Settings: Password Age (Days) is set to enabled to 30 or fewer.</t>
  </si>
  <si>
    <t>The Set Password Settings: Password Age (Days) is not set to enabled to 30 or fewer.</t>
  </si>
  <si>
    <t>18.3.6</t>
  </si>
  <si>
    <t>LAPS-generated passwords will be required to have a maximum age of 30 days (or fewer, if selected).</t>
  </si>
  <si>
    <t>To establish the recommended configuration via GP, set the following UI path to Enabled, and configure the Password Age (Days) option to 30 or fewer:
Computer Configuration\Policies\Administrative Templates\LAPS\Password Settings.</t>
  </si>
  <si>
    <t>Set Password Settings: Password Age (Days) to enabled: 30 or fewer. One method to achieve the recommended configuration via Group Policy is to set the following UI path to enabled, and configure the Password Age (Days) option to 30 or fewer:
Computer Configuration\Policies\Administrative Templates\LAPS\Password Settings.</t>
  </si>
  <si>
    <t>Win11-197</t>
  </si>
  <si>
    <t>Set Apply UAC restrictions to local accounts on network logons to enabled</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</si>
  <si>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</si>
  <si>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HKEY_LOCAL_MACHINE\SOFTWARE\Microsoft\Windows\CurrentVersion\Policies\System:LocalAccountTokenFilterPolicy</t>
  </si>
  <si>
    <t xml:space="preserve">The Apply UAC restrictions to local accounts on network logons option is set to enabled. </t>
  </si>
  <si>
    <t xml:space="preserve">The Apply UAC restrictions to local accounts on network logons option is not set to enabled. </t>
  </si>
  <si>
    <t>18.4</t>
  </si>
  <si>
    <t>18.4.1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</si>
  <si>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</si>
  <si>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</si>
  <si>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Set Apply UAC restrictions to local accounts on network logons to enabled. One method to achieve the recommended configuration via Group Policy is to set the following UI path to enabled:
Computer Configuration\Policies\Administrative Templates\MS Security Guide\Apply UAC restrictions to local accounts on network logons.</t>
  </si>
  <si>
    <t>Win11-198</t>
  </si>
  <si>
    <t>Set the Configure RPC packet level privacy setting for incoming connections to enabled</t>
  </si>
  <si>
    <t>This policy setting controls packet level privacy for Remote Procedure Call (RPC) incoming connections.
The recommended state for this setting is: Enabled.</t>
  </si>
  <si>
    <t>Navigate to the UI Path articulated in the Remediation section and confirm it is set as prescribed. This group policy setting is backed by the following registry location:
HKEY_LOCAL_MACHINE\SYSTEM\CurrentControlSet\Control\Print:RpcAuthnLevelPrivacyEnabled</t>
  </si>
  <si>
    <t>The Configure RPC packet level privacy setting for incoming connections is set to enabled.</t>
  </si>
  <si>
    <t>The Configure RPC packet level privacy setting for incoming connections is not set to enabled.</t>
  </si>
  <si>
    <t>18.4.2</t>
  </si>
  <si>
    <t>A security bypass vulnerability ([CVE-2021-1678 | Windows Print Spooler Spoofing Vulnerability](https://msrc.microsoft.com/update-guide/vulnerability/CVE-2021-1678)) exists in the way the Printer RPC binding handles authentication for the remote Winspool interface. Enabling the RPC packet level privacy setting for incoming connections enforces the server-side to increase the authentication level to minimize this vulnerability.</t>
  </si>
  <si>
    <t>None - this is default behavior.</t>
  </si>
  <si>
    <t>To establish the recommended configuration via GP, set the following UI path to Enabled:
Computer Configuration\Policies\Administrative Templates\MS Security Guide\Configure RPC packet level privacy setting for incoming connections.</t>
  </si>
  <si>
    <t>Set the Configure RPC packet level privacy setting for incoming connections to enabled. One method to achieve the recommended configuration via Group Policy is to set the following UI path to enabled:
Computer Configuration\Policies\Administrative Templates\MS Security Guide\Configure RPC packet level privacy setting for incoming connections.</t>
  </si>
  <si>
    <t>Win11-199</t>
  </si>
  <si>
    <t>Set Configure SMB v1 client driver to enabled: Disable driver (recommended)</t>
  </si>
  <si>
    <t>This setting configures the start type for the Server Message Block version 1 (SMBv1) client driver service (MRxSmb10), which is recommended to be disabled.
The recommended state for this setting is: Enabled: Disable driver (recommended).
**Note:** Do not, _under any circumstances_, configure this overall setting as Disabled, as doing so will delete the underlying registry entry altogether, which will cause serious problems.</t>
  </si>
  <si>
    <t>Navigate to the UI Path articulated in the Remediation section and confirm it is set as prescribed. This group policy setting is backed by the following registry location:
HKEY_LOCAL_MACHINE\SYSTEM\CurrentControlSet\Services\mrxsmb10:Start</t>
  </si>
  <si>
    <t>The Configure SMB v1 client driver is set to Enabled: Disable driver (recommended).</t>
  </si>
  <si>
    <t>The Configure SMB v1 client driver is not set to Enabled: Disable driver (recommended).</t>
  </si>
  <si>
    <t>18.4.3</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</si>
  <si>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</si>
  <si>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</si>
  <si>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To establish the recommended configuration via GP, set the following UI path to Enabled: Disable driver (recommended):
Computer Configuration\Policies\Administrative Templates\MS Security Guide\Configure SMB v1 client driver.</t>
  </si>
  <si>
    <t>Set Configure SMB v1 client driver to enabled: Disable driver (recommended). One method to achieve the recommended configuration via Group Policy is to set the following UI path to enabled: Disable driver (recommended):
Computer Configuration\Policies\Administrative Templates\MS Security Guide\Configure SMB v1 client driver.</t>
  </si>
  <si>
    <t>Win11-200</t>
  </si>
  <si>
    <t>Set Configure SMB v1 server to disabled</t>
  </si>
  <si>
    <t>This setting configures the server-side processing of the Server Message Block version 1 (SMBv1) protocol.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</si>
  <si>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HKEY_LOCAL_MACHINE\SYSTEM\CurrentControlSet\Services\LanmanServer\Parameters:SMB1</t>
  </si>
  <si>
    <t>The Configure SMB v1 client driver is set to disabled.</t>
  </si>
  <si>
    <t>The Configure SMB v1 client driver is not set to disabled.</t>
  </si>
  <si>
    <t>HCM10: System has unneeded functionality installed</t>
  </si>
  <si>
    <t>18.4.4</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</si>
  <si>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</si>
  <si>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Group Policy is to set the following UI path to Disabled:
Computer Configuration\Policies\Administrative Templates\MS Security Guide\Configure SMB v1 server.</t>
  </si>
  <si>
    <t>Win11-201</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</si>
  <si>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</si>
  <si>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</si>
  <si>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Manager\kernel:DisableExceptionChainValidation</t>
  </si>
  <si>
    <t>The Enable Structured Exception Handling Overwrite Protection (SEHOP) is set to enabled.</t>
  </si>
  <si>
    <t>The Enable Structured Exception Handling Overwrite Protection (SEHOP) is not set to enabled.</t>
  </si>
  <si>
    <t>18.4.5</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</si>
  <si>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</si>
  <si>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After you enable SEHOP, existing versions of Cygwin, Skype, and Armadillo-protected applications may not work correctly.</t>
  </si>
  <si>
    <t>To establish the recommended configuration via GP, set the following UI path to Enabled:
Computer Configuration\Policies\Administrative Templates\MS Security Guide\Enable Structured Exception Handling Overwrite Protection (SEHOP).</t>
  </si>
  <si>
    <t>Set Enable Structured Exception Handling Overwrite Protection (SEHOP) to enabled. One method to achieve the recommended configuration via Group Policy is to set the following UI path to Enabled:
Computer Configuration\Policies\Administrative Templates\MS Security Guide\Enable Structured Exception Handling Overwrite Protection (SEHOP).</t>
  </si>
  <si>
    <t>Win11-202</t>
  </si>
  <si>
    <t>SC-21</t>
  </si>
  <si>
    <t>Secure Name / Address Resolution (Recursive or Caching Resolver)</t>
  </si>
  <si>
    <t>Set NetBT NodeType configuration to enabled: P-node (recommended)</t>
  </si>
  <si>
    <t>This setting determines which method NetBIOS over TCP/IP (NetBT) uses to register and resolve names. The available methods are:
- The B-node (broadcast) method only uses broadcasts.
- The P-node (point-to-point) method only uses name queries to a name server (WINS).
- The M-node (mixed) method broadcasts first, then queries a name server (WINS) if broadcast failed.
- The H-node (hybrid) method queries a name server (WINS) first, then broadcasts if the query failed.
The recommended state for this setting is: Enabled: P-node (recommended) (point-to-point).
**Note:** Resolution through LMHOSTS or DNS follows these methods. If the NodeType registry value is present, it overrides any DhcpNodeType registry value. If neither NodeType nor DhcpNodeType is present, the computer uses B-node (broadcast) if there are no WINS servers configured for the network, or H-node (hybrid) if there is at least one WINS server configured.</t>
  </si>
  <si>
    <t>Navigate to the UI Path articulated in the Remediation section and confirm it is set as prescribed. This group policy setting is backed by the following registry location:
HKEY_LOCAL_MACHINE\SYSTEM\CurrentControlSet\Services\NetBT\Parameters:NodeType</t>
  </si>
  <si>
    <t>The NetBT NodeType configuration is set to Enabled: P-node (recommended).</t>
  </si>
  <si>
    <t>The NetBT NodeType configuration is not set to Enabled: P-node (recommended).</t>
  </si>
  <si>
    <t>18.4.6</t>
  </si>
  <si>
    <t>In order to help mitigate the risk of NetBIOS Name Service (NBT-NS) poisoning attacks, setting the node type to P-node (point-to-point) will prevent the system from sending out NetBIOS broadcasts.</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</si>
  <si>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</si>
  <si>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To establish the recommended configuration via GP, set the following UI path to Enabled: P-node (recommended):
Computer Configuration\Policies\Administrative Templates\MS Security Guide\NetBT NodeType configuration.</t>
  </si>
  <si>
    <t>Set NetBT NodeType configuration to enabled: P-node (recommended). One method to achieve the recommended configuration via Group Policy is to set the following UI path to Enabled: P-node (recommended):
Computer Configuration\Policies\Administrative Templates\MS Security Guide\NetBT NodeType configuration.</t>
  </si>
  <si>
    <t>Win11-203</t>
  </si>
  <si>
    <t>SI-5</t>
  </si>
  <si>
    <t xml:space="preserve">Security Alerts, Advisories, and Directives </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</si>
  <si>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</si>
  <si>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</si>
  <si>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Navigate to the UI Path articulated in the Remediation section and confirm it is set as prescribed. This group policy setting is backed by the following registry location:
HKEY_LOCAL_MACHINE\SYSTEM\CurrentControlSet\Control\SecurityProviders\WDigest:UseLogonCredential</t>
  </si>
  <si>
    <t xml:space="preserve">The WDigest Authentication option is set to enabled. </t>
  </si>
  <si>
    <t xml:space="preserve">The WDigest Authentication option has not been disabled. </t>
  </si>
  <si>
    <t>HPW21</t>
  </si>
  <si>
    <t>HPW21: Passwords are allowed to be stored unencrypted in config files</t>
  </si>
  <si>
    <t>18.4.7</t>
  </si>
  <si>
    <t>Preventing the plaintext storage of credentials in memory may reduce opportunity for credential theft.</t>
  </si>
  <si>
    <t>None - this is also the default configuration for Windows 8.1 or newer.</t>
  </si>
  <si>
    <t>To establish the recommended configuration via GP, set the following UI path to Disabled:
Computer Configuration\Policies\Administrative Templates\MS Security Guide\WDigest Authentication (disabling may require KB2871997).</t>
  </si>
  <si>
    <t>Set WDigest Authentication to disabled. One method to achieve the recommended configuration via Group Policy is to set the following UI path to Disabled:
Computer Configuration\Policies\Administrative Templates\MS Security Guide\WDigest Authentication (disabling may require KB2871997).</t>
  </si>
  <si>
    <t>Win11-204</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</si>
  <si>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</si>
  <si>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</si>
  <si>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Navigate to the UI Path articulated in the Remediation section and confirm it is set as prescribed. This group policy setting is backed by the following registry location:
HKEY_LOCAL_MACHINE\SOFTWARE\Microsoft\Windows NT\CurrentVersion\Win logon:AutoAdminLogon</t>
  </si>
  <si>
    <t>The setting MSS: (AutoAdminLogon) Enable Automatic Logon (not recommended) is set to disabled.</t>
  </si>
  <si>
    <t>The setting MSS: (AutoAdminLogon) Enable Automatic Logon (not recommended) is not set to disabled.</t>
  </si>
  <si>
    <t>HCM45: System configuration provides additional attack surface
HAC29: Access to system functionality without identification and authentication</t>
  </si>
  <si>
    <t>18.5</t>
  </si>
  <si>
    <t>18.5.1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</si>
  <si>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</si>
  <si>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</si>
  <si>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Set MSS: (AutoAdminLogon) Enable Automatic Logon (not recommended) to disabled. One method to achieve the recommended configuration via Group Policy is to set the following UI path to Disabled:
Computer Configuration\Policies\Administrative Templates\MSS (Legacy)\MSS: (AutoAdminLogon) Enable Automatic Logon (not recommended).</t>
  </si>
  <si>
    <t>Win11-205</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</si>
  <si>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</si>
  <si>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</si>
  <si>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HKEY_LOCAL_MACHINE\SYSTEM\CurrentControlSet\Services\Tcpip6\Parameters:DisableIPSourceRouting</t>
  </si>
  <si>
    <t>The setting MSS: (DisableIPSourceRouting IPv6) IP source routing protection level (protects against packet spoofing) is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</si>
  <si>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</si>
  <si>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18.5.2</t>
  </si>
  <si>
    <t>An attacker could use source routed packets to obscure their identity and location. Source routing allows a computer that sends a packet to specify the route that the packet takes.</t>
  </si>
  <si>
    <t>All incoming source routed packets will be dropped.</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</si>
  <si>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</si>
  <si>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Set MSS: (DisableIPSourceRouting IPv6) IP source routing protection level (protects against packet spoofing) to enabled: Highest protection, source routing is completely disabled. One method to achieve the recommended configuration via Group Policy is to set the following UI path to Enabled: Highest protection, source routing is completely disabled:
Computer Configuration\Policies\Administrative Templates\MSS (Legacy)\MSS: (DisableIPSourceRouting IPv6) IP source routing protection level (protects against packet spoofing).</t>
  </si>
  <si>
    <t>Win11-206</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</si>
  <si>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</si>
  <si>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</si>
  <si>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Navigate to the UI Path articulated in the Remediation section and confirm it is set as prescribed. This group policy setting is backed by the following registry location:
HKEY_LOCAL_MACHINE\SYSTEM\CurrentControlSet\Services\Tcpip\Parameters:DisableIPSourceRouting</t>
  </si>
  <si>
    <t>The setting MSS: (DisableIPSourceRouting) IP source routing protection level (protects against packet spoofing) is set to Enabled: Highest protection, source routing is completely disabled</t>
  </si>
  <si>
    <t>The setting MSS: (DisableIPSourceRouting) IP source routing protection level (protects against packet spoofing) is not set to Enabled: Highest protection, source routing is completely disabled.</t>
  </si>
  <si>
    <t>18.5.3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</si>
  <si>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</si>
  <si>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Set MSS: (DisableIPSourceRouting) IP source routing protection level (protects against packet spoofing) to enabled: Highest protection, source routing is completely disabled. One method to achieve the recommended configuration via Group Policy is to set the following UI path to Enabled: Highest protection, source routing is completely disabled:
Computer Configuration\Policies\Administrative Templates\MSS (Legacy)\MSS: (DisableIPSourceRouting) IP source routing protection level (protects against packet spoofing).</t>
  </si>
  <si>
    <t>Win11-207</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</si>
  <si>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</si>
  <si>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</si>
  <si>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Navigate to the UI Path articulated in the Remediation section and confirm it is set as prescribed for your organization. This group policy object is backed by the following registry location:
HKEY_LOCAL_MACHINE\SYSTEM\CurrentControlSet\Services\Tcpip\Parameters:EnableICMPRedirect</t>
  </si>
  <si>
    <t>The setting MSS: (EnableICMPRedirect) Allow ICMP redirects to override OSPF generated routes is set to disabled.</t>
  </si>
  <si>
    <t>The setting MSS: (EnableICMPRedirect) Allow ICMP redirects to override OSPF generated routes is not set to disabled.</t>
  </si>
  <si>
    <t>18.5.5</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</si>
  <si>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</si>
  <si>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</si>
  <si>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To establish the recommended configuration via GP, set the following UI path to Disabled:
Computer Configuration\Policies\Administrative Templates\MSS (Legacy)\MSS: (EnableICMPRedirect) Allow ICMP redirects to override OSPF generated routes.</t>
  </si>
  <si>
    <t>Set MSS: (EnableICMPRedirect) Allow ICMP redirects to override OSPF generated routes to disabled. One method to achieve the recommended configuration via Group Policy is to set the following UI path to Disabled:
Computer Configuration\Policies\Administrative Templates\MSS (Legacy)\MSS: (EnableICMPRedirect) Allow ICMP redirects to override OSPF generated routes.</t>
  </si>
  <si>
    <t>Win11-208</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</si>
  <si>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</si>
  <si>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</si>
  <si>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HKEY_LOCAL_MACHINE\SYSTEM\CurrentControlSet\Services\NetBT\Parameters:NoNameReleaseOnDemand</t>
  </si>
  <si>
    <t>The setting MSS: (NoNameReleaseOnDemand) Allow the computer to ignore NetBIOS name release requests except from WINS servers is set to enabled.</t>
  </si>
  <si>
    <t>The setting MSS: (NoNameReleaseOnDemand) Allow the computer to ignore NetBIOS name release requests except from WINS servers is not set to enabled.</t>
  </si>
  <si>
    <t>HIA1</t>
  </si>
  <si>
    <t>HIA1: Adequate device identification and authentication is not employed</t>
  </si>
  <si>
    <t>18.5.7</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</si>
  <si>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</si>
  <si>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</si>
  <si>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Set MSS: (NoNameReleaseOnDemand) Allow the computer to ignore NetBIOS name release requests except from WINS servers to enabled. One method to achieve the recommended configuration via Group Policy is to set the following UI path to Enabled:
Computer Configuration\Policies\Administrative Templates\MSS (Legacy)\MSS: (NoNameReleaseOnDemand) Allow the computer to ignore NetBIOS name release requests except from WINS servers.</t>
  </si>
  <si>
    <t>Win11-209</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</si>
  <si>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</si>
  <si>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
**Note:** More information on how Safe DLL search mode works is available at this link: [Dynamic-Link Library Search Order - Windows applications | Microsoft Docs](https://docs.microsoft.com/en-us/windows/win32/dlls/dynamic-link-library-search-order)</t>
  </si>
  <si>
    <t>Navigate to the UI Path articulated in the Remediation section and confirm it is set as prescribed. This group policy setting is backed by the following registry location:
HKEY_LOCAL_MACHINE\SYSTEM\CurrentControlSet\Control\Session Manager:SafeDllSearchMode</t>
  </si>
  <si>
    <t>The setting MSS: (SafeDllSearchMode) Enable Safe DLL search mode (recommended) is set to enabled.</t>
  </si>
  <si>
    <t>The setting MSS: (SafeDllSearchMode) Enable Safe DLL search mode (recommended) is not set to enabled.</t>
  </si>
  <si>
    <t>18.5.9</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</si>
  <si>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</si>
  <si>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</si>
  <si>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Set MSS: (SafeDllSearchMode) Enable Safe DLL search mode (recommended) to enabled. One method to achieve the recommended configuration via Group Policy is to set the following UI path to Enabled:
Computer Configuration\Policies\Administrative Templates\MSS (Legacy)\MSS: (SafeDllSearchMode) Enable Safe DLL search mode (recommended)/).</t>
  </si>
  <si>
    <t>Win11-210</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</si>
  <si>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</si>
  <si>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</si>
  <si>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Navigate to the UI Path articulated in the Remediation section and confirm it is set as prescribed. This group policy setting is backed by the following registry location:
HKEY_LOCAL_MACHINE\SOFTWARE\Microsoft\Windows NT\CurrentVersion\Win logon:ScreenSaverGracePeriod</t>
  </si>
  <si>
    <t>The setting MSS: (ScreenSaverGracePeriod) The time in seconds before the screen saver grace period expires (0 recommended) is set to Enabled: 5 or fewer seconds.</t>
  </si>
  <si>
    <t>The setting MSS: (ScreenSaverGracePeriod) The time in seconds before the screen saver grace period expires (0 recommended) is not set to Enabled: 5 or fewer seconds.</t>
  </si>
  <si>
    <t>18.5.10</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</si>
  <si>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</si>
  <si>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Users will have to enter their passwords to resume their console sessions as soon as the grace period ends after screen saver activation.</t>
  </si>
  <si>
    <t>To establish the recommended configuration via GP, set the following UI path to Enabled: +V212:V2155 or fewer seconds:
Computer Configuration\Policies\Administrative Templates\MSS (Legacy)\MSS: (ScreenSaverGracePeriod) The time in seconds before the screen saver grace period expires (0 recommended).</t>
  </si>
  <si>
    <t>Set MSS: (ScreenSaverGracePeriod) The time in seconds before the screen saver grace period expires (0 recommended) to enabled: 5 or fewer seconds. One method to achieve the recommended configuration via Group Policy is to set the following UI path to Enabled: +V212:V2155 or fewer seconds:
Computer Configuration\Policies\Administrative Templates\MSS (Legacy)\MSS: (ScreenSaverGracePeriod) The time in seconds before the screen saver grace period expires (0 recommended).</t>
  </si>
  <si>
    <t>Win11-211</t>
  </si>
  <si>
    <t>SI-4</t>
  </si>
  <si>
    <t xml:space="preserve">Information System Monitoring </t>
  </si>
  <si>
    <t>Set MSS: (Warning 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</si>
  <si>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</si>
  <si>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Navigate to the UI Path articulated in the Remediation section and confirm it is set as prescribed. This group policy setting is backed by the following registry location:
HKEY_LOCAL_MACHINE\SYSTEM\CurrentControlSet\Services\Eventlog\Security:Warning Level</t>
  </si>
  <si>
    <t>The setting MSS: (Warning Level) Percentage threshold for the security event log at which the system will generate a warning is set to Enabled: 90% or less.</t>
  </si>
  <si>
    <t>The setting MSS: (Warning Level) Percentage threshold for the security event log at which the system will generate a warning is not set to Enabled: 90% or less.</t>
  </si>
  <si>
    <t>HAU24</t>
  </si>
  <si>
    <t>HAU24: Administrators are not notified when audit storage threshold is reached</t>
  </si>
  <si>
    <t>18.5.13</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</si>
  <si>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</si>
  <si>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An audit event will be generated when the Security log reaches the 90% percent full threshold (or whatever lower value may be set) unless the log is configured to overwrite events as needed.</t>
  </si>
  <si>
    <t>To establish the recommended configuration via GP, set the following UI path to Enabled: 90% or less:
Computer Configuration\Policies\Administrative Templates\MSS (Legacy)\MSS: (Warning Level) Percentage threshold for the security event log at which the system will generate a warning.</t>
  </si>
  <si>
    <t>Set MSS: (Warning Level) Percentage threshold for the security event log at which the system will generate a warning to enabled: 90% or less. One method to achieve the recommended configuration via Group Policy is to set the following UI path to Enabled: 90% or less:
Computer Configuration\Policies\Administrative Templates\MSS (Legacy)\MSS: (Warning Level) Percentage threshold for the security event log at which the system will generate a warning.</t>
  </si>
  <si>
    <t>Win11-212</t>
  </si>
  <si>
    <t>Set Configure DNS over HTTPS (DoH) name resolution to enabled: Allow DoH or higher</t>
  </si>
  <si>
    <t>This setting determines if DNS over HTTPS (DoH) is used by the system. DNS over HTTPS (DoH) is a protocol for performing remote Domain Name System (DNS) resolution over the Hypertext Transfer Protocol Secure (HTTPS). For additional information on DNS over HTTPS (DoH), visit: [Secure DNS Client over HTTPS (DoH) on Windows Server 2022 | Microsoft Docs](https://docs.microsoft.com/en-us/windows-server/networking/dns/doh-client-support).
The recommended state for this setting is: Enabled: Allow DoH. Configuring this setting to Enabled: Require DoH also conforms to the benchmark.</t>
  </si>
  <si>
    <t>Navigate to the UI Path articulated in the Remediation section and confirm it is set as prescribed. This group policy setting is backed by the following registry location:
HKEY_LOCAL_MACHINE\SOFTWARE\Policies\Microsoft\Windows NT\DNSClient:DoHPolicy</t>
  </si>
  <si>
    <t>The setting Configure DNS over HTTPS (DoH) name resolution is set to Enabled: Allow DoH or higher.</t>
  </si>
  <si>
    <t>The setting Configure DNS over HTTPS (DoH) name resolution is not set to Enabled: Allow DoH or higher.</t>
  </si>
  <si>
    <t>18.6.4</t>
  </si>
  <si>
    <t>18.6.4.1</t>
  </si>
  <si>
    <t>DNS over HTTPS (DoH) helps protect against DNS spoofing. Spoofing makes a transmission appear to come from a user other than the user who performed the action. It can also help prevent man-in-the-middle (MitM) attacks because the session in-between is encrypted.</t>
  </si>
  <si>
    <t>If the option `Enabled: Require DoH` is chosen, this could limit third-party products from logging DNS traffic (in transit) as the traffic would be encrypted while in transit. The Require DoH option could also lead to domain-joined systems not functioning properly within the environment. 
The option `Enabled: Allow DoH` will perform DoH queries if the configured DNS servers support it. If they don´t support it, classic name resolution will be used. This is the safest option. 
**Note:** Per Microsoft, don't enable the `Enabled: Require DoH` option for domain-joined computers as Active Directory Domain Services is heavily reliant on DNS because the Windows Server DNS Server service does not support DoH queries.</t>
  </si>
  <si>
    <t>To establish the recommended configuration via GP, set the following UI path to Enabled: Allow DoH (configuring to Enabled: Require DoH also conforms to the benchmark):
Computer Configuration\Policies\Administrative Templates\Network\DNS Client\Configure DNS over HTTPS (DoH) name resolution.</t>
  </si>
  <si>
    <t>Set Configure DNS over HTTPS (DoH) name resolution to enabled: Allow DoH or higher. One method to achieve the recommended configuration via Group Policy is to set the following UI path to Enabled: Allow DoH (configuring to Enabled: Require DoH also conforms to the benchmark):
Computer Configuration\Policies\Administrative Templates\Network\DNS Client\Configure DNS over HTTPS (DoH) name resolution.</t>
  </si>
  <si>
    <t>Win11-213</t>
  </si>
  <si>
    <t>Set the configure NetBIOS settings to enabled: Disable NetBIOS name resolution on public networks</t>
  </si>
  <si>
    <t>This policy setting specifies if the Domain Name System (DNS) client will perform name resolution over Network Basic Input/Output System (NetBIOS). NetBIOS is a legacy name resolution method for internal Microsoft networking that predates the use of DNS for that purpose (pre–Active Directory). Some legacy applications still require the use of NetBIOS for full functionality. 
The recommended state for this setting is: Enabled: Disable NetBIOS name resolution on public networks. Configuring this setting to Enabled: Disable NetBIOS name resolution also conforms to the benchmark.</t>
  </si>
  <si>
    <t>Navigate to the UI Path articulated in the Remediation section and confirm it is set as prescribed. This group policy setting is backed by the following registry location:
HKEY_LOCAL_MACHINE\SOFTWARE\Policies\Microsoft\Windows NT\DNSClient:EnableNetbios</t>
  </si>
  <si>
    <t>The configure NetBIOS settings is set to Enabled: Disable NetBIOS name resolution on public networks.</t>
  </si>
  <si>
    <t>The configure NetBIOS settings is not set to Enabled: Disable NetBIOS name resolution on public networks.</t>
  </si>
  <si>
    <t>18.6.4.2</t>
  </si>
  <si>
    <t>NetBIOS does not perform authentication and can allow remote attackers to cause a denial of service by sending spoofed Name Conflicts or Name Release datagrams. This is also known as "NetBIOS Name Server Protocol Spoofing". Preventing the use of NetBIOS on public networks reduces the attack surface.</t>
  </si>
  <si>
    <t>To establish the recommended configuration via GP, set the following UI path to Enabled: Disable NetBIOS name resolution on public networks:
Computer Configuration\Policies\Administrative Templates\Network\DNS Client\Configure NetBIOS settings.</t>
  </si>
  <si>
    <t>Set the configure NetBIOS settings to enabled: Disable NetBIOS name resolution on public networks. One method to achieve the recommended configuration via Group Policy is to set the following UI path to Enabled: Disable NetBIOS name resolution on public networks:
Computer Configuration\Policies\Administrative Templates\Network\DNS Client\Configure NetBIOS settings.</t>
  </si>
  <si>
    <t>Win11-214</t>
  </si>
  <si>
    <t>Set Turn off multicast name resolution to enabled</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</si>
  <si>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</si>
  <si>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</si>
  <si>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 xml:space="preserve">The Turn off multicast name resolution option is set to enabled. </t>
  </si>
  <si>
    <t xml:space="preserve">The Turn off multicast name resolution option is not set to enabled. </t>
  </si>
  <si>
    <t>18.6.4.3</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</si>
  <si>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</si>
  <si>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In the event DNS is unavailable a system will be unable to request it from other systems on the same subnet.</t>
  </si>
  <si>
    <t>To establish the recommended configuration via GP, set the following UI path to Enabled:
Computer Configuration\Policies\Administrative Templates\Network\DNS Client\Turn off multicast name resolution.</t>
  </si>
  <si>
    <t>Set Turn off multicast name resolution to enabled. One method to achieve the recommended configuration via Group Policy is to set the following UI path to Enabled:
Computer Configuration\Policies\Administrative Templates\Network\DNS Client\Turn off multicast name resolution.</t>
  </si>
  <si>
    <t>Win11-215</t>
  </si>
  <si>
    <t>Set Enable insecure guest logons to disabled</t>
  </si>
  <si>
    <t>This policy setting determines if the SMB client will allow insecure guest logons to an SMB server.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</si>
  <si>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HKEY_LOCAL_MACHINE\SOFTWARE\Policies\Microsoft\Windows\LanmanWorkstation:AllowInsecureGuestAuth</t>
  </si>
  <si>
    <t xml:space="preserve">The Enable insecure guest logons option is set to disabled. </t>
  </si>
  <si>
    <t xml:space="preserve">The Enable insecure guest logons option is not set to disabled. </t>
  </si>
  <si>
    <t>18.6.8</t>
  </si>
  <si>
    <t>18.6.8.1</t>
  </si>
  <si>
    <t>Insecure guest logons are used by file servers to allow unauthenticated access to shared folders.</t>
  </si>
  <si>
    <t>The SMB client will reject insecure guest logons. This was not originally the default behavior in older versions of Windows, but Microsoft changed the default behavior starting with Windows 10 R1709: [Guest access in SMB2 disabled by default in Windows 10 and Windows Server 2016](https://support.microsoft.com/en-us/help/4046019/guest-access-in-smb2-disabled-by-default-in-windows-10-and-windows-ser)</t>
  </si>
  <si>
    <t>To establish the recommended configuration via GP, set the following UI path to Disabled:
Computer Configuration\Policies\Administrative Templates\Network\Lanman Workstation\Enable insecure guest logons.</t>
  </si>
  <si>
    <t>Set Enable insecure guest logons to disabled. One method to achieve the recommended configuration via Group Policy is to set the following UI path to Disabled:
Computer Configuration\Policies\Administrative Templates\Network\Lanman Workstation\Enable insecure guest logons.</t>
  </si>
  <si>
    <t>Win11-216</t>
  </si>
  <si>
    <t>Set Prohibit installation and configuration of Network Bridge on your DNS domain network to enabled</t>
  </si>
  <si>
    <t>You can use this procedure to control a user's ability to install and configure a Network Bridge.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</si>
  <si>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Connections:NC_AllowNetBridge_NLA</t>
  </si>
  <si>
    <t>The setting Prohibit installation and configuration of Network Bridge on your DNS domain network is set to enabled.</t>
  </si>
  <si>
    <t>The setting Prohibit installation and configuration of Network Bridge on your DNS domain network is not set to enabled.</t>
  </si>
  <si>
    <t>18.6.11</t>
  </si>
  <si>
    <t>18.6.11.2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</si>
  <si>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</si>
  <si>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Users cannot create or configure a Network Bridge.</t>
  </si>
  <si>
    <t>To establish the recommended configuration via GP, set the following UI path to Enabled:
Computer Configuration\Policies\Administrative Templates\Network\Network Connections\Prohibit installation and configuration of Network Bridge on your DNS domain network.</t>
  </si>
  <si>
    <t>Set Prohibit installation and configuration of Network Bridge on your DNS domain network to enabled. One method to achieve the recommended configuration via Group Policy is to set the following UI path to Enabled:
Computer Configuration\Policies\Administrative Templates\Network\Network Connections\Prohibit installation and configuration of Network Bridge on your DNS domain network.</t>
  </si>
  <si>
    <t>Win11-217</t>
  </si>
  <si>
    <t>Set Prohibit use of Internet Connection Sharing on your DNS domain network to enabled</t>
  </si>
  <si>
    <t>Although this "legacy" setting traditionally applied to the use of Internet Connection Sharing (ICS) in Windows 2000, Windows XP &amp; Server 2003, this setting now freshly applies to the Mobile Hotspot feature in Windows 10 &amp; Server 2016.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</si>
  <si>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Connections:NC_ShowSharedAccessUI</t>
  </si>
  <si>
    <t xml:space="preserve">The Prohibit use of Internet Connection Sharing on your DNS domain network option is set to enabled. </t>
  </si>
  <si>
    <t xml:space="preserve">The Prohibit use of Internet Connection Sharing on your DNS domain network option is not set to enabled. </t>
  </si>
  <si>
    <t>18.6.11.3</t>
  </si>
  <si>
    <t>Non-administrators should not be able to turn on the Mobile Hotspot feature and open their Internet connectivity up to nearby mobile devices.</t>
  </si>
  <si>
    <t>Mobile Hotspot cannot be enabled or configured by Administrators and non-Administrators alike.</t>
  </si>
  <si>
    <t>To establish the recommended configuration via GP, set the following UI path to Enabled:
Computer Configuration\Policies\Administrative Templates\Network\Network Connections\Prohibit use of Internet Connection Sharing on your DNS domain network.</t>
  </si>
  <si>
    <t>Set Prohibit use of Internet Connection Sharing on your DNS domain network to enabled. One method to achieve the recommended configuration via Group Policy is to set the following UI path to Enabled:
Computer Configuration\Policies\Administrative Templates\Network\Network Connections\Prohibit use of Internet Connection Sharing on your DNS domain network.</t>
  </si>
  <si>
    <t>Win11-218</t>
  </si>
  <si>
    <t>Set Require domain users to elevate when setting a network’s location to enabled</t>
  </si>
  <si>
    <t>This policy setting determines whether to require domain users to elevate when setting a network's location.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</si>
  <si>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HKEY_LOCAL_MACHINE\SOFTWARE\Policies\Microsoft\Windows\Network Connections:NC_StdDomainUserSetLocation</t>
  </si>
  <si>
    <t>The setting Require domain users to elevate when setting a network’s location is set to enabled.</t>
  </si>
  <si>
    <t>The setting Require domain users to elevate when setting a networks location is not set to enabled.</t>
  </si>
  <si>
    <t>18.6.11.4</t>
  </si>
  <si>
    <t>Allowing regular users to set a network location increases the risk and attack surface.</t>
  </si>
  <si>
    <t>Domain users must elevate when setting a network's location.</t>
  </si>
  <si>
    <t>To establish the recommended configuration via GP, set the following UI path to Enabled:
Computer Configuration\Policies\Administrative Templates\Network\Network Connections\Require domain users to elevate when setting a network's location</t>
  </si>
  <si>
    <t>Set Require domain users to elevate when setting a network’s location to enabled. One method to achieve the recommended configuration via Group Policy is to set the following UI path to Enabled:
Computer Configuration\Policies\Administrative Templates\Network\Network Connections\Require domain users to elevate when setting a network's location</t>
  </si>
  <si>
    <t>Win11-219</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</si>
  <si>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</si>
  <si>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(non-R2) or newer systems, then the "Privacy" setting may (optionally) also be set to enable SMB encryption. However, using SMB encryption will render the targeted share paths completely inaccessible by older OSes, so only use this additional option with caution and thorough testing.</t>
  </si>
  <si>
    <t>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t>
  </si>
  <si>
    <t>The setting Hardened UNC Paths is set to Enabled, with Require Mutual Authentication and Require Integrity set for all NETLOGON and SYSVOL shares</t>
  </si>
  <si>
    <t>The setting Hardened UNC Paths is not set to Enabled, with Require Mutual Authentication and Require Integrity is not set for all NETLOGON and SYSVOL shares.</t>
  </si>
  <si>
    <t>18.6.14</t>
  </si>
  <si>
    <t>18.6.14.1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</si>
  <si>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newer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 Integrity=1`
`\\*\SYSVOL RequireMutualAuthentication=1, Require 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MS15-014](https://techcommunity.microsoft.com/t5/core-infrastructure-and-security/guidance-on-deployment-of-ms15-011-and-ms15-014/ba-p/257759).</t>
  </si>
  <si>
    <t>Windows only allows access to the specified UNC paths after fulfilling additional security requirements.</t>
  </si>
  <si>
    <t>To establish the recommended configuration via GP, set the following UI path to Enabled with the following paths configured, at a minimum:
\\*\NETLOGON RequireMutualAuthentication=1, Require Integrity=1
\\*\SYSVOL RequireMutualAuthentication=1, Require Integrity=1
Computer Configuration\Policies\Administrative Templates\Network\Network Provider\Hardened UNC Paths.</t>
  </si>
  <si>
    <t>Set Hardened UNC Paths to enabled, with Require Mutual Authentication and Require Integrity set for all NETLOGON and SYSVOL shares. One method to achieve the recommended configuration via Group Policy is to set the following UI path to Enabled with the following paths configured, at a minimum:
\\*\NETLOGON RequireMutualAuthentication=1, Require Integrity=1
\\*\SYSVOL RequireMutualAuthentication=1, Require Integrity=1
Computer Configuration\Policies\Administrative Templates\Network\Network Provider\Hardened UNC Paths.</t>
  </si>
  <si>
    <t>Win11-220</t>
  </si>
  <si>
    <t>Set Minimize the number of simultaneous connections to the Internet or a Windows Domain to enabled: 3 = Prevent Wi-Fi when on Ethernet</t>
  </si>
  <si>
    <t>This policy setting prevents computers from establishing multiple simultaneous connections to either the Internet or to a Windows domain.
The recommended state for this setting is: Enabled: 3 = Prevent Wi-Fi when on Ethernet.</t>
  </si>
  <si>
    <t>Navigate to the UI Path articulated in the Remediation section and confirm it is set as prescribed. This group policy setting is backed by the following registry location:
HKEY_LOCAL_MACHINE\SOFTWARE\Policies\Microsoft\Windows\WcmSvc\GroupPolicy:fMinimizeConnections</t>
  </si>
  <si>
    <t xml:space="preserve">The Minimize the number of simultaneous connections to the Internet or a Windows Domain option is set to enabled. </t>
  </si>
  <si>
    <t xml:space="preserve">The Minimize the number of simultaneous connections to the Internet or a Windows Domain option is not set to enabled. </t>
  </si>
  <si>
    <t>18.6.21</t>
  </si>
  <si>
    <t>18.6.21.1</t>
  </si>
  <si>
    <t>Preventing bridged network connections can help prevent a user unknowingly allowing traffic to route between internal and external networks, which risks exposure to sensitive internal data.</t>
  </si>
  <si>
    <t>While connected to an Ethernet connection, Windows won't allow use of a WLAN (automatically _or_ manually) until Ethernet is disconnected. However, if a cellular data connection is available, it will always stay connected for services that require it, but no Internet traffic will be routed over cellular if an Ethernet or WLAN connection is present.</t>
  </si>
  <si>
    <t>To establish the recommended configuration via GP, set the following UI path to Enabled: 3 = Prevent Wi-Fi when on Ethernet:
Computer Configuration\Policies\Administrative Templates\Network\Windows Connection Manager\Minimize the number of simultaneous connections to the Internet or a Windows Domain.</t>
  </si>
  <si>
    <t xml:space="preserve">Set Minimize the number of simultaneous connections to the Internet or a Windows Domain to enabled: 3 = Prevent Wi-Fi when on Ethernet. One method to achieve the recommended configuration via Group Policy is to set the following UI path to Enabled: 3 = Prevent Wi-Fi when on Ethernet:
Computer Configuration\Policies\Administrative Templates\Network\Windows Connection Manager\Minimize the number of simultaneous connections to the Internet or a Windows Domain. </t>
  </si>
  <si>
    <t>Win11-221</t>
  </si>
  <si>
    <t>Set Prohibit connection to non-domain networks when connected to domain authenticated network to enabled</t>
  </si>
  <si>
    <t>This policy setting prevents computers from connecting to both a domain based network and a non-domain based network at the same time.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</si>
  <si>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HKEY_LOCAL_MACHINE\SOFTWARE\Policies\Microsoft\Windows\WcmSvc\GroupPolicy:fBlockNonDomain</t>
  </si>
  <si>
    <t>The setting Prohibit connection to non-domain networks when connected to domain authenticated network is set to enabled.</t>
  </si>
  <si>
    <t>The setting Prohibit connection to non-domain networks when connected to domain authenticated network is not set to enabled.</t>
  </si>
  <si>
    <t>18.6.21.2</t>
  </si>
  <si>
    <t>The potential concern is that a user would unknowingly allow network traffic to flow between the insecure public network and the enterprise managed network.</t>
  </si>
  <si>
    <t>The computer responds to automatic and manual network connection attempts based on the following circumstances:
_Automatic connection attempts_ - When the computer is already connected to a domain based network, all automatic connection attempts to non-domain networks are blocked. - When the computer is already connected to a non-domain based network, automatic connection attempts to domain based networks are blocked.
_Manual connection attempts_ - When the computer is already connected to either a non-domain based network or a domain based network over media other than Ethernet, and a user attempts to create a manual connection to an additional network in violation of this policy setting, the existing network connection is disconnected and the manual connection is allowed. - When the computer is already connected to either a non-domain based network or a domain based network over Ethernet, and a user attempts to create a manual connection to an additional network in violation of this policy setting, the existing Ethernet connection is maintained and the manual connection attempt is blocked.</t>
  </si>
  <si>
    <t>To establish the recommended configuration via GP, set the following UI path to Enabled:
Computer Configuration\Policies\Administrative Templates\Network\Windows Connection Manager\Prohibit connection to non-domain networks when connected to domain authenticated network.</t>
  </si>
  <si>
    <t>Set Prohibit connection to non-domain networks when connected to domain authenticated network to enabled. One method to achieve the recommended configuration via Group Policy is to set the following UI path to Enabled:
Computer Configuration\Policies\Administrative Templates\Network\Windows Connection Manager\Prohibit connection to non-domain networks when connected to domain authenticated network.</t>
  </si>
  <si>
    <t>Win11-222</t>
  </si>
  <si>
    <t>AC-17</t>
  </si>
  <si>
    <t>Remote Access</t>
  </si>
  <si>
    <t>Set Allow Windows to automatically connect to suggested open hotspots, to networks shared by contacts, and to hotspots offering paid services to disabled</t>
  </si>
  <si>
    <t>This policy setting determines whether users can enable the following WLAN settings: "Connect to suggested open hotspots," "Connect to networks shared by my contacts," and "Enable paid services".
- "Connect to suggested open hotspots" enables Windows to automatically connect users to open hotspots it knows about by crowdsourcing networks that other people using Windows have connected to.
- "Connect to networks shared by my contacts" enables Windows to automatically connect to networks that the user's contacts have shared with them, and enables users on this device to share networks with their contacts.
- "Enable paid services" enables Windows to temporarily connect to open hotspots to determine if paid services are available.
The recommended state for this setting is: Disabled.
**Note:** These features are also known by the name "_Wi-Fi Sense_".</t>
  </si>
  <si>
    <t>Navigate to the UI Path articulated in the Remediation section and confirm it is set as prescribed. This group policy setting is backed by the following registry location:
HKEY_LOCAL_MACHINE\SOFTWARE\Microsoft\WcmSvc\wifinetworkmanager\config:AutoConnectAllowedOEM</t>
  </si>
  <si>
    <t>The setting Allow Windows to automatically connect to suggested open hotspots, to networks shared by contacts, and to hotspots offering paid services is set to disabled.</t>
  </si>
  <si>
    <t>The setting Allow Windows to automatically connect to suggested open hotspots, to networks shared by contacts, and to hotspots offering paid services is not set to disabled.</t>
  </si>
  <si>
    <t>HAC36</t>
  </si>
  <si>
    <t>HAC36: Agency allows FTI access from unsecured wireless network</t>
  </si>
  <si>
    <t>18.6.23.2</t>
  </si>
  <si>
    <t>18.6.23.2.1</t>
  </si>
  <si>
    <t>Automatically connecting to an open hotspot or network can introduce the system to a rogue network with malicious intent.</t>
  </si>
  <si>
    <t>_Connect to suggested open hotspots_, _Connect to networks shared by my contacts_, and _Enable paid services_ will each be turned off and users on the device will be prevented from enabling them.</t>
  </si>
  <si>
    <t>To establish the recommended configuration via GP, set the following UI path to Disabled:
Computer Configuration\Policies\Administrative Templates\Network\WLAN Service\WLAN Settings\Allow Windows to automatically connect to suggested open hotspots, to networks shared by contacts, and to hotspots offering paid services.</t>
  </si>
  <si>
    <t>Set Allow Windows to automatically connect to suggested open hotspots, to networks shared by contacts, and to hotspots offering paid services to disabled. One method to achieve the recommended configuration via Group Policy is to set the following UI path to Disabled:
Computer Configuration\Policies\Administrative Templates\Network\WLAN Service\WLAN Settings\Allow Windows to automatically connect to suggested open hotspots, to networks shared by contacts, and to hotspots offering paid services.</t>
  </si>
  <si>
    <t>Win11-223</t>
  </si>
  <si>
    <t>Set Allow Print Spooler to accept client connections to disabled</t>
  </si>
  <si>
    <t>This policy setting controls whether the Print Spooler service will accept client connections.
The recommended state for this setting is: Disabled.
**Note:** The Print Spooler service must be restarted for changes to this policy to take effect.</t>
  </si>
  <si>
    <t>Navigate to the UI Path articulated in the Remediation section and confirm it is set as prescribed. This group policy setting is backed by the following registry locations:
HKEY_LOCAL_MACHINE\Software\Policies\Microsoft\Windows NT\Printers:RegisterSpoolerRemoteRpcEndPoint</t>
  </si>
  <si>
    <t>The setting Allow Print Spooler to accept client connections is set to disabled.</t>
  </si>
  <si>
    <t>The setting Allow Print Spooler to accept client connections is not set to disabled.</t>
  </si>
  <si>
    <t>18.7</t>
  </si>
  <si>
    <t>18.7.1</t>
  </si>
  <si>
    <t>Disabling the ability for the Print Spooler service to accept client connections mitigates **remote** attacks against the Print Nightmare vulnerability ([CVE-2021-34527](https://msrc.microsoft.com/update-guide/vulnerability/CVE-2021-34527)) and other **remote** Print Spooler attacks. However, this recommendation _does not_ mitigate against **local** attacks on the Print Spooler service.</t>
  </si>
  <si>
    <t>Provided that the Print Spooler service is not disabled, users will continue to be able to print _from their workstation_. However, the workstation's Print Spooler service will not accept client connections or allow users to share printers. Note that all printers that were already shared will continue to be shared.</t>
  </si>
  <si>
    <t>To establish the recommended configuration via GP, set the following UI path to Disabled:
Computer Configuration\Policies\Administrative Templates\Printers\Allow Print Spooler to accept client connections.</t>
  </si>
  <si>
    <t>Set Allow Print Spooler to accept client connections to disabled. One method to achieve the recommended configuration via Group Policy is to set the following UI path to Disabled:
Computer Configuration\Policies\Administrative Templates\Printers\Allow Print Spooler to accept client connections.</t>
  </si>
  <si>
    <t>Win11-224</t>
  </si>
  <si>
    <t>Set the configure Redirection Guard to enabled: Redirection Guard Enabled</t>
  </si>
  <si>
    <t>This policy setting determines whether Redirection Guard is enabled for the print spooler. Redirection Guard can prevent file redirections from being used within the print spooler. 
The recommended state for this setting is: Enabled: Redirection Guard Enabled.</t>
  </si>
  <si>
    <t>Navigate to the UI Path articulated in the Remediation section and confirm it is set as prescribed. This group policy setting is backed by the following registry location:
HKEY_LOCAL_MACHINE\SOFTWARE\Policies\Microsoft\Windows NT\Printers:RedirectionguardPolicy</t>
  </si>
  <si>
    <t>The Configure Redirection Guard is set to Enabled: Redirection Guard Enabled.</t>
  </si>
  <si>
    <t>The Configure Redirection Guard is not set to Enabled: Redirection Guard Enabled.</t>
  </si>
  <si>
    <t>HAC50</t>
  </si>
  <si>
    <t xml:space="preserve">HAC50: Print spoolers do not adequately restrict jobs </t>
  </si>
  <si>
    <t>18.7.2</t>
  </si>
  <si>
    <t>This setting prevents non-administrators from redirecting files within the print spooler process.</t>
  </si>
  <si>
    <t>To establish the recommended configuration via GP, set the following UI path to Enabled: Redirection Guard Enabled:
Computer Configuration\Policies\Administrative Templates\Printers\Configure Redirection Guard.</t>
  </si>
  <si>
    <t xml:space="preserve">Set the configure Redirection Guard to enabled: Redirection Guard Enabled. One method to achieve the recommended configuration via Group Policy is to set the following UI path to Enabled: Redirection Guard Enabled:
Computer Configuration\Policies\Administrative Templates\Printers\Configure Redirection Guard. </t>
  </si>
  <si>
    <t>Win11-225</t>
  </si>
  <si>
    <t>Set the configure RPC connection settings: Protocol to use for outgoing RPC connections to enabled: RPC over TCP</t>
  </si>
  <si>
    <t>This policy setting controls which protocol and protocol settings to use for outgoing Remote Procedure Call (RPC) connections to a remote print spooler.
The recommended state for this setting is: Enabled: RPC over TCP</t>
  </si>
  <si>
    <t>Navigate to the UI Path articulated in the Remediation section and confirm it is set as prescribed. This group policy setting is backed by the following registry location:
HKEY_LOCAL_MACHINE\SOFTWARE\Policies\Microsoft\Windows NT\Printers\RPC:RpcUseNamedPipeProtocol</t>
  </si>
  <si>
    <t>The Configure RPC connection settings: Protocol to use for outgoing RPC connections is set to Enabled: RPC over TCP.</t>
  </si>
  <si>
    <t>The Configure RPC connection settings: Protocol to use for outgoing RPC connections is not set to Enabled: RPC over TCP.</t>
  </si>
  <si>
    <t>18.7.3</t>
  </si>
  <si>
    <t>This setting prevents the use of named pipes for RPC connections to the print spooler and forces the use of TCP which is a more secure communication method.</t>
  </si>
  <si>
    <t>**Warning:** Many existing print configurations may be using the older named pipes protocol and therefore will cease to function.</t>
  </si>
  <si>
    <t>To establish the recommended configuration via GP, set the following UI path to Enabled: RPC over TCP:
Computer Configuration\Policies\Administrative Templates\Printers\Configure RPC connection settings: Protocol to use for outgoing RPC connections.</t>
  </si>
  <si>
    <t>Set the configure RPC connection settings: Protocol to use for outgoing RPC connections to enabled: RPC over TCP. One method to achieve the recommended configuration via Group Policy is to set the following UI path to Enabled: RPC over TCP:
Computer Configuration\Policies\Administrative Templates\Printers\Configure RPC connection settings: Protocol to use for outgoing RPC connections.</t>
  </si>
  <si>
    <t>Win11-226</t>
  </si>
  <si>
    <t>Set the  Configure RPC connection settings: Use authentication for outgoing RPC connections is set to enabled: Default</t>
  </si>
  <si>
    <t>This policy setting controls which protocol and protocol settings to use for outgoing Remote Procedure Call (RPC) connections to a remote print spooler.
The recommended state for this setting is: Enabled: Default</t>
  </si>
  <si>
    <t>Navigate to the UI Path articulated in the Remediation section and confirm it is set as prescribed. This group policy setting is backed by the following registry location:
HKEY_LOCAL_MACHINE\SOFTWARE\Policies\Microsoft\Windows NT\Printers\RPC:RpcAuthentication</t>
  </si>
  <si>
    <t>The Configure RPC connection settings: Use authentication for outgoing RPC connections is set to Enabled: Default.</t>
  </si>
  <si>
    <t>The Configure RPC connection settings: Use authentication for outgoing RPC connections is not set to Enabled: Default.</t>
  </si>
  <si>
    <t>18.7.4</t>
  </si>
  <si>
    <t>This setting can prevent the use of named pipes for RPC connections to the print spooler and forces the use of TCP which is a more secure communication method.</t>
  </si>
  <si>
    <t>To establish the recommended configuration via GP, set the following UI path to Enabled: Default:
Computer Configuration\Policies\Administrative Templates\Printers\Configure RPC connection settings: Use authentication for outgoing RPC connections.</t>
  </si>
  <si>
    <t>Set the  Configure RPC connection settings: Use authentication for outgoing RPC connections is set to enabled: Default. One method to achieve the recommended configuration via Group Policy is to set the following UI path to Enabled: Default:
Computer Configuration\Policies\Administrative Templates\Printers\Configure RPC connection settings: Use authentication for outgoing RPC connections.</t>
  </si>
  <si>
    <t>Win11-227</t>
  </si>
  <si>
    <t>Set the Configure RPC listener settings: Protocols to allow for incoming RPC connections to enabled: RPC over TCP</t>
  </si>
  <si>
    <t>This policy setting controls which protocols incoming Remote Procedure Call (RPC) connections to the print spooler are allowed to use.
The recommended state for this setting is: Enabled: RCP over TCP.</t>
  </si>
  <si>
    <t>Navigate to the UI Path articulated in the Remediation section and confirm it is set as prescribed. This group policy setting is backed by the following registry location:
HKEY_LOCAL_MACHINE\SOFTWARE\Policies\Microsoft\Windows NT\Printers\RPC:RpcProtocols</t>
  </si>
  <si>
    <t>The Configure RPC listener settings: Protocols to allow for incoming RPC connections is set to Enabled: RPC over TCP.</t>
  </si>
  <si>
    <t>The Configure RPC listener settings: Protocols to allow for incoming RPC connections is not set to Enabled: RPC over TCP.</t>
  </si>
  <si>
    <t>18.7.5</t>
  </si>
  <si>
    <t>To establish the recommended configuration via GP, set the following UI path to Enabled: RCP over TCP:
Computer Configuration\Policies\Administrative Templates\Printers\Configure RPC listener settings: Configure protocol options for incoming RPC connections.</t>
  </si>
  <si>
    <t>Set the Configure RPC listener settings: Protocols to allow for incoming RPC connections to enabled: RPC over TCP. One method to achieve the recommended configuration via Group Policy is to set the following UI path to Enabled: RCP over TCP:
Computer Configuration\Policies\Administrative Templates\Printers\Configure RPC listener settings: Configure protocol options for incoming RPC connections.</t>
  </si>
  <si>
    <t>Win11-228</t>
  </si>
  <si>
    <t>Set the Configure RPC listener settings: Authentication protocol to use for incoming RPC connections: to enabled: Negotiate or higher</t>
  </si>
  <si>
    <t>This policy setting controls which protocols incoming Remote Procedure Call (RPC) connections to the print spooler are allowed to use.
The recommended state for this setting is: Enabled: Negotiate or higher.</t>
  </si>
  <si>
    <t>Navigate to the UI Path articulated in the Remediation section and confirm it is set as prescribed. This group policy setting is backed by the following registry location:
HKEY_LOCAL_MACHINE\SOFTWARE\Policies\Microsoft\Windows NT\Printers\RPC:ForceKerberosForRpc</t>
  </si>
  <si>
    <t>The Configure RPC listener settings: Authentication protocol to use for incoming RPC connections: is set to Enabled: Negotiate or higher.</t>
  </si>
  <si>
    <t>The Configure RPC listener settings: Authentication protocol to use for incoming RPC connections: is not set to Enabled: Negotiate or higher.</t>
  </si>
  <si>
    <t>18.7.6</t>
  </si>
  <si>
    <t>To establish the recommended configuration via GP, set the following UI path to Enabled: Negotiate or higher:
Computer Configuration\Policies\Administrative Templates\Printers\Configure RPC listener settings: Configure protocol options for incoming RPC connections.</t>
  </si>
  <si>
    <t>Set the Configure RPC listener settings: Authentication protocol to use for incoming RPC connections: to enabled: Negotiate or higher. One method to achieve the recommended configuration via Group Policy is to set the following UI path to Enabled: Negotiate or higher:
Computer Configuration\Policies\Administrative Templates\Printers\Configure RPC listener settings: Configure protocol options for incoming RPC connections.</t>
  </si>
  <si>
    <t>Win11-229</t>
  </si>
  <si>
    <t>Set the Configure RPC over TCP port to enabled: 0</t>
  </si>
  <si>
    <t>This policy setting controls which port is used for RPC over TCP for incoming connections to the print spooler and outgoing connections to remote print spoolers.
The recommended state for this setting is: Enabled: 0.</t>
  </si>
  <si>
    <t>Navigate to the UI Path articulated in the Remediation section and confirm it is set as prescribed. This group policy setting is backed by the following registry location:
HKEY_LOCAL_MACHINE\SOFTWARE\Policies\Microsoft\Windows NT\Printers\RPC:RpcTcpPort</t>
  </si>
  <si>
    <t>The Configure RPC over TCP port is set to Enabled: 0.</t>
  </si>
  <si>
    <t>The Configure RPC over TCP port is not set to Enabled: 0.</t>
  </si>
  <si>
    <t>18.7.7</t>
  </si>
  <si>
    <t>Using dynamic ports for printing makes it more difficult for an attacker to know which port is being used and therefore which port to attack.</t>
  </si>
  <si>
    <t>If your current print environment is configured for a specific TCP port, this setting may require a firewall change (if applicable) for continued printing.</t>
  </si>
  <si>
    <t>To establish the recommended configuration via GP, set the following UI path to Enabled: 0:
Computer Configuration\Policies\Administrative Templates\Printers\Configure RPC over TCP port.</t>
  </si>
  <si>
    <t>Set the Configure RPC over TCP port to enabled: 0. One method to achieve the recommended configuration via Group Policy is to set the following UI path to Enabled: 0:
Computer Configuration\Policies\Administrative Templates\Printers\Configure RPC over TCP port.</t>
  </si>
  <si>
    <t>Win11-230</t>
  </si>
  <si>
    <t>Set the Limits print driver installation to Administrators to enabled</t>
  </si>
  <si>
    <t>This policy setting controls whether users who aren't Administrators can install print drivers on the system.
The recommended state for this setting is: Enabled.
**Note:** On August 10, 2021, Microsoft announced a [Point and Print Default Behavior Change](https://msrc-blog.microsoft.com/2021/08/10/point-and-print-default-behavior-change/) which modifies the default Point and Print driver installation and update behavior to require Administrator privileges. This is documented in [KB5005652—Manage new Point and Print default driver installation behavior (CVE-2021-34481)](https://support.microsoft.com/en-gb/topic/kb5005652-manage-new-point-and-print-default-driver-installation-behavior-cve-2021-34481-873642bf-2634-49c5-a23b-6d8e9a302872).</t>
  </si>
  <si>
    <t xml:space="preserve">Navigate to the UI Path articulated in the Remediation section and confirm it is set as prescribed. This group policy setting is backed by the following registry location:
HKEY_LOCAL_MACHINE\SOFTWARE\Policies\Microsoft\Windows NT\Printers\PointAndPrint:RestrictDriverInstallationToAdministrators </t>
  </si>
  <si>
    <t>The Limits print driver installation to Administrators is set to enabled.</t>
  </si>
  <si>
    <t>The Limits print driver installation to Administrators is not set to enabled.</t>
  </si>
  <si>
    <t>18.7.8</t>
  </si>
  <si>
    <t>Restricting the installation of print drives to Administrators can help mitigate the Print Nightmare vulnerability ([CVE-2021-34527](https://support.microsoft.com/en-gb/topic/kb5005652-manage-new-point-and-print-default-driver-installation-behavior-cve-2021-34481-873642bf-2634-49c5-a23b-6d8e9a302872)) and other Print Spooler attacks.</t>
  </si>
  <si>
    <t>To establish the recommended configuration via GP, set the following UI path to Enabled.
Computer Configuration\Policies\Administrative Templates\MS Security Guide\Limits print driver installation to Administrators.</t>
  </si>
  <si>
    <t>Set the Limits print driver installation to Administrators to enabled. One method to achieve the recommended configuration via Group Policy is to set the following UI path to Enabled.
Computer Configuration\Policies\Administrative Templates\MS Security Guide\Limits print driver installation to Administrators.</t>
  </si>
  <si>
    <t>Win11-231</t>
  </si>
  <si>
    <t>Set the Manage processing of Queue-specific files to enabled: Limit Queue-specific files to Color profiles</t>
  </si>
  <si>
    <t>This policy setting manages how queue-specific files are processed during printer installation. At printer installation time, a vendor-supplied installation application can specify a set of files, of any type, to be associated with a particular print queue. The files are downloaded to each client that connects to the print server.
The recommended state for this setting is: Enabled: Limit Queue-specific files to Color profiles.</t>
  </si>
  <si>
    <t>Navigate to the UI Path articulated in the Remediation section and confirm it is set as prescribed. This group policy setting is backed by the following registry location:
HKEY_LOCAL_MACHINE\SOFTWARE\Policies\Microsoft\Windows NT\Printers:CopyFilesPolicy</t>
  </si>
  <si>
    <t>The Manage processing of Queue-specific files is set to Enabled: Limit Queue-specific files to Color profiles.</t>
  </si>
  <si>
    <t>The Manage processing of Queue-specific files is not set to Enabled: Limit Queue-specific files to Color profiles.</t>
  </si>
  <si>
    <t>18.7.9</t>
  </si>
  <si>
    <t>A Windows Print Spooler Remote Code Execution Vulnerability ([CVE-2021-36958](https://msrc.microsoft.com/update-guide/vulnerability/CVE-2021-36958)) exists when the Windows Print Spooler service improperly performs privileged file operations. An attacker who successfully exploited this vulnerability could run arbitrary code with SYSTEM privileges and then install programs; view, change, or delete data; or create new accounts with full user rights.</t>
  </si>
  <si>
    <t>To establish the recommended configuration via GP, set the following UI path to Enabled: Limit Queue-specific files to Color profiles:
Computer Configuration\Policies\Administrative Templates\Printers\Manage processing of Queue-specific files.</t>
  </si>
  <si>
    <t>Set the Manage processing of Queue-specific files to enabled: Limit Queue-specific files to Color profiles. One method to achieve the recommended configuration via Group Policy is to set the following UI path to Enabled: Limit Queue-specific files to Color profiles:
Computer Configuration\Policies\Administrative Templates\Printers\Manage processing of Queue-specific files.</t>
  </si>
  <si>
    <t>Win11-232</t>
  </si>
  <si>
    <t>Set Point and Print Restrictions: When installing drivers for a new connection to enabled: Show warning and elevation prompt</t>
  </si>
  <si>
    <t>This policy setting controls whether computers will show a warning and a security elevation prompt when users create a new printer connection using Point and Print.
The recommended state for this setting is: Enabled: Show warning and elevation prompt.
**Note:** On August 10, 2021, Microsoft announced a [Point and Print Default Behavior Change](https://msrc-blog.microsoft.com/2021/08/10/point-and-print-default-behavior-change/) which modifies the default Point and Print driver installation and update behavior to require Administrator privileges. This is documented in [KB5005652—Manage new Point and Print default driver installation behavior (CVE-2021-34481)](https://support.microsoft.com/en-gb/topic/kb5005652-manage-new-point-and-print-default-driver-installation-behavior-cve-2021-34481-873642bf-2634-49c5-a23b-6d8e9a302872). This change overrides all Point and Print Group Policy settings and ensures that only Administrators can install printer drivers from a print server using Point and Print.</t>
  </si>
  <si>
    <t>Navigate to the UI Path articulated in the Remediation section and confirm it is set as prescribed. This group policy setting is backed by the following registry location:
HKEY_LOCAL_MACHINE\Software\Policies\Microsoft\Windows NT\Printers\PointAndPrint:NoWarningNoElevationOnInstall</t>
  </si>
  <si>
    <t>The setting Point and Print Restrictions: When installing drivers for a new connection is set to Enabled: Show warning and elevation prompt.</t>
  </si>
  <si>
    <t>The setting Point and Print Restrictions: When installing drivers for a new connection is not set to Enabled: Show warning and elevation prompt.</t>
  </si>
  <si>
    <t>18.7.10</t>
  </si>
  <si>
    <t>Enabling Windows User Account Control (UAC) for the installation of new print drivers can help mitigate the Print Nightmare vulnerability ([CVE-2021-34527](https://msrc.microsoft.com/update-guide/vulnerability/CVE-2021-34527)) and other Print Spooler attacks.
Although the Point and Print default driver installation behavior overrides this setting, it is important to configure this as a backstop in the event that behavior is reversed.</t>
  </si>
  <si>
    <t>To establish the recommended configuration via GP, set the following UI path to Enabled: Show warning and elevation prompt:
Computer Configuration\Policies\Administrative Templates\Printers\Point and Print Restrictions: When installing drivers for a new connection.</t>
  </si>
  <si>
    <t>Set Point and Print Restrictions: When installing drivers for a new connection to enabled: Show warning and elevation prompt. One method to achieve the recommended configuration via Group Policy is to set the following UI path to Enabled: Show warning and elevation prompt:
Computer Configuration\Policies\Administrative Templates\Printers\Point and Print Restrictions: When installing drivers for a new connection.</t>
  </si>
  <si>
    <t>Win11-233</t>
  </si>
  <si>
    <t>Set Point and Print Restrictions: When updating drivers for an existing connection to enabled: Show warning and elevation prompt</t>
  </si>
  <si>
    <t>This policy setting controls whether computers will show a warning and a security elevation prompt when users are updating drivers for an existing connection using Point and Print.
The recommended state for this setting is: Enabled: Show warning and elevation prompt.
**Note:** On August 10, 2021, Microsoft announced a [Point and Print Default Behavior Change](https://msrc-blog.microsoft.com/2021/08/10/point-and-print-default-behavior-change/) which modifies the default Point and Print driver installation and update behavior to require Administrator privileges. This is documented in [KB5005652—Manage new Point and Print default driver installation behavior (CVE-2021-34481)](https://support.microsoft.com/en-gb/topic/kb5005652-manage-new-point-and-print-default-driver-installation-behavior-cve-2021-34481-873642bf-2634-49c5-a23b-6d8e9a302872). This change overrides all Point and Print Group Policy settings and ensures that only Administrators can install printer drivers from a print server using Point and Print.</t>
  </si>
  <si>
    <t>Navigate to the UI Path articulated in the Remediation section and confirm it is set as prescribed. This group policy setting is backed by the following registry location:
HKEY_LOCAL_MACHINE\Software\Policies\Microsoft\Windows NT\Printers\PointAndPrint:UpdatePromptSettings</t>
  </si>
  <si>
    <t>The setting Point and Print Restrictions: When updating drivers for an existing connection is set to Enabled: Show warning and elevation prompt.</t>
  </si>
  <si>
    <t>The setting Point and Print Restrictions: When updating drivers for an existing connection is not set to Enabled: Show warning and elevation prompt.</t>
  </si>
  <si>
    <t>18.7.11</t>
  </si>
  <si>
    <t>Enabling Windows User Account Control (UAC) for updating existing print drivers can help mitigate the Print Nightmare vulnerability ([CVE-2021-34527](https://msrc.microsoft.com/update-guide/vulnerability/CVE-2021-34527)) and other Print Spooler attacks.
Although the Point and Print default driver installation behavior overrides this setting, it is important to configure this as a backstop in the event that behavior is reversed.</t>
  </si>
  <si>
    <t>To establish the recommended configuration via GP, set the following UI path to Enabled: Show warning and elevation prompt:
Computer Configuration\Policies\Administrative Templates\Printers\Point and Print Restrictions: When updating drivers for an existing connection.</t>
  </si>
  <si>
    <t>Set Point and Print Restrictions: When updating drivers for an existing connection to enabled: Show warning and elevation prompt. One method to achieve the recommended configuration via Group Policy is to set the following UI path to Enabled: Show warning and elevation prompt:
Computer Configuration\Policies\Administrative Templates\Printers\Point and Print Restrictions: When updating drivers for an existing connection.</t>
  </si>
  <si>
    <t>Win11-234</t>
  </si>
  <si>
    <t xml:space="preserve">Set Include command line in process creation events to enabled </t>
  </si>
  <si>
    <t>This policy setting controls whether the process creation command line text is logged in security audit events when a new process has been created.
The recommended state for this setting is: Enabled.
**Note:** This feature that this setting controls was not originally supported in workstation OSes older than Windows 8.1. However, in February 2015 Microsoft added support for the feature to Windows 7 and Windows 8.0 via an update - [KB3004375](https://support.microsoft.com/en-us/help/3004375/microsoft-security-advisory-update-to-improve-windows-command-line-aud). Therefore, this setting is also important to set on those older OSes.</t>
  </si>
  <si>
    <t>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t>
  </si>
  <si>
    <t>The setting Include command line in process creation events is set to enabled.</t>
  </si>
  <si>
    <t>The setting Include command line in process creation events is not set to enabled.</t>
  </si>
  <si>
    <t>HAU22</t>
  </si>
  <si>
    <t>HAU22: Content of audit records is not sufficient</t>
  </si>
  <si>
    <t>18.9.3</t>
  </si>
  <si>
    <t>18.9.3.1</t>
  </si>
  <si>
    <t>Capturing process command line information in event logs can be very valuable when performing forensic investigations of attack incidents.</t>
  </si>
  <si>
    <t>Process command line information will be included in the event logs, which can contain sensitive or private information such as passwords or user data.
**Warning:** There are potential risks of capturing credentials and sensitive information which could be exposed to users who have read-access to event logs. Microsoft provides a feature called "Protected Event Logging" to better secure event log data. For assistance with protecting event logging, visit: [About Logging Windows - PowerShell | Microsoft Docs](https://docs.microsoft.com/en-us/powershell/module/microsoft.powershell.core/about/about_logging_windows?view=powershell-7.2#protected-event-logging).</t>
  </si>
  <si>
    <t>To establish the recommended configuration via GP, set the following UI path to Enabled:
Computer Configuration\Policies\Administrative Templates\System\Audit Process Creation\Include command line in process creation events.</t>
  </si>
  <si>
    <t>Set Include command line in process creation events to enabled. One method to achieve the recommended configuration via Group Policy is to set the following UI path to Enabled:
Computer Configuration\Policies\Administrative Templates\System\Audit Process Creation\Include command line in process creation events.</t>
  </si>
  <si>
    <t>Win11-235</t>
  </si>
  <si>
    <t>Set Encryption Oracle Remediation to enabled: Force Updated Clients</t>
  </si>
  <si>
    <t>Some versions of the CredSSP protocol that is used by some applications (such as Remote Desktop Connection) are vulnerable to an encryption oracle attack against the client. This policy controls compatibility with vulnerable clients and servers and allows you to set the level of protection desired for the encryption oracle vulnerability.
The recommended state for this setting is: Enabled: Force Updated Clients.</t>
  </si>
  <si>
    <t>Navigate to the UI Path articulated in the Remediation section and confirm it is set as prescribed. This group policy setting is backed by the following registry location:
HKEY_LOCAL_MACHINE\SOFTWARE\Microsoft\Windows\CurrentVersion\Policies\System\CredSSP\Parameters:AllowEncryptionOracle</t>
  </si>
  <si>
    <t>The Encryption Oracle Remediation is set to Enabled: Force Updated Clients.</t>
  </si>
  <si>
    <t>The Encryption Oracle Remediation is not set to Enabled: Force Updated Clients.</t>
  </si>
  <si>
    <t>18.9.4</t>
  </si>
  <si>
    <t>18.9.4.1</t>
  </si>
  <si>
    <t>This setting is important to mitigate the CredSSP encryption oracle vulnerability, for which information was published by Microsoft on 03/13/2018 in [CVE-2018-0886 | CredSSP Remote Code Execution Vulnerability](https://portal.msrc.microsoft.com/en-us/security-guidance/advisory/CVE-2018-0886). All versions of Windows from Windows Vista onwards are affected by this vulnerability, and will be compatible with this recommendation provided that they have been patched at least through May 2018 (or later).</t>
  </si>
  <si>
    <t>Client applications which use CredSSP will not be able to fall back to the insecure versions and services using CredSSP will not accept unpatched clients. This setting should not be deployed until all remote hosts support the newest version, which is achieved by ensuring that all Microsoft security updates at least through May 2018 are installed.</t>
  </si>
  <si>
    <t>To establish the recommended configuration via GP, set the following UI path to Enabled: Force Updated Clients:
Computer Configuration\Policies\Administrative Templates\System\Credentials Delegation\Encryption Oracle Remediation.</t>
  </si>
  <si>
    <t>Set Encryption Oracle Remediation to enabled: Force Updated Clients. One method to achieve the recommended configuration via Group Policy is to set the following UI path to Enabled: Force Updated Clients:
Computer Configuration\Policies\Administrative Templates\System\Credentials Delegation\Encryption Oracle Remediation.</t>
  </si>
  <si>
    <t>Win11-236</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</si>
  <si>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</si>
  <si>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</si>
  <si>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Navigate to the UI Path articulated in the Remediation section and confirm it is set as prescribed. This group policy setting is backed by the following registry location:
HKEY_LOCAL_MACHINE\SOFTWARE\Policies\Microsoft\Windows\CredentialsDelegation:AllowProtectedCreds</t>
  </si>
  <si>
    <t>The Remote host allows delegation of non-exportable credentials is set to enabled.</t>
  </si>
  <si>
    <t>Remote host allows delegation of non-exportable credentials is not set to enabled.</t>
  </si>
  <si>
    <t>18.9.4.2</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</si>
  <si>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</si>
  <si>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The host will support the _Restricted Admin Mode_ and _Windows Defender Remote Credential Guard_ features.</t>
  </si>
  <si>
    <t>To establish the recommended configuration via GP, set the following UI path to Enabled:
Computer Configuration\Policies\Administrative Templates\System\Credentials Delegation\Remote host allows delegation of non-exportable credentials.</t>
  </si>
  <si>
    <t>Set Remote host allows delegation of non-exportable credentials to enabled. One method to achieve the recommended configuration via Group Policy is to set the following UI path to Enabled:
Computer Configuration\Policies\Administrative Templates\System\Credentials Delegation\Remote host allows delegation of non-exportable credentials.</t>
  </si>
  <si>
    <t>Win11-237</t>
  </si>
  <si>
    <t>Set the Turn On Virtualization Based Security to enabled</t>
  </si>
  <si>
    <t>This policy setting specifies whether Virtualization Based Security is enabled. Virtualization Based Security uses the Windows Hypervisor to provide support for security services. 
The recommended state for this setting is: Enabled.
**Note:** Virtualization Based Security requires a 64-bit version of Windows with Secure Boot enabled, which in turn requires that Windows was installed with a UEFI BIOS configuration, not a Legacy BIOS configuration. In addition, if running Windows on a virtual machine, the hardware-assisted CPU virtualization feature (Intel VT-x or AMD-V) must be exposed by the host to the guest VM.
More information on system requirements for this feature can be found at [Windows Defender Credential Guard Requirements (Windows 10) | Microsoft Docs](https://docs.microsoft.com/en-us/windows/security/identity-protection/credential-guard/credential-guard-requirements)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</si>
  <si>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HKEY_LOCAL_MACHINE\SOFTWARE\Policies\Microsoft\Windows\DeviceGuard:EnableVirtualizationBasedSecurity</t>
  </si>
  <si>
    <t>The Turn On Virtualization Based Security is set to enabled.</t>
  </si>
  <si>
    <t>The Turn On Virtualization Based Security is not set to enabled.</t>
  </si>
  <si>
    <t>18.9.5</t>
  </si>
  <si>
    <t>18.9.5.1</t>
  </si>
  <si>
    <t>Kerberos, NTLM, and Credential manager isolate secrets by using virtualization-based security. Previous versions of Windows stored secrets in the Local Security Authority (LSA). Prior to Windows 10, the LSA stored secrets used by the operating system in its process memory. With Windows Defender Credential Guard enabled, the LSA process in the operating system talks to a new component called the isolated LSA process that stores and protects those secrets. Data stored by the isolated LSA process is protected using virtualization-based security and is not accessible to the rest of the operating system.</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</si>
  <si>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**Warning:** All drivers on the system must be compatible with this feature or the system may crash. Ensure that this policy setting is only deployed to computers which are known to be compatible.</t>
  </si>
  <si>
    <t>To establish the recommended configuration via GP, set the following UI path to Enabled:
Computer Configuration\Policies\Administrative Templates\System\Device Guard\Turn On Virtualization Based Security.</t>
  </si>
  <si>
    <t>Set the Turn On Virtualization Based Security to enabled. One method to achieve the recommended configuration via Group Policy is to set the following UI path to Enabled:
Computer Configuration\Policies\Administrative Templates\System\Device Guard\Turn On Virtualization Based Security.</t>
  </si>
  <si>
    <t>Win11-238</t>
  </si>
  <si>
    <t>Set the Turn On Virtualization Based Security: Select Platform Security Level to Secure Boot or higher</t>
  </si>
  <si>
    <t>This policy setting specifies whether Virtualization Based Security (VBS) is enabled. VBS uses the Windows Hypervisor to provide support for security services. 
The recommended state for this setting is: Secure Boot or Secure Boot and DMA Protection.
**Note:** VBS requires a 64-bit version of Windows with Secure Boot enabled, which in turn requires that Windows was installed with a UEFI BIOS configuration, not a Legacy BIOS configuration. In addition, if running Windows on a virtual machine, the hardware-assisted CPU virtualization feature (Intel VT-x or AMD-V) must be exposed by the host to the guest VM.
More information on system requirements for this feature can be found at [Windows Defender Credential Guard Requirements (Windows 10) | Microsoft Docs](https://docs.microsoft.com/en-us/windows/security/identity-protection/credential-guard/credential-guard-requirements)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</si>
  <si>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HKEY_LOCAL_MACHINE\SOFTWARE\Policies\Microsoft\Windows\DeviceGuard:RequirePlatformSecurityFeatures</t>
  </si>
  <si>
    <t>The Turn On Virtualization Based Security: Select Platform Security Level is set to Secure Boot or higher.</t>
  </si>
  <si>
    <t>The Turn On Virtualization Based Security: Select Platform Security Level is not set to Secure Boot or higher.</t>
  </si>
  <si>
    <t>HSI33</t>
  </si>
  <si>
    <t>Memory protection mechanisms are not sufficient</t>
  </si>
  <si>
    <t>18.9.5.2</t>
  </si>
  <si>
    <t>Secure Boot can help reduce the risk of bootloader attacks and in conjunction with DMA protections to help protect data from being scraped from memory.</t>
  </si>
  <si>
    <t>Choosing the `Secure Boot` option provides the system with as much protection as is supported by the computer’s hardware. A system with input/output memory management units (IOMMUs) will have Secure Boot with DMA protection. A system without IOMMUs will simply have Secure Boot enabled without DMA protection. 
Choosing the `Secure Boot with DMA protection` option requires the system to have IOMMUs in order to enable VBS. Without IOMMU hardware support, VBS will be disabled.
**Note:**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**Warning:** All drivers on the system must be compatible with this feature or the system may crash. Ensure that this policy setting is only deployed to computers which are known to be compatible.</t>
  </si>
  <si>
    <t>To establish the recommended configuration via GP, set the following UI path to Secure Boot or Secure Boot and DMA Protection:
Computer Configuration\Policies\Administrative Templates\System\Device Guard\Turn On Virtualization Based Security: Select Platform Security Level.</t>
  </si>
  <si>
    <t xml:space="preserve">Set the Turn On Virtualization Based Security: Select Platform Security Level to Secure Boot or higher. One method to achieve the recommended configuration via Group Policy is to set the following UI path to Secure Boot or Secure Boot and DMA Protection:
Computer Configuration\Policies\Administrative Templates\System\Device Guard\Turn On Virtualization Based Security: Select Platform Security Level. </t>
  </si>
  <si>
    <t>Win11-239</t>
  </si>
  <si>
    <t>Set the Turn On Virtualization Based Security: Virtualization Based Protection of Code Integrity to enabled with UEFI lock</t>
  </si>
  <si>
    <t>This setting enables virtualization based protection of Kernel Mode Code Integrity. When this is enabled, kernel mode memory protections are enforced and the Code Integrity validation path is protected by the Virtualization Based Security feature.
The recommended state for this setting is: Enabled with UEFI lock.
**Note:** Virtualization Based Security requires a 64-bit version of Windows with Secure Boot enabled, which in turn requires that Windows was installed with a UEFI BIOS configuration, not a Legacy BIOS configuration. In addition, if running Windows on a virtual machine, the hardware-assisted CPU virtualization feature (Intel VT-x or AMD-V) must be exposed by the host to the guest VM.
More information on system requirements for this feature can be found at [Windows Defender Credential Guard Requirements (Windows 10) | Microsoft Docs](https://docs.microsoft.com/en-us/windows/security/identity-protection/credential-guard/credential-guard-requirements)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</si>
  <si>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HKEY_LOCAL_MACHINE\SOFTWARE\Policies\Microsoft\Windows\DeviceGuard:HypervisorEnforcedCodeIntegrity</t>
  </si>
  <si>
    <t>The Turn On Virtualization Based Security: Virtualization Based Protection of Code Integrity is set to Enabled with UEFI lock.</t>
  </si>
  <si>
    <t>The Turn On Virtualization Based Security: Virtualization Based Protection of Code Integrity is not set to Enabled with UEFI lock.</t>
  </si>
  <si>
    <t>HSI25</t>
  </si>
  <si>
    <t>HSI25: Agency does not monitor for unauthorized hosts on the network</t>
  </si>
  <si>
    <t>18.9.5.3</t>
  </si>
  <si>
    <t>The `Enabled with UEFI lock` option ensures that Virtualization Based Protection of Code Integrity cannot be disabled remotely.</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</si>
  <si>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**Warning:** All drivers on the system must be compatible with this feature or the system may crash. Ensure that this policy setting is only deployed to computers which are known to be compatible.
**Warning #2:** Once this setting is turned on and active, **Virtualization Based Security cannot be disabled solely via GPO** or any other remote method. After removing the setting from GPO, the features must also be manually disabled _locally at the machine_ using the steps provided at this link:
[Manage Windows Defender Credential Guard (Windows 10) | Microsoft Docs](https://docs.microsoft.com/en-us/windows/security/identity-protection/credential-guard/credential-guard-manage#disable-windows-defender-credential-guard)</t>
  </si>
  <si>
    <t>To establish the recommended configuration via GP, set the following UI path to Enabled with UEFI lock:
Computer Configuration\Policies\Administrative Templates\System\Device Guard\Turn On Virtualization Based Security: Virtualization Based Protection of Code Integrity.</t>
  </si>
  <si>
    <t>Set the Turn On Virtualization Based Security: Virtualization Based Protection of Code Integrity to enabled with UEFI lock. One method to achieve the recommended configuration via Group Policy is to set the following UI path to Enabled with UEFI lock:
Computer Configuration\Policies\Administrative Templates\System\Device Guard\Turn On Virtualization Based Security: Virtualization Based Protection of Code Integrity.</t>
  </si>
  <si>
    <t>Win11-240</t>
  </si>
  <si>
    <t>Set the Turn On Virtualization Based Security: Require UEFI Memory Attributes Table to True (checked)</t>
  </si>
  <si>
    <t>This option will only enable Virtualization Based Protection of Code Integrity on devices with UEFI firmware support for the Memory Attributes Table. Devices without the UEFI Memory Attributes Table may have firmware that is incompatible with Virtualization Based Protection of Code Integrity which in some cases can lead to crashes or data loss or incompatibility with certain plug-in cards. If not setting this option the targeted devices should be tested to ensure compatibility.
The recommended state for this setting is: True (checked).
**Note:** Virtualization Based Security requires a 64-bit version of Windows with Secure Boot enabled, which in turn requires that Windows was installed with a UEFI BIOS configuration, not a Legacy BIOS configuration. In addition, if running Windows on a virtual machine, the hardware-assisted CPU virtualization feature (Intel VT-x or AMD-V) must be exposed by the host to the guest VM.
More information on system requirements for this feature can be found at [Windows Defender Credential Guard Requirements (Windows 10) | Microsoft Docs](https://docs.microsoft.com/en-us/windows/security/identity-protection/credential-guard/credential-guard-requirements)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</si>
  <si>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HKEY_LOCAL_MACHINE\SOFTWARE\Policies\Microsoft\Windows\DeviceGuard:HVCIMATRequired</t>
  </si>
  <si>
    <t>The Turn On Virtualization Based Security: Require UEFI Memory Attributes Table is set to True (checked).</t>
  </si>
  <si>
    <t>The Turn On Virtualization Based Security: Require UEFI Memory Attributes Table is not set to True (checked).</t>
  </si>
  <si>
    <t>18.9.5.4</t>
  </si>
  <si>
    <t>This setting will help protect this control from being enabled on a system that is not compatible which could lead to a crash or data loss.</t>
  </si>
  <si>
    <t>To establish the recommended configuration via GP, set the following UI path to TRUE:
Computer Configuration\Policies\Administrative Templates\System\Device Guard\Turn On Virtualization Based Security: Require UEFI Memory Attributes Table.</t>
  </si>
  <si>
    <t xml:space="preserve">Set the Turn On Virtualization Based Security: Require UEFI Memory Attributes Table to True (checked). One method to achieve the recommended configuration via Group Policy is to set the following UI path to TRUE:
Computer Configuration\Policies\Administrative Templates\System\Device Guard\Turn On Virtualization Based Security: Require UEFI Memory Attributes Table. </t>
  </si>
  <si>
    <t>Win11-241</t>
  </si>
  <si>
    <t>Set the Turn On Virtualization Based Security: Credential Guard Configuration to enabled with UEFI lock</t>
  </si>
  <si>
    <t>This setting lets users turn on Credential Guard with virtualization-based security to help protect credentials. The "Enabled with UEFI lock" option ensures that Credential Guard cannot be disabled remotely. In order to disable the feature, you must set the Group Policy to "Disabled" as well as remove the security functionality from each computer, with a physically present user, in order to clear configuration persisted in UEFI.
The recommended state for this setting is: Enabled with UEFI lock.
**Note:** Virtualization Based Security requires a 64-bit version of Windows with Secure Boot enabled, which in turn requires that Windows was installed with a UEFI BIOS configuration, not a Legacy BIOS configuration. In addition, if running Windows on a virtual machine, the hardware-assisted CPU virtualization feature (Intel VT-x or AMD-V) must be exposed by the host to the guest VM.
More information on system requirements for this feature can be found at [Windows Defender Credential Guard Requirements (Windows 10) | Microsoft Docs](https://docs.microsoft.com/en-us/windows/security/identity-protection/credential-guard/credential-guard-requirements)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</si>
  <si>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HKEY_LOCAL_MACHINE\SOFTWARE\Policies\Microsoft\Windows\DeviceGuard:LsaCfgFlags</t>
  </si>
  <si>
    <t>The Turn On Virtualization Based Security: Credential Guard Configuration is set to Enabled with UEFI lock.</t>
  </si>
  <si>
    <t>The Turn On Virtualization Based Security: Credential Guard Configuration is not set to Enabled with UEFI lock.</t>
  </si>
  <si>
    <t>18.9.5.5</t>
  </si>
  <si>
    <t>The `Enabled with UEFI lock` option ensures that Credential Guard cannot be disabled remotely.</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</si>
  <si>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**Warning:** All drivers on the system must be compatible with this feature or the system may crash. Ensure that this policy setting is only deployed to computers which are known to be compatible.
**Warning #2:** Once this setting is turned on and active, **Credential Guard cannot be disabled solely via GPO** or any other remote method. After removing the setting from GPO, the features must also be manually disabled _locally at the machine_ using the steps provided at this link:
[Manage Windows Defender Credential Guard (Windows 10) | Microsoft Docs](https://docs.microsoft.com/en-us/windows/security/identity-protection/credential-guard/credential-guard-manage#disable-windows-defender-credential-guard)</t>
  </si>
  <si>
    <t>To establish the recommended configuration via GP, set the following UI path to Enabled with UEFI lock:
Computer Configuration\Policies\Administrative Templates\System\Device Guard\Turn On Virtualization Based Security: Credential Guard Configuration.</t>
  </si>
  <si>
    <t>Set the Turn On Virtualization Based Security: Credential Guard Configuration to enabled with UEFI lock. One method to achieve the recommended configuration via Group Policy is to set the following UI path to Enabled with UEFI lock:
Computer Configuration\Policies\Administrative Templates\System\Device Guard\Turn On Virtualization Based Security: Credential Guard Configuration.</t>
  </si>
  <si>
    <t>Win11-242</t>
  </si>
  <si>
    <t>Set the Turn On Virtualization Based Security: Secure Launch Configuration to enabled</t>
  </si>
  <si>
    <t>Secure Launch protects the Virtualization Based Security environment from exploited vulnerabilities in device firmware.
The recommended state for this setting is: Enabled.
**Note:**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</si>
  <si>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HKEY_LOCAL_MACHINE\SOFTWARE\Policies\Microsoft\Windows\DeviceGuard:ConfigureSystemGuardLaunch</t>
  </si>
  <si>
    <t>The Turn On Virtualization Based Security: Secure Launch Configuration is set to enabled.</t>
  </si>
  <si>
    <t>The Turn On Virtualization Based Security: Secure Launch Configuration is not set to enabled.</t>
  </si>
  <si>
    <t>18.9.5.6</t>
  </si>
  <si>
    <t>Secure Launch changes the way Windows boots to use Intel Trusted Execution Technology (TXT) and Runtime BIOS Resilience features to prevent firmware exploits from being able to impact the security of the Windows Virtualization Based Security environment.</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</si>
  <si>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**Warning**: All drivers on the system must be compatible with this feature or the system may crash. Ensure that this policy setting is only deployed to computers which are known to be compatible.</t>
  </si>
  <si>
    <t>To establish the recommended configuration via GP, set the following UI path to Enabled:
Computer Configuration\Policies\Administrative Templates\System\Device Guard\Turn On Virtualization Based Security: Secure Launch Configuration.</t>
  </si>
  <si>
    <t>Set the Turn On Virtualization Based Security: Secure Launch Configuration to enabled. One method to achieve the recommended configuration via Group Policy is to set the following UI path to Enabled:
Computer Configuration\Policies\Administrative Templates\System\Device Guard\Turn On Virtualization Based Security: Secure Launch Configuration.</t>
  </si>
  <si>
    <t>Win11-243</t>
  </si>
  <si>
    <t>Set the Turn On Virtualization Based Security: Kernel-mode Hardware-enforced Stack Protection to enabled: Enabled in enforcement mode</t>
  </si>
  <si>
    <t>This policy setting enables Hardware-enforced Stack Protection for kernel-mode code. Kernel-mode data stacks are hardened with hardware-based shadow stacks, which store intended return address targets to ensure that program control flow is not tampered.
The recommended state for this setting is: Enabled: Enabled in enforcement mode.
**Note:** Virtualization Based Security (VBS) requires a 64-bit version of Windows with Secure Boot enabled, which in turn requires that Windows was installed with a UEFI BIOS configuration, not a Legacy BIOS configuration. In addition, if running Windows on a virtual machine, the hardware-assisted CPU virtualization feature (Intel VT-x or AMD-V) must be exposed by the host to the guest VM.
More information on system requirements for this feature can be found at [Windows Defender Credential Guard Requirements (Windows 10) | Microsoft Docs](https://docs.microsoft.com/en-us/windows/security/identity-protection/credential-guard/credential-guard-requirements)
**Note #2:** This specific security feature of VBS is only compatible with Windows 11 Release 22H2 (and newer).
**Note #3:** Only Intel CPUs from Tiger Lake and beyond or AMD CPUs Zen3 and beyond (both were release in fall 2020) are compatible with this security feature. 
**Note #4:**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</si>
  <si>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HKEY_LOCAL_MACHINE\SYSTEM\CurrentControlSet\Control\DeviceGuard:ConfigureKernelShadowStacksLaunch</t>
  </si>
  <si>
    <t>The Turn On Virtualization Based Security: Kernel-mode Hardware-enforced Stack Protection is set to Enabled: Enabled in enforcement mode.</t>
  </si>
  <si>
    <t>The Turn On Virtualization Based Security: Kernel-mode Hardware-enforced Stack Protection is not set to Enabled: Enabled in enforcement mode.</t>
  </si>
  <si>
    <t>18.9.5.7</t>
  </si>
  <si>
    <t>This setting stores a copy of the apps shadow stack (intended code execution flow) in the hardware-based (CPU) security feature VBS. This can prevent malware from hijacking an apps code by exploiting memory bugs such as stack buffer overflows, dangling pointers, or uninitialized variables. This allows VBS to shut down any exploit attempts via the modification of the intended code execution flow.</t>
  </si>
  <si>
    <t>This setting is dependent upon Virtualization Based Protection of Code Integrity (aka HVCI) first being enabled, in addition to CPU hardware support for shadow stacks. If either HVCI is not enabled or hardware-based shadow stacks are not supported, this setting will have no effect. 
If this setting is successfully enabled, shadow stack violations will be fatal.</t>
  </si>
  <si>
    <t>To establish the recommended configuration via GP, set the following UI path to Enabled: Enabled in enforcement mode
Computer Configuration\Policies\Administrative Templates\System\Device Guard\Turn On Virtualization Based Security: Kernel-mode Hardware-enforced Stack Protection.</t>
  </si>
  <si>
    <t>Set the Turn On Virtualization Based Security: Kernel-mode Hardware-enforced Stack Protection to enabled: Enabled in enforcement mode. One method to achieve the recommended configuration via Group Policy is to set the following UI path to Enabled: Enabled in enforcement mode
Computer Configuration\Policies\Administrative Templates\System\Device Guard\Turn On Virtualization Based Security: Kernel-mode Hardware-enforced Stack Protection.</t>
  </si>
  <si>
    <t>Win11-244</t>
  </si>
  <si>
    <t>Set Prevent device metadata retrieval from the Internet to enabled</t>
  </si>
  <si>
    <t>This policy setting allows you to prevent Windows from retrieving device metadata from the Internet. 
The recommended state for this setting is: Enabled.
**Note:** This will not prevent the installation of basic hardware drivers, but does prevent associated third-party utility software from automatically being installed under the context of the SYSTEM account.</t>
  </si>
  <si>
    <t>Navigate to the UI Path articulated in the Remediation section and confirm it is set as prescribed. This group policy setting is backed by the following registry location:
HKEY_LOCAL_MACHINE\SOFTWARE\Policies\Microsoft\Windows\Device Metadata:PreventDeviceMetadataFromNetwork</t>
  </si>
  <si>
    <t>The setting Prevent device metadata retrieval from the Internet is set to Enabled.</t>
  </si>
  <si>
    <t>The setting Prevent device metadata retrieval from the Internet is not set to Enabled.</t>
  </si>
  <si>
    <t>18.9.7</t>
  </si>
  <si>
    <t>18.9.7.2</t>
  </si>
  <si>
    <t>Installation of software should be conducted by an authorized system administrator and not a standard user. Allowing automatic third-party software installations under the context of the `SYSTEM` account has potential for allowing unauthorized access via backdoors or installation software bugs.</t>
  </si>
  <si>
    <t>Standard users without administrator privileges will not be able to install associated third-party utility software for peripheral devices. This may limit the use of advanced features of those devices unless/until an administrator installs the associated utility software for the device.</t>
  </si>
  <si>
    <t>To establish the recommended configuration via GP, set the following UI path to Enabled:
Computer Configuration\Policies\Administrative Templates\System\Device Installation\Prevent device metadata retrieval from the Internet.</t>
  </si>
  <si>
    <t>Set Prevent device metadata retrieval from the Internet to enabled. One method to achieve the recommended configuration via Group Policy is to set the following UI path to Enabled:
Computer Configuration\Policies\Administrative Templates\System\Device Installation\Prevent device metadata retrieval from the Internet.</t>
  </si>
  <si>
    <t>Win11-245</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</si>
  <si>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</si>
  <si>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</si>
  <si>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</si>
  <si>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</si>
  <si>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Navigate to the UI Path articulated in the Remediation section and confirm it is set as prescribed. This group policy setting is backed by the following registry location:
HKEY_LOCAL_MACHINE\SYSTEM\CurrentControlSet\Policies\EarlyLaunch:DriverLoadPolicy</t>
  </si>
  <si>
    <t>The setting Boot-Start Driver Initialization Policy is set to Enabled: Good, unknown and bad but critical.</t>
  </si>
  <si>
    <t>The setting Boot-Start Driver Initialization Policy is not set to Enabled: Good, unknown and bad but critical.</t>
  </si>
  <si>
    <t>HSI17</t>
  </si>
  <si>
    <t>HSI17: Antivirus is not configured appropriately</t>
  </si>
  <si>
    <t>18.9.13</t>
  </si>
  <si>
    <t>18.9.13.1</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</si>
  <si>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</si>
  <si>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</si>
  <si>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Set Boot-Start Driver Initialization Policy to enabled: Good, unknown and bad but critical. One method to achieve the recommended configuration via Group Policy is to set the following UI path to Enabled: Good, unknown and bad but critical:
Computer Configuration\Policies\Administrative Templates\System\Early Launch Antimalware\Boot-Start Driver Initialization Policy.</t>
  </si>
  <si>
    <t>Win11-246</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</si>
  <si>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</si>
  <si>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</si>
  <si>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t>
  </si>
  <si>
    <t>The setting Configure registry policy processing: Do not apply during periodic background processing is set to Enabled: FALSE.</t>
  </si>
  <si>
    <t>The setting Configure registry policy processing: Do not apply during periodic background processing is not set to Enabled: FALSE.</t>
  </si>
  <si>
    <t>HSI14</t>
  </si>
  <si>
    <t>HSI14: The system's automatic update feature is not configured appropriately.</t>
  </si>
  <si>
    <t>18.9.19</t>
  </si>
  <si>
    <t>18.9.19.2</t>
  </si>
  <si>
    <t>Setting this option to false (unchecked) will ensure that domain policy changes take effect more quickly, as compared to waiting until the next user logon or system restart.</t>
  </si>
  <si>
    <t>Group Policies will be reapplied every time they are refreshed, which could have a slight impact on performance.</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</si>
  <si>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</si>
  <si>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Set Configure registry policy processing: Do not apply during periodic background processing to enabled: FALSE. One method to achieve the recommended configuration via Group Policy is to set the following UI path to Enabled, then set the Do not apply during periodic background processing option to FALSE (unchecked):
Computer Configuration\Policies\Administrative Templates\System\Group Policy\Configure registry policy processing.</t>
  </si>
  <si>
    <t>Win11-247</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</si>
  <si>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</si>
  <si>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</si>
  <si>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t>
  </si>
  <si>
    <t>The setting Configure registry policy processing: Process even if the Group Policy objects have not changed is set to Enabled: TRUE.</t>
  </si>
  <si>
    <t>The setting Configure registry policy processing: Process even if the Group Policy objects have not changed is not set to Enabled: TRUE.</t>
  </si>
  <si>
    <t>18.9.19.3</t>
  </si>
  <si>
    <t>Setting this option to true (checked) will ensure unauthorized changes that might have been configured locally are forced to match the domain-based Group Policy settings again.</t>
  </si>
  <si>
    <t>Group Policies will be reapplied even if they have not been changed, which could have a slight impact on performance.</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</si>
  <si>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</si>
  <si>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Set Configure registry policy processing: Process even if the Group Policy objects have not changed to enabled: TRUE. One method to achieve the recommended configuration via Group Policy is to set the following UI path to Enabled, then set the Process even if the Group Policy objects have not changed option to TRUE (checked):
Computer Configuration\Policies\Administrative Templates\System\Group Policy\Configure registry policy processing.</t>
  </si>
  <si>
    <t>Win11-248</t>
  </si>
  <si>
    <t>Set Continue experiences on this device to disabled</t>
  </si>
  <si>
    <t>This policy setting determines whether the Windows device is allowed to participate in cross-device experiences (continue experiences).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</si>
  <si>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HKEY_LOCAL_MACHINE\SOFTWARE\Policies\Microsoft\Windows\System:EnableCdp</t>
  </si>
  <si>
    <t xml:space="preserve">The Continue experiences on this device option has been disabled. </t>
  </si>
  <si>
    <t xml:space="preserve">The Continue experiences on this device option has not been disabled. </t>
  </si>
  <si>
    <t>18.9.19.4</t>
  </si>
  <si>
    <t>A cross-device experience is when a system can access app and send messages to other devices. In an enterprise managed environment only trusted systems should be communicating within the network. Access to any other system should be prohibited.</t>
  </si>
  <si>
    <t>The Windows device will not be discoverable by other devices, and cannot participate in cross-device experiences.</t>
  </si>
  <si>
    <t>To establish the recommended configuration via GP, set the following UI path to Disabled:
Computer Configuration\Policies\Administrative Templates\System\Group Policy\Continue experiences on this device.</t>
  </si>
  <si>
    <t>Set Continue experiences on this device to disabled. One method to achieve the recommended configuration via Group Policy is to set the following UI path to Disabled:
Computer Configuration\Policies\Administrative Templates\System\Group Policy\Continue experiences on this device.</t>
  </si>
  <si>
    <t>Win11-249</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</si>
  <si>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</si>
  <si>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</si>
  <si>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t>
  </si>
  <si>
    <t>The setting turn off background refresh of Group Policy is set to disabled.</t>
  </si>
  <si>
    <t>The setting turn off background refresh of Group Policy is not set to disabled.</t>
  </si>
  <si>
    <t>18.9.19.5</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</si>
  <si>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</si>
  <si>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</si>
  <si>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Set Turn off background refresh of Group Policy to disabled. One method to achieve the recommended configuration via Group Policy is to set the following UI path to Disabled:
Computer Configuration\Policies\Administrative Templates\System\Group Policy\Turn off background refresh of Group Policy.</t>
  </si>
  <si>
    <t>Win11-250</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</si>
  <si>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</si>
  <si>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</si>
  <si>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NT\Printers:DisableWebPnPDownload</t>
  </si>
  <si>
    <t>The Turn off downloading of print drivers over HTTP is set to enabled.</t>
  </si>
  <si>
    <t>The Turn off downloading of print drivers over HTTP is not set to enabled.</t>
  </si>
  <si>
    <t>18.9.20.1</t>
  </si>
  <si>
    <t>18.9.20.1.2</t>
  </si>
  <si>
    <t>Users might download drivers that include malicious code.</t>
  </si>
  <si>
    <t>Print drivers cannot be downloaded over HTTP.
**Note:** This policy setting does not prevent the client computer from printing to printers on the intranet or the Internet over HTTP. It only prohibits downloading drivers that are not already installed locally.</t>
  </si>
  <si>
    <t>To establish the recommended configuration via GP, set the following UI path to Enabled:
Computer Configuration\Policies\Administrative Templates\System\Internet Communication Management\Internet Communication settings\Turn off downloading of print drivers over HTTP.</t>
  </si>
  <si>
    <t>Set Turn off downloading of print drivers over HTTP to enabled. One method to achieve the recommended configuration via Group Policy is to  set the following UI path to Enabled:
Computer Configuration\Policies\Administrative Templates\System\Internet Communication Management\Internet Communication settings\Turn off downloading of print drivers over HTTP.</t>
  </si>
  <si>
    <t>Win11-251</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</si>
  <si>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</si>
  <si>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</si>
  <si>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HKEY_LOCAL_MACHINE\SOFTWARE\Microsoft\Windows\CurrentVersion\Policies\Explorer:NoWebServices</t>
  </si>
  <si>
    <t>The Turn off Internet download for Web publishing and online ordering wizards is set to enabled.</t>
  </si>
  <si>
    <t>The Turn off Internet download for Web publishing and online ordering wizards is not set to enabled.</t>
  </si>
  <si>
    <t>18.9.20.1.6</t>
  </si>
  <si>
    <t>Although the risk is minimal, enabling this setting will reduce the possibility of a user unknowingly downloading malicious content through this feature.</t>
  </si>
  <si>
    <t>Windows is prevented from downloading providers; only the service providers cached in the local registry are displayed.</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</si>
  <si>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</si>
  <si>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Set Turn off Internet download for Web publishing and online ordering wizards to enabled. One method to achieve the recommended configuration via Group Policy is to set the following UI path to Enabled:
Computer Configuration\Policies\Administrative Templates\System\Internet Communication Management\Internet Communication settings\Turn off Internet download for Web publishing and online ordering wizards.</t>
  </si>
  <si>
    <t>Win11-252</t>
  </si>
  <si>
    <t>Set the Allow Custom SSPs and APs to be loaded into LSASS to disabled</t>
  </si>
  <si>
    <t>This policy setting controls the configuration under which the Local Security Authority Subsystem Service (LSASS) will load custom Security Support Provider/Authentication Package (SSP/AP).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</si>
  <si>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HKEY_LOCAL_MACHINE\SOFTWARE\Policies\Microsoft\Windows\System:AllowCustomSSPsAPs</t>
  </si>
  <si>
    <t>The Allow Custom SSPs and APs to be loaded into LSASS is set to disabled.</t>
  </si>
  <si>
    <t>The Allow Custom SSPs and APs to be loaded into LSASS is not set to disabled.</t>
  </si>
  <si>
    <t>18.9.25</t>
  </si>
  <si>
    <t>18.9.25.1</t>
  </si>
  <si>
    <t>Vulnerabilities exist where attackers are able to intercept logon credentials via SSP/AP. Disabling Custom SSPs and APs to be loaded into LSASS minimizes this vulnerability.</t>
  </si>
  <si>
    <t>Custom Security Support Provider/Authentication Packages will not be permitted to load this may impact some legitimate third-party packages.</t>
  </si>
  <si>
    <t>To establish the recommended configuration via GP, set the following UI path to Disabled:
Computer Configuration\Policies\Administrative Templates\System\Local Security Authority\Allow Custom SSPs and APs to be loaded into LSASS.</t>
  </si>
  <si>
    <t>Set the Allow Custom SSPs and APs to be loaded into LSASS to disabled. One method to achieve the recommended configuration via Group Policy is to set the following UI path to Disabled:
Computer Configuration\Policies\Administrative Templates\System\Local Security Authority\Allow Custom SSPs and APs to be loaded into LSASS.</t>
  </si>
  <si>
    <t>Win11-253</t>
  </si>
  <si>
    <t>Set the Configures LSASS to run as a protected process to enabled: Enabled with UEFI Lock</t>
  </si>
  <si>
    <t>This policy setting controls whether the Local Security Authority Subservice Service (LSASS) runs in protected mode and also has the option to lock in protected mode with Unified Extensible Firmware Interface (UEFI). The Local Security Authority (LSA), which includes the LSASS process, validates users for local and remote sign-ins and enforces local security policies.
The recommended state for this setting is: Enabled: Enabled with UEFI Lock.
**Note:** This additional protection to prevent reading memory and code injection by non-protected processes is supported by Windows 8.1 (and newer).</t>
  </si>
  <si>
    <t>Navigate to the UI Path articulated in the Remediation section and confirm it is set as prescribed. This group policy setting is backed by the following registry location:
HKEY_LOCAL_MACHINE\SYSTEM\CurrentControlSet\Control\Lsa:ConfigureLsaProtectedProcess</t>
  </si>
  <si>
    <t>The configures LSASS to run as a protected process is set to Enabled: Enabled with UEFI Lock.</t>
  </si>
  <si>
    <t>The configures LSASS to run as a protected process is not set to Enabled: Enabled with UEFI Lock.</t>
  </si>
  <si>
    <t>18.9.25.2</t>
  </si>
  <si>
    <t>Provides added security for the credentials that LSA stores and manages. Enabling this setting with `UEFI Lock` prevents the setting from being changed remotely.</t>
  </si>
  <si>
    <t>Once this setting has been applied (Enabled), removing the group policy setting (set to Not Configured) will not reverse the impact. In order to reverse the impact, you must explicitly configure this setting to Disabled and follow [Microsoft's documentation on disabling the UEFI Lock](https://learn.microsoft.com/en-us/previous-versions/windows/it-pro/windows-server-2012-r2-and-2012/dn408187(v=ws.11)#to-disable-lsa-protection).</t>
  </si>
  <si>
    <t>To establish the recommended configuration via GP, set the following UI path to Enabled: Enabled with UEFI Lock:
Computer Configuration\Policies\Administrative Templates\System\Local Security Authority\Configures LSASS to run as a protected process.</t>
  </si>
  <si>
    <t>Set the Configures LSASS to run as a protected process to enabled: Enabled with UEFI Lock. One method to achieve the recommended configuration via Group Policy is to set the following UI path to Enabled: Enabled with UEFI Lock:
Computer Configuration\Policies\Administrative Templates\System\Local Security Authority\Configures LSASS to run as a protected process.</t>
  </si>
  <si>
    <t>Win11-254</t>
  </si>
  <si>
    <t>Set Block user from showing account details on sign-in to enabled</t>
  </si>
  <si>
    <t>This policy prevents the user from showing account details (email address or user name) on the sign-in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</si>
  <si>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HKEY_LOCAL_MACHINE\SOFTWARE\Policies\Microsoft\Windows\System:BlockUserFromShowingAccountDetailsOnSignin</t>
  </si>
  <si>
    <t xml:space="preserve">The Block user from showing account details on sign-in option is set to enabled. </t>
  </si>
  <si>
    <t xml:space="preserve">The Block user from showing account details on sign-in option is not set to enabled. </t>
  </si>
  <si>
    <t>18.9.27</t>
  </si>
  <si>
    <t>18.9.27.1</t>
  </si>
  <si>
    <t>An attacker with access to the console (for example, someone with physical access or someone who is able to connect to the workstation through Remote Desktop Services) could view the name of the last user who logged on to the server. The attacker could then try to guess the password, use a dictionary, or use a brute-force attack to try and log on.</t>
  </si>
  <si>
    <t>Users cannot choose to show account details on the sign-in screen.</t>
  </si>
  <si>
    <t>To establish the recommended configuration via GP, set the following UI path to Enabled:
Computer Configuration\Policies\Administrative Templates\System\Logon\Block user from showing account details on sign-in.</t>
  </si>
  <si>
    <t>Set Block user from showing account details on sign-in to enabled. One method to achieve the recommended configuration via Group Policy is to set the following UI path to Enabled:
Computer Configuration\Policies\Administrative Templates\System\Logon\Block user from showing account details on sign-in.</t>
  </si>
  <si>
    <t>Win11-255</t>
  </si>
  <si>
    <t>Set Do not display network selection UI to enabled</t>
  </si>
  <si>
    <t>This policy setting allows you to control whether anyone can interact with available networks UI on the logon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</si>
  <si>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HKEY_LOCAL_MACHINE\SOFTWARE\Policies\Microsoft\Windows\System:DontDisplayNetworkSelectionUI</t>
  </si>
  <si>
    <t>The setting Do not display network selection UI is set to enabled.</t>
  </si>
  <si>
    <t>The setting Do not display network selection UI is not set to enabled.</t>
  </si>
  <si>
    <t>18.9.27.2</t>
  </si>
  <si>
    <t>An unauthorized user could disconnect the PC from the network or can connect the PC to other available networks without signing into Windows.</t>
  </si>
  <si>
    <t>The PC's network connectivity state cannot be changed without signing into Windows.</t>
  </si>
  <si>
    <t>To establish the recommended configuration via GP, set the following UI path to Enabled:
Computer Configuration\Policies\Administrative Templates\System\Logon\Do not display network selection UI.</t>
  </si>
  <si>
    <t>Set Do not display network selection UI to enabled. One method to achieve the recommended configuration via Group Policy is to set the following UI path to Enabled:
Computer Configuration\Policies\Administrative Templates\System\Logon\Do not display network selection UI.</t>
  </si>
  <si>
    <t>Win11-256</t>
  </si>
  <si>
    <t>Set Do not enumerate connected users on domain-joined computers to enabled</t>
  </si>
  <si>
    <t>This policy setting prevents connected users from being enumerated on domain-joined computers.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</si>
  <si>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HKEY_LOCAL_MACHINE\SOFTWARE\Policies\Microsoft\Windows\System:DontEnumerateConnectedUsers</t>
  </si>
  <si>
    <t>The setting Do not enumerate connected users on domain-joined computers is set to enabled.</t>
  </si>
  <si>
    <t>The setting Do not enumerate connected users on domain-joined computers is not set to enabled.</t>
  </si>
  <si>
    <t>18.9.27.3</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</si>
  <si>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</si>
  <si>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The Logon UI will not enumerate any connected users on domain-joined computers.</t>
  </si>
  <si>
    <t>To establish the recommended configuration via GP, set the following UI path to Enabled:
Computer Configuration\Policies\Administrative Templates\System\Logon\Do not enumerate connected users on domain-joined computers.</t>
  </si>
  <si>
    <t>Set Do not enumerate connected users on domain-joined computers to enabled. One method to achieve the recommended configuration via Group Policy is to set the following UI path to Enabled:
Computer Configuration\Policies\Administrative Templates\System\Logon\Do not enumerate connected users on domain-joined computers.</t>
  </si>
  <si>
    <t>Win11-257</t>
  </si>
  <si>
    <t>Set Enumerate local users on domain-joined computers to disabled</t>
  </si>
  <si>
    <t>This policy setting allows local users to be enumerated on domain-joined computers.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</si>
  <si>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HKEY_LOCAL_MACHINE\SOFTWARE\Policies\Microsoft\Windows\System:EnumerateLocalUsers</t>
  </si>
  <si>
    <t>The setting Enumerate local users on domain-joined computers is set to disabled.</t>
  </si>
  <si>
    <t>The setting Enumerate local users on domain-joined computers is not set to disabled.</t>
  </si>
  <si>
    <t>18.9.27.4</t>
  </si>
  <si>
    <t>To establish the recommended configuration via GP, set the following UI path to Disabled:
Computer Configuration\Policies\Administrative Templates\System\Logon\Enumerate local users on domain-joined computers.</t>
  </si>
  <si>
    <t>Set Enumerate local users on domain-joined computers to disabled. One method to achieve the recommended configuration via Group Policy is to set the following UI path to Disabled:
Computer Configuration\Policies\Administrative Templates\System\Logon\Enumerate local users on domain-joined computers.</t>
  </si>
  <si>
    <t>Win11-258</t>
  </si>
  <si>
    <t>Set Turn off app notifications on the lock screen to enabled</t>
  </si>
  <si>
    <t>This policy setting allows you to prevent app notifications from appearing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</si>
  <si>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HKEY_LOCAL_MACHINE\SOFTWARE\Policies\Microsoft\Windows\System:DisableLockScreenAppNotifications</t>
  </si>
  <si>
    <t>The setting turn off app notifications on the lock screen is set to enabled.</t>
  </si>
  <si>
    <t>The setting turn off app notifications on the lock screen is not set to enabled.</t>
  </si>
  <si>
    <t>18.9.27.5</t>
  </si>
  <si>
    <t>App notifications might display sensitive business or personal data.</t>
  </si>
  <si>
    <t>No app notifications are displayed on the lock screen.</t>
  </si>
  <si>
    <t>To establish the recommended configuration via GP, set the following UI path to Enabled:
Computer Configuration\Policies\Administrative Templates\System\Logon\Turn off app notifications on the lock screen.</t>
  </si>
  <si>
    <t>Set Turn off app notifications on the lock screen to enabled. One method to achieve the recommended configuration via Group Policy is to set the following UI path to Enabled:
Computer Configuration\Policies\Administrative Templates\System\Logon\Turn off app notifications on the lock screen.</t>
  </si>
  <si>
    <t>Win11-259</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</si>
  <si>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</si>
  <si>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</si>
  <si>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Navigate to the UI Path articulated in the Remediation section and confirm it is set as prescribed. This group policy setting is backed by the following registry location:
HKEY_LOCAL_MACHINE\SOFTWARE\Policies\Microsoft\Windows\System:BlockDomainPicturePassword</t>
  </si>
  <si>
    <t>The Turn off picture password sign-in is set to enabled.</t>
  </si>
  <si>
    <t>The Turn off picture password sign-in is not set to enabled.</t>
  </si>
  <si>
    <t>18.9.27.6</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</si>
  <si>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</si>
  <si>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Users will not be able to set up or sign in with a picture password.</t>
  </si>
  <si>
    <t>To establish the recommended configuration via GP, set the following UI path to Enabled:
Computer Configuration\Policies\Administrative Templates\System\Logon\Turn off picture password sign-in.</t>
  </si>
  <si>
    <t>Set Turn off picture password sign-in to enabled. One method to achieve the recommended configuration via Group Policy is to set the following UI path to Enabled:
Computer Configuration\Policies\Administrative Templates\System\Logon\Turn off picture password sign-in.</t>
  </si>
  <si>
    <t>Win11-260</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</si>
  <si>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</si>
  <si>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</si>
  <si>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HKEY_LOCAL_MACHINE\SOFTWARE\Policies\Microsoft\Windows\System:AllowDomainPINLogon</t>
  </si>
  <si>
    <t>The setting turn on PIN sign-in is set to disabled.</t>
  </si>
  <si>
    <t>The setting turn on PIN sign-in is not set to disabled.</t>
  </si>
  <si>
    <t>18.9.27.7</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</si>
  <si>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</si>
  <si>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</si>
  <si>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Set Turn on convenience PIN sign-in to disabled. One method to achieve the recommended configuration via Group Policy is to set the following UI path to Disabled:
Computer Configuration\Policies\Administrative Templates\System\Logon\Turn on convenience PIN sign-in.</t>
  </si>
  <si>
    <t>Win11-261</t>
  </si>
  <si>
    <t>Set Allow network connectivity during connected-standby (on battery) to disabled</t>
  </si>
  <si>
    <t>This policy setting allows you to control the network connectivity state in standby on modern standby-capable systems. 
The recommended state for this setting is: Disabled.</t>
  </si>
  <si>
    <t>Navigate to the UI Path articulated in the Remediation section and confirm it is set as prescribed. This group policy setting is backed by the following registry location:
HKEY_LOCAL_MACHINE\SOFTWARE\Policies\Microsoft\Power\PowerSettings\f15576e8-98b7-4186-b944-eafa664402d9:DCSettingIndex</t>
  </si>
  <si>
    <t>The setting Allow network connectivity during connected-standby (on battery) is set to disabled.</t>
  </si>
  <si>
    <t>The setting Allow network connectivity during connected-standby (on battery) is not set to disabled.</t>
  </si>
  <si>
    <t>18.9.32.6</t>
  </si>
  <si>
    <t>18.9.32.6.1</t>
  </si>
  <si>
    <t>Disabling this setting ensures that the computer will not be accessible to attackers over a WLAN network while left unattended, on battery and in a sleep state.</t>
  </si>
  <si>
    <t>Network connectivity in standby (while on battery) is not guaranteed. This connectivity restriction currently only applies to WLAN networks only, but is subject to change (according to Microsoft).</t>
  </si>
  <si>
    <t>To establish the recommended configuration via GP, set the following UI path to Disabled:
Computer Configuration\Policies\Administrative Templates\System\Power Management\Sleep Settings\Allow network connectivity during connected-standby (on battery).</t>
  </si>
  <si>
    <t>Set Allow network connectivity during connected-standby (on battery) to disabled. One method to achieve the recommended configuration via Group Policy is to set the following UI path to Disabled:
Computer Configuration\Policies\Administrative Templates\System\Power Management\Sleep Settings\Allow network connectivity during connected-standby (on battery).</t>
  </si>
  <si>
    <t>Win11-262</t>
  </si>
  <si>
    <t>Set Allow network connectivity during connected-standby (plugged in) to disabled</t>
  </si>
  <si>
    <t>Navigate to the UI Path articulated in the Remediation section and confirm it is set as prescribed. This group policy setting is backed by the following registry location:
HKEY_LOCAL_MACHINE\SOFTWARE\Policies\Microsoft\Power\PowerSettings\f15576e8-98b7-4186-b944-eafa664402d9:ACSettingIndex</t>
  </si>
  <si>
    <t xml:space="preserve">The Allow network connectivity during connected-standby (plugged in) has been disabled. </t>
  </si>
  <si>
    <t xml:space="preserve">The Allow network connectivity during connected-standby (plugged in) has not been disabled. </t>
  </si>
  <si>
    <t>18.9.32.6.2</t>
  </si>
  <si>
    <t>Disabling this setting ensures that the computer will not be accessible to attackers over a WLAN network while left unattended, plugged in and in a sleep state.</t>
  </si>
  <si>
    <t>Network connectivity in standby (while plugged in) is not guaranteed. This connectivity restriction currently only applies to WLAN networks only, but is subject to change (according to Microsoft).</t>
  </si>
  <si>
    <t>To establish the recommended configuration via GP, set the following UI path to Disabled:
Computer Configuration\Policies\Administrative Templates\System\Power Management\Sleep Settings\Allow network connectivity during connected-standby (plugged in).</t>
  </si>
  <si>
    <t>Set Allow network connectivity during connected-standby (plugged in) to disabled. One method to achieve the recommended configuration via Group Policy is to set the following UI path to Disabled:
Computer Configuration\Policies\Administrative Templates\System\Power Management\Sleep Settings\Allow network connectivity during connected-standby (plugged in).</t>
  </si>
  <si>
    <t>Win11-263</t>
  </si>
  <si>
    <t>Set Require a password when a computer wakes (on battery) to enabled</t>
  </si>
  <si>
    <t>Specifies whether or not the user is prompted for a password when the system resumes from sleep.
The recommended state for this setting is: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</si>
  <si>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HKEY_LOCAL_MACHINE\SOFTWARE\Policies\Microsoft\Power\PowerSettings\0e796bdb-100d-47d6-a2d5-f7d2daa51f51:DCSettingIndex</t>
  </si>
  <si>
    <t>The setting Require a password when a computer wakes (on battery) is set to enabled.</t>
  </si>
  <si>
    <t>The setting Require a password when a computer wakes (on battery) is not set to enabled.</t>
  </si>
  <si>
    <t>18.9.32.6.5</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</si>
  <si>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</si>
  <si>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</si>
  <si>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Set Require a password when a computer wakes (on battery) to enabled. One method to achieve the recommended configuration via Group Policy is to set the following UI path to Enabled:
Computer Configuration\Policies\Administrative Templates\System\Power Management\Sleep Settings\Require a password when a computer wakes (on battery).</t>
  </si>
  <si>
    <t>Win11-264</t>
  </si>
  <si>
    <t>Set Require a password when a computer wakes (plugged in) to enabled</t>
  </si>
  <si>
    <t>Navigate to the UI Path articulated in the Remediation section and confirm it is set as prescribed. This group policy setting is backed by the following registry location:
HKEY_LOCAL_MACHINE\SOFTWARE\Policies\Microsoft\Power\PowerSettings\0e796bdb-100d-47d6-a2d5-f7d2daa51f51:ACSettingIndex</t>
  </si>
  <si>
    <t>The setting Require a password when a computer wakes (plugged in) is set to enabled.</t>
  </si>
  <si>
    <t>The setting Require a password when a computer wakes (plugged in) is not set to enabled.</t>
  </si>
  <si>
    <t xml:space="preserve">HCM45: System configuration provides additional attack surface
</t>
  </si>
  <si>
    <t>18.9.32.6.6</t>
  </si>
  <si>
    <t>To establish the recommended configuration via GP, set the following UI path to Enabled:
Computer Configuration\Policies\Administrative Templates\System\Power Management\Sleep Settings\Require a password when a computer wakes (plugged in).</t>
  </si>
  <si>
    <t>Set Require a password when a computer wakes (plugged in) to enabled. One method to achieve the recommended configuration via Group Policy is to set the following UI path to Enabled:
Computer Configuration\Policies\Administrative Templates\System\Power Management\Sleep Settings\Require a password when a computer wakes (plugged in).</t>
  </si>
  <si>
    <t>Win11-265</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</si>
  <si>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</si>
  <si>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</si>
  <si>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Services:fAllowUnsolicited</t>
  </si>
  <si>
    <t>The setting Configure Offer Remote Assistance is set to disabled.</t>
  </si>
  <si>
    <t>The setting Configure Offer Remote Assistance is not set to disabled.</t>
  </si>
  <si>
    <t>HRM7</t>
  </si>
  <si>
    <t>HRM7: The agency does not adequately control remote access to its systems</t>
  </si>
  <si>
    <t>18.9.34</t>
  </si>
  <si>
    <t>18.9.34.1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</si>
  <si>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</si>
  <si>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</si>
  <si>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Set Configure Offer Remote Assistance to disabled. One method to achieve the recommended configuration via Group Policy is to set the following UI path to Disabled:
Computer Configuration\Policies\Administrative Templates\System\Remote Assistance\Configure Offer Remote Assistance.</t>
  </si>
  <si>
    <t>Win11-266</t>
  </si>
  <si>
    <t>Set Configure Solicited Remote Assistance to disabled</t>
  </si>
  <si>
    <t>This policy setting allows you to turn on or turn off Solicited (Ask for) Remote Assistance on this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</si>
  <si>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Services:fAllowToGetHelp</t>
  </si>
  <si>
    <t>The setting Configure Solicited Remote Assistance is set to disabled.</t>
  </si>
  <si>
    <t>The setting Configure Solicited Remote Assistance is not set to disabled.</t>
  </si>
  <si>
    <t>18.9.34.2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</si>
  <si>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</si>
  <si>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Users on this computer cannot use e-mail or file transfer to ask someone for help. Also, users cannot use instant messaging programs to allow connections to this computer.</t>
  </si>
  <si>
    <t>To establish the recommended configuration via GP, set the following UI path to Disabled:
Computer Configuration\Policies\Administrative Templates\System\Remote Assistance\Configure Solicited Remote Assistance.</t>
  </si>
  <si>
    <t>Set Configure Solicited Remote Assistance to disabled. One method to achieve the recommended configuration via Group Policy is to set the following UI path to Disabled:
Computer Configuration\Policies\Administrative Templates\System\Remote Assistance\Configure Solicited Remote Assistance.</t>
  </si>
  <si>
    <t>Win11-267</t>
  </si>
  <si>
    <t>Set Enable RPC Endpoint Mapper Client Authentication to enabled</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</si>
  <si>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in effect until the system is rebooted.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</si>
  <si>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NT\Rpc:EnableAuthEpResolution</t>
  </si>
  <si>
    <t>The setting Enable RPC Endpoint Mapper Client Authentication is set to enabled.</t>
  </si>
  <si>
    <t>The setting Enable RPC Endpoint Mapper Client Authentication is not set to enabled.</t>
  </si>
  <si>
    <t>18.9.35</t>
  </si>
  <si>
    <t>18.9.35.1</t>
  </si>
  <si>
    <t>Anonymous access to RPC services could result in accidental disclosure of information to unauthenticated users.</t>
  </si>
  <si>
    <t>RPC clients will authenticate to the Endpoint Mapper Service for calls that contain authentication information. Clients making such calls will not be able to communicate with the Windows NT4 Server Endpoint Mapper Service.</t>
  </si>
  <si>
    <t>To establish the recommended configuration via GP, set the following UI path to Enabled:
Computer Configuration\Policies\Administrative Templates\System\Remote Procedure Call\Enable RPC Endpoint Mapper Client Authentication.</t>
  </si>
  <si>
    <t>Set Enable RPC Endpoint Mapper Client Authentication to enabled. One method to achieve the recommended configuration via Group Policy is to set the following UI path to Enabled:
Computer Configuration\Policies\Administrative Templates\System\Remote Procedure Call\Enable RPC Endpoint Mapper Client Authentication.</t>
  </si>
  <si>
    <t>Win11-268</t>
  </si>
  <si>
    <t>Set Restrict Unauthenticated RPC clients to enabled: Authenticated</t>
  </si>
  <si>
    <t>This policy setting controls how the RPC server runtime handles unauthenticated RPC clients connecting to RPC servers.
This policy setting impacts all RPC applications. In a domain environment this policy setting should be used with caution as it can impact a wide range of functionality including group policy processing itself. Reverting a change to this policy setting can require manual intervention on each affected machine. **This policy setting should never be applied to a Domain Controller.**
A client will be considered an authenticated client if it uses a named pipe to communicate with the server or if it uses RPC Security. RPC Interfaces that have specifically requested to be accessible by unauthenticated clients may be exempt from this restriction, depending on the selected value for this policy setting.
-- "**None**" allows all RPC clients to connect to RPC Servers running on the machine on which the policy setting is applied.
-- "**Authenticated**" allows only authenticated RPC Clients (per the definition above) to connect to RPC Servers running on the machine on which the policy setting is applied. Exemptions are granted to interfaces that have requested them.
-- "**Authenticated without exceptions**" allows only authenticated RPC Clients (per the definition above) to connect to RPC Servers running on the machine on which the policy setting is applied. No exceptions are allowed. **This value has the potential to cause serious problems and is not recommended.**
**Note:** This policy setting will not be applied until the system is rebooted.
The recommended state for this setting is: Enabled: Authenticated.</t>
  </si>
  <si>
    <t>Navigate to the UI Path articulated in the Remediation section and confirm it is set as prescribed. This group policy setting is backed by the following registry location:
HKEY_LOCAL_MACHINE\SOFTWARE\Policies\Microsoft\Windows NT\Rpc:RestrictRemoteClients</t>
  </si>
  <si>
    <t>The setting Restrict Unauthenticated RPC clients is set to Enabled: Authenticated</t>
  </si>
  <si>
    <t>The setting Restrict Unauthenticated RPC clients is not set to Enabled: Authenticated.</t>
  </si>
  <si>
    <t>18.9.35.2</t>
  </si>
  <si>
    <t>Unauthenticated RPC communication can create a security vulnerability.</t>
  </si>
  <si>
    <t>To establish the recommended configuration via GP, set the following UI path to Enabled: Authenticated:
Computer Configuration\Policies\Administrative Templates\System\Remote Procedure Call\Restrict Unauthenticated RPC clients.</t>
  </si>
  <si>
    <t>Set Restrict Unauthenticated RPC clients to enabled: Authenticated. One method to achieve the recommended configuration via Group Policy is to set the following UI path to Enabled: Authenticated:
Computer Configuration\Policies\Administrative Templates\System\Remote Procedure Call\Restrict Unauthenticated RPC clients.</t>
  </si>
  <si>
    <t>Win11-269</t>
  </si>
  <si>
    <t>Set Prevent non-admin users from installing packaged Windows apps to enabled</t>
  </si>
  <si>
    <t>This setting manages non-Administrator users' ability to install Windows app packages.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</si>
  <si>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HKEY_LOCAL_MACHINE\SOFTWARE\Policies\Microsoft\Windows\Appx:BlockNonAdminUserInstall</t>
  </si>
  <si>
    <t xml:space="preserve">The setting Prevent non-admin users from installing packaged Windows apps is set to enabled. </t>
  </si>
  <si>
    <t xml:space="preserve">The setting Prevent non-admin users from installing packaged Windows apps is not set to enabled. </t>
  </si>
  <si>
    <t>18.10.3</t>
  </si>
  <si>
    <t>18.10.3.2</t>
  </si>
  <si>
    <t>In a corporate managed environment, application installations should be managed centrally by IT staff, not by end users.</t>
  </si>
  <si>
    <t>Non-Administrator users will not be able to install Microsoft Store app packages, unless they are explicitly permitted by other policies. If a Microsoft Store app is required for legitimate use, an Administrator will need to perform the installation from an Administrator context. 
This setting can prevent standard users (without Administrator access) from launching Office 365 (O365) applications, displaying the error: _"Windows cannot access the specified device, path, or file. You may not have the appropriate permissions to access the item."_</t>
  </si>
  <si>
    <t>To establish the recommended configuration via GP, set the following UI path to Enabled:
Computer Configuration\Policies\Administrative Templates\Windows Components\App Package Deployment\Prevent non-admin users from installing packaged Windows apps.</t>
  </si>
  <si>
    <t>Set Prevent non-admin users from installing packaged Windows apps to enabled. One method to achieve the recommended configuration via Group Policy is to set the following UI path to Enabled:
Computer Configuration\Policies\Administrative Templates\Windows Components\App Package Deployment\Prevent non-admin users from installing packaged Windows apps.</t>
  </si>
  <si>
    <t>Win11-270</t>
  </si>
  <si>
    <t>Set Let Windows apps activate with voice while the system is locked to enabled: Force Deny</t>
  </si>
  <si>
    <t>This policy setting specifies whether Windows apps can be activated by voice (apps and Cortana) while the system is locked.
The recommended state for this setting is: Enabled: Force Deny.</t>
  </si>
  <si>
    <t>Navigate to the UI Path articulated in the Remediation section and confirm it is set as prescribed. This group policy setting is backed by the following registry location:
HKEY_LOCAL_MACHINE\SOFTWARE\Policies\Microsoft\Windows\AppPrivacy:LetAppsActivateWithVoiceAboveLock</t>
  </si>
  <si>
    <t>The Let Windows apps activate with voice while the system is locked is set to Enabled: Force Deny.</t>
  </si>
  <si>
    <t>The Let Windows apps activate with voice while the system is locked is not set to Enabled: Force Deny.</t>
  </si>
  <si>
    <t>18.10.4</t>
  </si>
  <si>
    <t>18.10.4.1</t>
  </si>
  <si>
    <t>Access to any computer resource should not be allowed when the device is locked.</t>
  </si>
  <si>
    <t>Users will not be able to activate apps while the computer is locked.</t>
  </si>
  <si>
    <t>To establish the recommended configuration via GP, set the following UI path to Enabled: Force Deny:
Computer Configuration\Policies\Administrative Templates\Windows Components\App Privacy\Let Windows apps activate with voice while the system is locked.</t>
  </si>
  <si>
    <t>Set Let Windows apps activate with voice while the system is locked to enabled: Force Deny. One method to achieve the recommended configuration via Group Policy is to set the following UI path to Enabled: Force Deny:
Computer Configuration\Policies\Administrative Templates\Windows Components\App Privacy\Let Windows apps activate with voice while the system is locked.</t>
  </si>
  <si>
    <t>Win11-271</t>
  </si>
  <si>
    <t>AC-2</t>
  </si>
  <si>
    <t>Account Management</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</si>
  <si>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</si>
  <si>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</si>
  <si>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HKEY_LOCAL_MACHINE\SOFTWARE\Microsoft\Windows\CurrentVersion\Policies\System:MSAOptional</t>
  </si>
  <si>
    <t>The setting Allow Microsoft accounts to be optional is set to enabled.</t>
  </si>
  <si>
    <t>The setting Allow Microsoft accounts to be optional is not set to enabled.</t>
  </si>
  <si>
    <t>18.10.5</t>
  </si>
  <si>
    <t>18.10.5.1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</si>
  <si>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</si>
  <si>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Windows Store apps that typically require a Microsoft account to sign in will allow users to sign in with an enterprise account instead.</t>
  </si>
  <si>
    <t>To establish the recommended configuration via GP, set the following UI path to Enabled:
Computer Configuration\Policies\Administrative Templates\Windows Components\App runtime\Allow Microsoft accounts to be optional.</t>
  </si>
  <si>
    <t>Set Allow Microsoft accounts to be optional to enabled. One method to achieve the recommended configuration via Group Policy is to set the following UI path to Enabled:
Computer Configuration\Policies\Administrative Templates\Windows Components\App runtime\Allow Microsoft accounts to be optional.</t>
  </si>
  <si>
    <t>Win11-272</t>
  </si>
  <si>
    <t>Set Disallow Autoplay for non-volume devices to enabled</t>
  </si>
  <si>
    <t>This policy setting disallows AutoPlay for MTP devices like cameras or phones.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</si>
  <si>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HKEY_LOCAL_MACHINE\SOFTWARE\Policies\Microsoft\Windows\Explorer:NoAutoplayfornonVolume</t>
  </si>
  <si>
    <t>The setting Disallow Autoplay for non-volume devices is set to enabled.</t>
  </si>
  <si>
    <t>The setting Disallow Autoplay for non-volume devices is not set to enabled.</t>
  </si>
  <si>
    <t>HSI1</t>
  </si>
  <si>
    <t>HSI1: System configured to load or run removable media automatically</t>
  </si>
  <si>
    <t>18.10.7</t>
  </si>
  <si>
    <t>18.10.7.1</t>
  </si>
  <si>
    <t>An attacker could use this feature to launch a program to damage a client computer or data on the computer.</t>
  </si>
  <si>
    <t>AutoPlay will not be allowed for MTP devices like cameras or phones.</t>
  </si>
  <si>
    <t>To establish the recommended configuration via GP, set the following UI path to Enabled:
Computer Configuration\Policies\Administrative Templates\Windows Components\AutoPlay Policies\Disallow Autoplay for non-volume devices.</t>
  </si>
  <si>
    <t>Set Disallow Autoplay for non-volume devices to enabled. One method to achieve the recommended configuration via Group Policy is to set the following UI path to Enabled:
Computer Configuration\Policies\Administrative Templates\Windows Components\AutoPlay Policies\Disallow Autoplay for non-volume devices.</t>
  </si>
  <si>
    <t>Win11-273</t>
  </si>
  <si>
    <t>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</si>
  <si>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</si>
  <si>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Navigate to the UI Path articulated in the Remediation section and confirm it is set as prescribed. This group policy setting is backed by the following registry location:
HKEY_LOCAL_MACHINE\SOFTWARE\Microsoft\Windows\CurrentVersion\Policies\Explorer:NoAutorun</t>
  </si>
  <si>
    <t>The setting Set the default behavior for AutoRun is set to Enabled: Do not execute any autorun commands.</t>
  </si>
  <si>
    <t>The setting Set the default behavior for AutoRun is not set to Enabled: Do not execute any autorun commands.</t>
  </si>
  <si>
    <t>18.10.7.2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</si>
  <si>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</si>
  <si>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AutoRun commands will be completely disabled.</t>
  </si>
  <si>
    <t>To establish the recommended configuration via GP, set the following UI path to Enabled: Do not execute any autorun commands:
Computer Configuration\Policies\Administrative Templates\Windows Components\AutoPlay Policies\Set the default behavior for AutoRun.</t>
  </si>
  <si>
    <t>Set Set the default behavior for AutoRun to enabled: Do not execute any autorun commands. One method to achieve the recommended configuration via Group Policy is to set the following UI path to Enabled: Do not execute any autorun commands:
Computer Configuration\Policies\Administrative Templates\Windows Components\AutoPlay Policies\Set the default behavior for AutoRun.</t>
  </si>
  <si>
    <t>Win11-274</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</si>
  <si>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</si>
  <si>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</si>
  <si>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Navigate to the UI Path articulated in the Remediation section and confirm it is set as prescribed. This group policy setting is backed by the following registry location:
HKEY_LOCAL_MACHINE\SOFTWARE\Microsoft\Windows\CurrentVersion\Policies\Explorer:NoDriveTypeAutoRun</t>
  </si>
  <si>
    <t>The setting turn off Autoplay is set to Enabled: All drives.</t>
  </si>
  <si>
    <t>The setting turn off Autoplay is not set to Enabled: All drives.</t>
  </si>
  <si>
    <t>18.10.7.3</t>
  </si>
  <si>
    <t>Autoplay will be disabled - users will have to manually launch setup or installation programs that are provided on removable media.</t>
  </si>
  <si>
    <t>To establish the recommended configuration via GP, set the following UI path to Enabled: All drives:
Computer Configuration\Policies\Administrative Templates\Windows Components\AutoPlay Policies\Turn off Autoplay.</t>
  </si>
  <si>
    <t>Set Turn off Autoplay to enabled: All drives. One method to achieve the recommended configuration via Group Policy is to set the following UI path to Enabled: All drives:
Computer Configuration\Policies\Administrative Templates\Windows Components\AutoPlay Policies\Turn off Autoplay.</t>
  </si>
  <si>
    <t>Win11-275</t>
  </si>
  <si>
    <t>Set Configure enhanced anti-spoofing to enabled</t>
  </si>
  <si>
    <t>This policy setting determines whether enhanced anti-spoofing is configured for devices which support it.
The recommended state for this setting is: Enabled.</t>
  </si>
  <si>
    <t>Navigate to the UI Path articulated in the Remediation section and confirm it is set as prescribed. This group policy setting is backed by the following registry location:
HKEY_LOCAL_MACHINE\SOFTWARE\Policies\Microsoft\Biometrics\FacialFeatures:EnhancedAntiSpoofing</t>
  </si>
  <si>
    <t xml:space="preserve">The Use enhanced anti-spoofing when available option is set to enabled. </t>
  </si>
  <si>
    <t xml:space="preserve">The Use enhanced anti-spoofing when available option is not set to enabled. </t>
  </si>
  <si>
    <t>HCM45: System configuration provides additional attack surface.</t>
  </si>
  <si>
    <t>18.10.8.1</t>
  </si>
  <si>
    <t>18.10.8.1.1</t>
  </si>
  <si>
    <t>Enterprise managed environments are now supporting a wider range of mobile devices, increasing the security on these devices will help protect against unauthorized access on your network.</t>
  </si>
  <si>
    <t>Windows will require all users on the device to use anti-spoofing for facial features, on devices which support it.</t>
  </si>
  <si>
    <t>To establish the recommended configuration via GP, set the following UI path to Enabled:
Computer Configuration\Policies\Administrative Templates\Windows Components\Biometrics\Facial Features\Configure enhanced anti-spoofing</t>
  </si>
  <si>
    <t>Set Configure enhanced anti-spoofing to enabled. One method to achieve the recommended configuration via Group Policy is to set the following UI path to Enabled:
Computer Configuration\Policies\Administrative Templates\Windows Components\Biometrics\Facial Features\Configure enhanced anti-spoofing</t>
  </si>
  <si>
    <t>Win11-276</t>
  </si>
  <si>
    <t>Set  Turn off cloud consumer account state content to enabled</t>
  </si>
  <si>
    <t>This policy setting determines whether cloud consumer account state content is allowed in all Windows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</si>
  <si>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HKEY_LOCAL_MACHINE\SOFTWARE\Policies\Microsoft\Windows\CloudContent:DisableConsumerAccountStateContent</t>
  </si>
  <si>
    <t>The setting Turn off cloud consumer account state content is set to enabled.</t>
  </si>
  <si>
    <t>The setting Turn off cloud consumer account state content is not set to enabled.</t>
  </si>
  <si>
    <t>18.10.12</t>
  </si>
  <si>
    <t>18.10.12.1</t>
  </si>
  <si>
    <t>The use of consumer accounts in an enterprise managed environment is not good security practice as it could lead to possible data leakage.</t>
  </si>
  <si>
    <t>Users will not be able to use Microsoft consumer accounts on the system, and associated Windows experiences will instead present default fallback content.</t>
  </si>
  <si>
    <t>To establish the recommended configuration via GP, set the following UI path to Enabled:
Computer Configuration\Policies\Administrative Templates\Windows Components\Cloud Content\Turn off cloud consumer account state content.</t>
  </si>
  <si>
    <t>Set  Turn off cloud consumer account state content to enabled. One method to achieve the recommended configuration via Group Policy is to set the following UI path to Enabled:
Computer Configuration\Policies\Administrative Templates\Windows Components\Cloud Content\Turn off cloud consumer account state content.</t>
  </si>
  <si>
    <t>Win11-277</t>
  </si>
  <si>
    <t>Set Turn off Microsoft consumer experiences to enabled</t>
  </si>
  <si>
    <t>This policy setting turns off experiences that help consumers make the most of their devices and Microsoft account.
The recommended state for this setting is: Enabled.
**Note:** [Per Microsoft TechNet](https://technet.microsoft.com/en-us/itpro/windows/manage/group-policies-for-enterprise-and-education-editions), this policy setting only applies to Windows 10 Enterprise and Windows 10 Education editions.</t>
  </si>
  <si>
    <t>Navigate to the UI Path articulated in the Remediation section and confirm it is set as prescribed. This group policy setting is backed by the following registry location:
HKEY_LOCAL_MACHINE\SOFTWARE\Policies\Microsoft\Windows\CloudContent:DisableWindowsConsumerFeatures</t>
  </si>
  <si>
    <t xml:space="preserve">The Turn off Microsoft consumer experiences option is set to enabled. </t>
  </si>
  <si>
    <t xml:space="preserve">The Turn off Microsoft consumer experiences option is not set to enabled. </t>
  </si>
  <si>
    <t>18.10.12.3</t>
  </si>
  <si>
    <t>Having apps silently install in an enterprise managed environment is not good security practice - especially if the apps send data back to a third-party.</t>
  </si>
  <si>
    <t>Users will no longer see personalized recommendations from Microsoft and notifications about their Microsoft account.</t>
  </si>
  <si>
    <t>To establish the recommended configuration via GP, set the following UI path to Enabled:
Computer Configuration\Policies\Administrative Templates\Windows Components\Cloud Content\Turn off Microsoft consumer experiences.</t>
  </si>
  <si>
    <t>Set Turn off Microsoft consumer experiences to enabled. One method to achieve the recommended configuration via Group Policy is to set the following UI path to Enabled:
Computer Configuration\Policies\Administrative Templates\Windows Components\Cloud Content\Turn off Microsoft consumer experiences.</t>
  </si>
  <si>
    <t>Win11-278</t>
  </si>
  <si>
    <t>Set Require pin for pairing to enabled: First Time OR Enabled: Always</t>
  </si>
  <si>
    <t>This policy setting controls whether or not a PIN is required for pairing to a wireless display device.
The recommended state for this setting is: Enabled: First Time OR Enabled: Always.</t>
  </si>
  <si>
    <t>Navigate to the UI Path articulated in the Remediation section and confirm it is set as prescribed. This group policy setting is backed by the following registry location:
HKEY_LOCAL_MACHINE\SOFTWARE\Policies\Microsoft\Windows\Connect:RequirePinForPairing</t>
  </si>
  <si>
    <t xml:space="preserve">The Require pin for pairing option is set to enabled. </t>
  </si>
  <si>
    <t xml:space="preserve">The Require pin for pairing option is not set to enabled. </t>
  </si>
  <si>
    <t>18.10.13</t>
  </si>
  <si>
    <t>18.10.13.1</t>
  </si>
  <si>
    <t>If this setting is not configured or disabled then a PIN would not be required when pairing wireless display devices to the system, increasing the risk of unauthorized use.</t>
  </si>
  <si>
    <t>The pairing ceremony for connecting to new wireless display devices will always require a PIN.</t>
  </si>
  <si>
    <t>To establish the recommended configuration via GP, set the following UI path to Enabled: First Time OR Enabled: Always:
Computer Configuration\Policies\Administrative Templates\Windows Components\Connect\Require pin for pairing.</t>
  </si>
  <si>
    <t>Set Require pin for pairing to enabled: First Time OR Enabled: Always. One method to achieve the recommended configuration via Group Policy is to set the following UI path to Enabled: First Time OR Enabled: Always:
Computer Configuration\Policies\Administrative Templates\Windows Components\Connect\Require pin for pairing.</t>
  </si>
  <si>
    <t>Win11-279</t>
  </si>
  <si>
    <t>IA-6</t>
  </si>
  <si>
    <t>Authentication Feedback</t>
  </si>
  <si>
    <t>Set Do not display the password reveal button to enabled</t>
  </si>
  <si>
    <t>This policy setting allows you to configure the display of the password reveal button in password entry user experiences.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</si>
  <si>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HKEY_LOCAL_MACHINE\SOFTWARE\Policies\Microsoft\Windows\CredUI:DisablePasswordReveal</t>
  </si>
  <si>
    <t>The setting Do not display the password reveal button is set to enabled.</t>
  </si>
  <si>
    <t>The setting Do not display the password reveal button is not set to enabled.</t>
  </si>
  <si>
    <t>HPW8</t>
  </si>
  <si>
    <t>HPW8: Passwords are displayed on screen when entered</t>
  </si>
  <si>
    <t>18.10.14</t>
  </si>
  <si>
    <t>18.10.14.1</t>
  </si>
  <si>
    <t>This is a useful feature when entering a long and complex password, especially when using a touchscreen. The potential risk is that someone else may see your password while surreptitiously observing your screen.</t>
  </si>
  <si>
    <t>The password reveal button will not be displayed after a user types a password in the password entry text box.</t>
  </si>
  <si>
    <t>To establish the recommended configuration via GP, set the following UI path to Enabled:
Computer Configuration\Policies\Administrative Templates\Windows Components\Credential User Interface\Do not display the password reveal button.</t>
  </si>
  <si>
    <t>Set Do not display the password reveal button to enabled. One method to achieve the recommended configuration via Group Policy is to set the following UI path to Enabled:
Computer Configuration\Policies\Administrative Templates\Windows Components\Credential User Interface\Do not display the password reveal button.</t>
  </si>
  <si>
    <t>Win11-280</t>
  </si>
  <si>
    <t>Set Enumerate administrator accounts on elevation to disabled</t>
  </si>
  <si>
    <t>This policy setting controls whether administrator accounts are displayed when a user attempts to elevate a running application.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</si>
  <si>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HKEY_LOCAL_MACHINE\SOFTWARE\Microsoft\Windows\CurrentVersion\Policies\CredUI:EnumerateAdministrators</t>
  </si>
  <si>
    <t>The setting Enumerate administrator accounts on elevation is set to disabled.</t>
  </si>
  <si>
    <t>The setting Enumerate administrator accounts on elevation is not set to disabled.</t>
  </si>
  <si>
    <t>18.10.14.2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</si>
  <si>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</si>
  <si>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</si>
  <si>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Set Enumerate administrator accounts on elevation to disabled. One method to achieve the recommended configuration via Group Policy is to set the following UI path to Disabled:
Computer Configuration\Policies\Administrative Templates\Windows Components\Credential User Interface\Enumerate administrator accounts on elevation.</t>
  </si>
  <si>
    <t>Win11-281</t>
  </si>
  <si>
    <t>Set Prevent the use of security questions for local accounts to enabled</t>
  </si>
  <si>
    <t>This policy setting controls whether security questions can be used to reset local account passwords. The security question feature does not apply to domain accounts, only local accounts on the workstation.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</si>
  <si>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HKEY_LOCAL_MACHINE\SOFTWARE\Policies\Microsoft\Windows\System:NoLocalPasswordResetQuestions</t>
  </si>
  <si>
    <t>The Prevent the use of security questions for local accounts is set to enabled.</t>
  </si>
  <si>
    <t>The Prevent the use of security questions for local accounts is not set to enabled.</t>
  </si>
  <si>
    <t>18.10.14.3</t>
  </si>
  <si>
    <t>Users could establish security questions that are easily guessed or sleuthed by observing the user’s social media accounts, making it easier for a malicious actor to change the local user account password and gain access to the computer as that user account.</t>
  </si>
  <si>
    <t>Local user accounts will not be able to set up and use security questions to reset their passwords.</t>
  </si>
  <si>
    <t>To establish the recommended configuration via GP, set the following UI path to Enabled:
Computer Configuration\Policies\Administrative Templates\Windows Components\Credential User Interface\Prevent the use of security questions for local accounts.</t>
  </si>
  <si>
    <t>Set Prevent the use of security questions for local accounts to enabled. One method to achieve the recommended configuration via Group Policy is to set the following UI path to Enabled:
Computer Configuration\Policies\Administrative Templates\Windows Components\Credential User Interface\Prevent the use of security questions for local accounts.</t>
  </si>
  <si>
    <t>Win11-282</t>
  </si>
  <si>
    <t>Set Allow Diagnostic Data to enabled: Diagnostic data off (not recommended) or Enabled: Send required diagnostic data</t>
  </si>
  <si>
    <t>This policy setting determines the amount of diagnostic and usage data reported to Microsoft:
- A value of (0) Diagnostic data off (not recommended). Using this value, no diagnostic data is sent from the device. This value is only supported on Enterprise, Education, and Server editions. If you choose this setting, devices in your organization will still be secure.
- A value of (1) Send required diagnostic data. This is the minimum diagnostic data necessary to keep Windows secure, up to date, and performing as expected. Using this value disables the _Optional diagnostic data_ control in the Settings app.
- A value of (3)Send optional diagnostic data. Additional diagnostic data is collected that helps us to detect, diagnose and fix issues, as well as make product improvements. Required diagnostic data will always be included when you choose to send optional diagnostic data. Optional diagnostic data can also include diagnostic log files and crash dumps. Use the _Limit Dump Collection_ and the _Limit Diagnostic Log Collection_ policies for more granular control of what optional diagnostic data is sent.
Windows telemetry settings apply to the Windows operating system and some first party apps. This setting does not apply to third party apps running on Windows 10/11.
The recommended state for this setting is: Enabled: Diagnostic data off (not recommended) or Enabled: Send required diagnostic data.
**Note:** If your organization relies on Windows Update, the minimum recommended setting is Required diagnostic data. Because no Windows Update information is collected when diagnostic data is off, important information about update failures is not sent. Microsoft uses this information to fix the causes of those failures and improve the quality of updates.
**Note #2:** The _Configure diagnostic data opt-in settings user interface_ group policy can be used to prevent end users from changing their data collection settings.
**Note #3:** Enhanced diagnostic data setting is not available on Windows 11 and Windows Server 2022 and has been replaced with policies that can control the amount of optional diagnostic data that is sent. For more information on these settings visit [Manage diagnostic data using Group Policy and MDM](https://docs.microsoft.com/en-us/windows/privacy/configure-windows-diagnostic-data-in-your-organization#manage-diagnostic-data-using-group-policy-and-mdm)</t>
  </si>
  <si>
    <t>Navigate to the UI Path articulated in the Remediation section and confirm it is set as prescribed. This group policy setting is backed by the following registry location:
HKEY_LOCAL_MACHINE\SOFTWARE\Policies\Microsoft\Windows\DataCollection:AllowTelemetry</t>
  </si>
  <si>
    <t>The setting Allow Diagnostic Data is set to Enabled: Diagnostic data off (not recommended) or Enabled: Send required diagnostic data.</t>
  </si>
  <si>
    <t>The setting Allow Diagnostic Data is not set to Enabled: Diagnostic data off (not recommended) or Enabled: Send required diagnostic data.</t>
  </si>
  <si>
    <t>18.10.15</t>
  </si>
  <si>
    <t>18.10.15.1</t>
  </si>
  <si>
    <t>Sending any data to a third-party vendor is a security concern and should only be done on an as needed basis.</t>
  </si>
  <si>
    <t>Note that setting values of 0 or 1 will degrade certain experiences on the device.</t>
  </si>
  <si>
    <t>To establish the recommended configuration via GP, set the following UI path to Enabled: Diagnostic data off (not recommended) or Enabled: Send required diagnostic data:
Computer Configuration\Policies\Administrative Templates\Windows Components\Data Collection and Preview Builds\Allow Diagnostic Data.</t>
  </si>
  <si>
    <t>Set Allow Diagnostic Data to enabled: Diagnostic data off (not recommended) or Enabled: Send required diagnostic data. One method to achieve the recommended configuration via Group Policy is to set the following UI path to Enabled: Diagnostic data off (not recommended) or Enabled: Send required diagnostic data:
Computer Configuration\Policies\Administrative Templates\Windows Components\Data Collection and Preview Builds\Allow Diagnostic Data.</t>
  </si>
  <si>
    <t>Win11-283</t>
  </si>
  <si>
    <t>Set Disable One Settings Downloads to enabled</t>
  </si>
  <si>
    <t>This policy setting controls whether Windows attempts to connect with the One Settings service to download configuration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</si>
  <si>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HKEY_LOCAL_MACHINE\SOFTWARE\Policies\Microsoft\Windows\DataCollection:DisableOneSettingsDownloads</t>
  </si>
  <si>
    <t>The setting Disable One Settings Downloads is set to enabled.</t>
  </si>
  <si>
    <t>The setting Disable One Settings Downloads is not set to enabled.</t>
  </si>
  <si>
    <t>18.10.15.3</t>
  </si>
  <si>
    <t>Sending data to a third-party vendor is a security concern and should only be done on an as-needed basis.</t>
  </si>
  <si>
    <t>Windows will not connect to the One Settings service to download configuration settings.</t>
  </si>
  <si>
    <t>To establish the recommended configuration via GP, set the following UI path to Enabled:
Computer Configuration\Policies\Administrative Templates\Windows Components\Data Collection and Preview Builds\Disable One Settings Downloads.</t>
  </si>
  <si>
    <t>Set Disable One Settings Downloads to enabled. One method to achieve the recommended configuration via Group Policy is to set the following UI path to Enabled:
Computer Configuration\Policies\Administrative Templates\Windows Components\Data Collection and Preview Builds\Disable One Settings Downloads.</t>
  </si>
  <si>
    <t>Win11-284</t>
  </si>
  <si>
    <t>Set Do not show feedback notifications to enabled</t>
  </si>
  <si>
    <t>This policy setting allows an organization to prevent its devices from showing feedback questions from Microsoft.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</si>
  <si>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HKEY_LOCAL_MACHINE\SOFTWARE\Policies\Microsoft\Windows\DataCollection:DoNotShowFeedbackNotifications</t>
  </si>
  <si>
    <t>The setting Do not show feedback notifications is set to enabled.</t>
  </si>
  <si>
    <t>The setting Do not show feedback notifications is not set to enabled.</t>
  </si>
  <si>
    <t>18.10.15.4</t>
  </si>
  <si>
    <t>Users should not be sending any feedback to third-party vendors in an enterprise managed environment.</t>
  </si>
  <si>
    <t>Users will no longer see feedback notifications through the Windows Feedback app.</t>
  </si>
  <si>
    <t>To establish the recommended configuration via GP, set the following UI path to Enabled:
Computer Configuration\Policies\Administrative Templates\Windows Components\Data Collection and Preview Builds\Do not show feedback notifications.</t>
  </si>
  <si>
    <t>Set Do not show feedback notifications to enabled. One method to achieve the recommended configuration via Group Policy is to set the following UI path to Enabled:
Computer Configuration\Policies\Administrative Templates\Windows Components\Data Collection and Preview Builds\Do not show feedback notifications.</t>
  </si>
  <si>
    <t>Win11-285</t>
  </si>
  <si>
    <t>Set Enable One Settings Auditing to enabled</t>
  </si>
  <si>
    <t>This policy setting controls whether Windows records attempts to connect with the One Settings service to the Event Log.
The recommended state for this setting is: Enabled.</t>
  </si>
  <si>
    <t>Navigate to the UI Path articulated in the Remediation section and confirm it is set as prescribed. This group policy setting is backed by the following registry location:
HKEY_LOCAL_MACHINE\SOFTWARE\Policies\Microsoft\Windows\DataCollection:EnableOneSettingsAuditing</t>
  </si>
  <si>
    <t>The setting Enable One Settings Auditing is set to enabled.</t>
  </si>
  <si>
    <t>The setting Enable One Settings Auditing is not set to enabled.</t>
  </si>
  <si>
    <t>18.10.15.5</t>
  </si>
  <si>
    <t>Windows will record attempts to connect with the One Settings service to the `Applications and Services Logs\Microsoft\Windows\Privacy-Auditing\Operational` Event Log channel.</t>
  </si>
  <si>
    <t>To establish the recommended configuration via GP, set the following UI path to Enabled:
Computer Configuration\Policies\Administrative Templates\Windows Components\Data Collection and Preview Builds\Enable One Settings Auditing.</t>
  </si>
  <si>
    <t>Set Enable One Settings Auditing to enabled. One method to achieve the recommended configuration via Group Policy is to set the following UI path to Enabled:
Computer Configuration\Policies\Administrative Templates\Windows Components\Data Collection and Preview Builds\Enable One Settings Auditing.</t>
  </si>
  <si>
    <t>Win11-286</t>
  </si>
  <si>
    <t>Set Limit Diagnostic Log Collection to enabled</t>
  </si>
  <si>
    <t>This policy setting controls whether additional diagnostic logs are collected when more information is needed to troubleshoot a problem on the device. 
The recommended state for this setting is: Enabled. 
**Note:** Diagnostic logs are only sent when the device has been configured to send optional diagnostic data. Diagnostic data is limited when recommendation Allow Diagnostic Data is set to Enabled: Diagnostic data off (not recommended) or Enabled: Send required diagnostic data to send only basic information.</t>
  </si>
  <si>
    <t>Navigate to the UI Path articulated in the Remediation section and confirm it is set as prescribed. This group policy setting is backed by the following registry location:
HKEY_LOCAL_MACHINE\SOFTWARE\Policies\Microsoft\Windows\DataCollection:LimitDiagnosticLogCollection</t>
  </si>
  <si>
    <t>The setting Limit Diagnostic Log Collection is set to enabled.</t>
  </si>
  <si>
    <t>The setting Limit Diagnostic Log Collection is not set to enabled.</t>
  </si>
  <si>
    <t>18.10.15.6</t>
  </si>
  <si>
    <t>Diagnostic logs and information such as crash dumps will not be collected for transmission to Microsoft.</t>
  </si>
  <si>
    <t>To establish the recommended configuration via GP, set the following UI path to Enabled:
Computer Configuration\Policies\Administrative Templates\Windows Components\Data Collection and Preview Builds\Limit Diagnostic Log Collection.</t>
  </si>
  <si>
    <t>Set Limit Diagnostic Log Collection to enabled. One method to achieve the recommended configuration via Group Policy is to set the following UI path to Enabled:
Computer Configuration\Policies\Administrative Templates\Windows Components\Data Collection and Preview Builds\Limit Diagnostic Log Collection.</t>
  </si>
  <si>
    <t>Win11-287</t>
  </si>
  <si>
    <t>Set Limit Dump Collection to enabled</t>
  </si>
  <si>
    <t>This policy setting limits the type of memory dumps that can be collected when more information is needed to troubleshoot a problem. 
The recommended state for this setting is: Enabled.
**Note:** Memory dumps are only sent when the device has been configured to send optional diagnostic data. Diagnostic data is limited when recommendation Allow Diagnostic Data is set to Enabled: Diagnostic data off (not recommended) or Enabled: Send required diagnostic data to send only basic information.</t>
  </si>
  <si>
    <t>Navigate to the UI Path articulated in the Remediation section and confirm it is set as prescribed. This group policy setting is backed by the following registry location:
HKEY_LOCAL_MACHINE\SOFTWARE\Policies\Microsoft\Windows\DataCollection:LimitDumpCollection</t>
  </si>
  <si>
    <t>The setting Limit Dump Collection is set to Enabled.</t>
  </si>
  <si>
    <t>The setting Limit Dump Collection is set not to Enabled.</t>
  </si>
  <si>
    <t>18.10.15.7</t>
  </si>
  <si>
    <t>Memory dumps can contain sensitive information. Sending this data to a third-party vendor is a security concern and should only be done on an as-needed basis.</t>
  </si>
  <si>
    <t>Windows Error Reporting is limited to sending kernel mini and user mode triage memory dumps, reducing the risk of sending sensitive information to Microsoft.</t>
  </si>
  <si>
    <t>To establish the recommended configuration via GP, set the following UI path to Enabled.
Computer Configuration\Policies\Administrative Templates\Windows Components\Data Collection and Preview Builds\Limit Dump Collection.</t>
  </si>
  <si>
    <t>Set Limit Dump Collection to enabled. One method to achieve the recommended configuration via Group Policy is to set the following UI path to Enabled.
Computer Configuration\Policies\Administrative Templates\Windows Components\Data Collection and Preview Builds\Limit Dump Collection.</t>
  </si>
  <si>
    <t>Win11-288</t>
  </si>
  <si>
    <t>Set Toggle user control over Insider builds to disabled</t>
  </si>
  <si>
    <t>This policy setting determines whether users can access the Insider build controls in the Advanced Options for Windows Update. These controls are located under "Get Insider builds," and enable users to make their devices available for downloading and installing Windows preview software.
The recommended state for this setting is: Disabled.
**Note:** This policy setting applies only to devices running Windows 10 Pro or Windows 10 Enterprise, up until Release 1703. For Release 1709 or newer, Microsoft encourages using the Manage preview builds setting (Rule 18.9.103.1.1). We have kept this setting in the benchmark to ensure that any older builds of Windows 10 in the environment are still enforced.</t>
  </si>
  <si>
    <t>Navigate to the UI Path articulated in the Remediation section and confirm it is set as prescribed. This group policy setting is backed by the following registry location:
HKEY_LOCAL_MACHINE\SOFTWARE\Policies\Microsoft\Windows\PreviewBuilds:AllowBuildPreview</t>
  </si>
  <si>
    <t>The setting toggle user control over Insider builds is set to disabled.</t>
  </si>
  <si>
    <t>The setting toggle user control over Insider builds is not set to disabled.</t>
  </si>
  <si>
    <t>18.10.15.8</t>
  </si>
  <si>
    <t>It can be risky for experimental features to be allowed in an enterprise managed environment because this can introduce bugs and security holes into systems, making it easier for an attacker to gain access. It is generally preferred to only use production-ready builds.</t>
  </si>
  <si>
    <t>The item "Get Insider builds" will be unavailable.</t>
  </si>
  <si>
    <t>To establish the recommended configuration via GP, set the following UI path to Disabled:
Computer Configuration\Policies\Administrative Templates\Windows Components\Data Collection and Preview Builds\Toggle user control over Insider builds.</t>
  </si>
  <si>
    <t>Set Toggle user control over Insider builds to disabled. One method to achieve the recommended configuration via Group Policy is to set the following UI path to Disabled:
Computer Configuration\Policies\Administrative Templates\Windows Components\Data Collection and Preview Builds\Toggle user control over Insider builds.</t>
  </si>
  <si>
    <t>Win11-289</t>
  </si>
  <si>
    <t>Set Download Mode is NOT set to enabled: Internet</t>
  </si>
  <si>
    <t>This policy setting specifies the download method that Delivery Optimization can use in downloads of Windows Updates, Apps and App updates. The following methods are supported:
- 0 = HTTP only, no peering.
- 1 = HTTP blended with peering behind the same NAT.
- 2 = HTTP blended with peering across a private group. Peering occurs on devices in the same Active Directory Site (if exist) or the same domain by default. When this option is selected, peering will cross NATs. To create a custom group use Group ID in combination with Mode 2.
- 3 = HTTP blended with Internet Peering.
- 99 = Simple download mode with no peering. Delivery Optimization downloads using HTTP only and does not attempt to contact the Delivery Optimization cloud services.
- 100 = Bypass mode. Do not use Delivery Optimization and use BITS instead.
The recommended state for this setting is any value EXCEPT: Enabled: Internet (3).
**Note:** The default on all SKUs other than Enterprise, Enterprise LTSB or Education is Enabled: Internet (3), so on other SKUs, be sure to set this to a different value.</t>
  </si>
  <si>
    <t>Navigate to the UI Path articulated in the Remediation section and confirm it is set as prescribed. This group policy setting is backed by the following registry location:
HKEY_LOCAL_MACHINE\SOFTWARE\Policies\Microsoft\Windows\DeliveryOptimization:DODownloadMode</t>
  </si>
  <si>
    <t>The setting Download Mode is set to Enabled: None or LAN or Group or Disabled.</t>
  </si>
  <si>
    <t>The setting Download Mode is not set to Enabled: None or LAN or Group or Disabled.</t>
  </si>
  <si>
    <t>18.10.16</t>
  </si>
  <si>
    <t>18.10.16.1</t>
  </si>
  <si>
    <t>Due to privacy concerns and security risks, updates should only be downloaded directly from Microsoft, or from a trusted machine on the internal network that received _its_ updates from a trusted source and approved by the network administrator.</t>
  </si>
  <si>
    <t>Machines will not be able to download updates from peers on the Internet. If set to `Enabled: HTTP only (0)`, `Enabled: Simple (99)`, or `Enabled: Bypass (100)`, machines will not be able to download updates from other machines on the same LAN.</t>
  </si>
  <si>
    <t>To establish the recommended configuration via GP, set the following UI path to any value _other than_ Enabled: Internet (3):
Computer Configuration\Policies\Administrative Templates\Windows Components\Delivery Optimization\Download Mode.</t>
  </si>
  <si>
    <t>Set Download Mode is NOT set to enabled: Internet. One method to achieve the recommended configuration via Group Policy is to set the following UI path to any value _other than_ Enabled: Internet (3):
Computer Configuration\Policies\Administrative Templates\Windows Components\Delivery Optimization\Download Mode.</t>
  </si>
  <si>
    <t>Win11-290</t>
  </si>
  <si>
    <t>Set the Enable App Installer to disabled</t>
  </si>
  <si>
    <t>This policy setting controls whether user have access to the Windows Package Manager. Windows Package Manager is a package manager solution that consists of a command line tool and set of services for installing applications on Microsoft Windows 10 and 11.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</si>
  <si>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HKEY_LOCAL_MACHINE\SOFTWARE\Policies\Microsoft\Windows\AppInstaller:EnableAppInstaller</t>
  </si>
  <si>
    <t>The Enable App Installer is set to disabled.</t>
  </si>
  <si>
    <t>The Enable App Installer is not set to disabled.</t>
  </si>
  <si>
    <t>18.10.17</t>
  </si>
  <si>
    <t>18.10.17.1</t>
  </si>
  <si>
    <t>Windows Package Manager is a command line tool can be used to discover, install, upgrade, remove and configure applications, and it can be used as a distribution channel for software packages containing tools and applications. Users should not have access to these types of development tools.</t>
  </si>
  <si>
    <t>Users will not have access to the command line tool, winget to discover, install, upgrade, remove, configure, or distribute applications.</t>
  </si>
  <si>
    <t>To establish the recommended configuration via GP, set the following UI path to Disabled:
Computer Configuration\Policies\Administrative Templates\Windows Components\Desktop App Installer\Enable App Installer.</t>
  </si>
  <si>
    <t>Set the Enable App Installer to disabled. One method to achieve the recommended configuration via Group Policy is to set the following UI path to Disabled:
Computer Configuration\Policies\Administrative Templates\Windows Components\Desktop App Installer\Enable App Installer.</t>
  </si>
  <si>
    <t>Win11-291</t>
  </si>
  <si>
    <t>Set the Enable App Installer Experimental Features to disabled</t>
  </si>
  <si>
    <t>This policy setting controls whether users can enable experimental features in the Windows Package Manager.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</si>
  <si>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HKEY_LOCAL_MACHINE\SOFTWARE\Policies\Microsoft\Windows\AppInstaller:EnableExperimentalFeatures</t>
  </si>
  <si>
    <t>The Enable App Installer Experimental Features is set to disabled.</t>
  </si>
  <si>
    <t>The Enable App Installer Experimental Features is not set to disabled.</t>
  </si>
  <si>
    <t>18.10.17.2</t>
  </si>
  <si>
    <t>Windows Package Manager is a command line tool can be used to discover, install, upgrade, remove and configure applications, and it can be used as a distribution channel for software packages containing tools and applications. Users should not have access to experimental features.</t>
  </si>
  <si>
    <t>Users will not have access to experimental features in the command line tool, winget to discover, install, upgrade, remove, configure, or distribute applications.</t>
  </si>
  <si>
    <t>To establish the recommended configuration via GP, set the following UI path to Disabled:
Computer Configuration\Policies\Administrative Templates\Windows Components\Desktop App Installer\Enable App Installer Experimental Features.</t>
  </si>
  <si>
    <t>Set the Enable App Installer Experimental Features to disabled. One method to achieve the recommended configuration via Group Policy is to set the following UI path to Disabled:
Computer Configuration\Policies\Administrative Templates\Windows Components\Desktop App Installer\Enable App Installer Experimental Features.</t>
  </si>
  <si>
    <t>Win11-292</t>
  </si>
  <si>
    <t>Set the Enable App Installer Hash Override to disabled</t>
  </si>
  <si>
    <t>This policy setting controls whether or not users can override the SHA256 security validation in the Windows Package Manager settings.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</si>
  <si>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HKEY_LOCAL_MACHINE\SOFTWARE\Policies\Microsoft\Windows\AppInstaller:EnableHashOverride</t>
  </si>
  <si>
    <t>The Enable App Installer Hash Override is set to disabled.</t>
  </si>
  <si>
    <t>The Enable App Installer Hash Override is not set to disabled.</t>
  </si>
  <si>
    <t>18.10.17.3</t>
  </si>
  <si>
    <t>Users should not have the ability to override SHA256 security validation.</t>
  </si>
  <si>
    <t>Users will not have the ability to override the SHA256 security validation.</t>
  </si>
  <si>
    <t>To establish the recommended configuration via GP, set the following UI path to Disabled:
Computer Configuration\Policies\Administrative Templates\Windows Components\Desktop App Installer\Enable App Installer Hash Override.</t>
  </si>
  <si>
    <t>Set the Enable App Installer Hash Override to disabled. One method to achieve the recommended configuration via Group Policy is to set the following UI path to Disabled:
Computer Configuration\Policies\Administrative Templates\Windows Components\Desktop App Installer\Enable App Installer Hash Override.</t>
  </si>
  <si>
    <t>Win11-293</t>
  </si>
  <si>
    <t>Set the Enable App Installer ms-appinstaller protocol to disabled</t>
  </si>
  <si>
    <t>This policy setting controls whether users can install packages from a website that is using the ms-appinstaller protocol. The ms-appinstaller protocol allows users to install an application by clicking a link on a website.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</si>
  <si>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HKEY_LOCAL_MACHINE\SOFTWARE\Policies\Microsoft\Windows\AppInstaller:EnableMSAppInstallerProtocol</t>
  </si>
  <si>
    <t>The Enable App Installer ms-appinstaller protocol is set to disabled.</t>
  </si>
  <si>
    <t>The Enable App Installer ms-appinstaller protocol is not set to disabled.</t>
  </si>
  <si>
    <t>18.10.17.4</t>
  </si>
  <si>
    <t>Users should not have the ability to install an application by clicking a link on a website. If an unknown or malicious link is clicked, malicious software could be installed on the system.</t>
  </si>
  <si>
    <t>Users will not have the ability to use the `ms-appinstaller` protocol to install applications by clicking a link on a website.</t>
  </si>
  <si>
    <t>To establish the recommended configuration via GP, set the following UI path to Disabled:
Computer Configuration\Policies\Administrative Templates\Windows Components\Desktop App Installer\Enable App Installer ms-appinstaller protocol..</t>
  </si>
  <si>
    <t>Set the Enable App Installer ms-appinstaller protocol to disabled. One method to achieve the recommended configuration via Group Policy is to set the following UI path to Disabled:
Computer Configuration\Policies\Administrative Templates\Windows Components\Desktop App Installer\Enable App Installer ms-appinstaller protocol..</t>
  </si>
  <si>
    <t>Win11-294</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</si>
  <si>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</si>
  <si>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</si>
  <si>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Navigate to the UI Path articulated in the Remediation section and confirm it is set as prescribed. This group policy setting is backed by the following registry location:
HKEY_LOCAL_MACHINE\SOFTWARE\Policies\Microsoft\Windows\EventLog\Application: Retention</t>
  </si>
  <si>
    <t>The setting Application: Control Event Log behavior when the log file reaches its maximum size is set to disabled.</t>
  </si>
  <si>
    <t>The setting Application: Control Event Log behavior when the log file reaches its maximum size is not set to disabled.</t>
  </si>
  <si>
    <t>18.10.26.1</t>
  </si>
  <si>
    <t>18.10.26.1.1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</si>
  <si>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</si>
  <si>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</si>
  <si>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Set Application: Control Event Log behavior when the log file reaches its maximum size to disabled. One method to achieve the recommended configuration via Group Policy is to set the following UI path to Disabled:
Computer Configuration\Policies\Administrative Templates\Windows Components\Event Log Service\Application\Control Event Log behavior when the log file reaches its maximum size.</t>
  </si>
  <si>
    <t>Win11-295</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</si>
  <si>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</si>
  <si>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</si>
  <si>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Navigate to the UI Path articulated in the Remediation section and confirm it is set as prescribed. This group policy setting is backed by the following registry location:
HKEY_LOCAL_MACHINE\SOFTWARE\Policies\Microsoft\Windows\EventLog\Application:MaxSize</t>
  </si>
  <si>
    <t>The setting Application: Specify the maximum log file size (KB) is set to Enabled: 32,768 or greater.</t>
  </si>
  <si>
    <t>The setting Application: Specify the maximum log file size (KB) is not set to Enabled: 32,768 or greater.</t>
  </si>
  <si>
    <t>18.10.26.1.2</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</si>
  <si>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</si>
  <si>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To establish the recommended configuration via GP, set the following UI path to Enabled: 32,768 or greater:
Computer Configuration\Policies\Administrative Templates\Windows Components\Event Log Service\Application\Specify the maximum log file size (KB).</t>
  </si>
  <si>
    <t>Set Application: Specify the maximum log file size (KB) to enabled: 32,768 or greater. One method to achieve the recommended configuration via Group Policy is to set the following UI path to enabled: 32,768 or greater:
Computer Configuration\Policies\Administrative Templates\Windows Components\Event Log Service\Application\Specify the maximum log file size (KB).</t>
  </si>
  <si>
    <t>Win11-296</t>
  </si>
  <si>
    <t xml:space="preserve">Response to Audit Processing Failure </t>
  </si>
  <si>
    <t>Set Security: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</si>
  <si>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HKEY_LOCAL_MACHINE\SOFTWARE\Policies\Microsoft\Windows\EventLog\Security: Retention</t>
  </si>
  <si>
    <t>The setting Security: Control Event Log behavior when the log file reaches its maximum size is set to disabled.</t>
  </si>
  <si>
    <t>The setting Security: Control Event Log behavior when the log file reaches its maximum size is not set to disabled.</t>
  </si>
  <si>
    <t>18.10.26.2</t>
  </si>
  <si>
    <t>18.10.26.2.1</t>
  </si>
  <si>
    <t>To establish the recommended configuration via GP, set the following UI path to Disabled:
Computer Configuration\Policies\Administrative Templates\Windows Components\Event Log Service\Security\Control Event Log behavior when the log file reaches its maximum size.</t>
  </si>
  <si>
    <t>Set Security: Control Event Log behavior when the log file reaches its maximum size to disabled. One method to achieve the recommended configuration via Group Policy is to set the following UI path to Disabled:
Computer Configuration\Policies\Administrative Templates\Windows Components\Event Log Service\Security\Control Event Log behavior when the log file reaches its maximum size.</t>
  </si>
  <si>
    <t>Win11-297</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</si>
  <si>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</si>
  <si>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</si>
  <si>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Navigate to the UI Path articulated in the Remediation section and confirm it is set as prescribed. This group policy setting is backed by the following registry location:
HKEY_LOCAL_MACHINE\SOFTWARE\Policies\Microsoft\Windows\EventLog\Security:MaxSize</t>
  </si>
  <si>
    <t>The setting Security: Specify the maximum log file size (KB) is set to Enabled: 196,608 or greater</t>
  </si>
  <si>
    <t>The setting Security: Specify the maximum log file size (KB) is not set to Enabled: 196,608 or greater.</t>
  </si>
  <si>
    <t>18.10.26.2.2</t>
  </si>
  <si>
    <t>To establish the recommended configuration via GP, set the following UI path to Enabled: 196,608 or greater:
Computer Configuration\Policies\Administrative Templates\Windows Components\Event Log Service\Security\Specify the maximum log file size (KB).</t>
  </si>
  <si>
    <t>Set Security: Specify the maximum log file size (KB) to enabled: 196,608 or greater. One method to achieve the recommended configuration via Group Policy is to set the following UI path to enabled: 196,608 or greater:
Computer Configuration\Policies\Administrative Templates\Windows Components\Event Log Service\Security\Specify the maximum log file size (KB).</t>
  </si>
  <si>
    <t>Win11-298</t>
  </si>
  <si>
    <t>Set Setup: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</si>
  <si>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HKEY_LOCAL_MACHINE\SOFTWARE\Policies\Microsoft\Windows\EventLog\Setup: Retention</t>
  </si>
  <si>
    <t>The setting Setup: Control Event Log behavior when the log file reaches its maximum size is set to disabled.</t>
  </si>
  <si>
    <t>The setting Setup: Control Event Log behavior when the log file reaches its maximum size is not set to disabled.</t>
  </si>
  <si>
    <t>18.10.26.3</t>
  </si>
  <si>
    <t>18.10.26.3.1</t>
  </si>
  <si>
    <t>To establish the recommended configuration via GP, set the following UI path to Disabled:
Computer Configuration\Policies\Administrative Templates\Windows Components\Event Log Service\Setup\Control Event Log behavior when the log file reaches its maximum size.</t>
  </si>
  <si>
    <t>Set Setup: Control Event Log behavior when the log file reaches its maximum size to disabled. One method to achieve the recommended configuration via Group Policy is to set the following UI path to Disabled:
Computer Configuration\Policies\Administrative Templates\Windows Components\Event Log Service\Setup\Control Event Log behavior when the log file reaches its maximum size.</t>
  </si>
  <si>
    <t>Win11-299</t>
  </si>
  <si>
    <t>Set Setup: Specify the maximum log file size (KB) to enabled: 32,768 or greater</t>
  </si>
  <si>
    <t>Navigate to the UI Path articulated in the Remediation section and confirm it is set as prescribed. This group policy setting is backed by the following registry location:
HKEY_LOCAL_MACHINE\SOFTWARE\Policies\Microsoft\Windows\EventLog\Setup:MaxSize</t>
  </si>
  <si>
    <t>The setting Setup: Specify the maximum log file size (KB) is set to Enabled: 32,768 or greater</t>
  </si>
  <si>
    <t>The setting Setup: Specify the maximum log file size (KB) is not set to Enabled: 32,768 or greater.</t>
  </si>
  <si>
    <t>18.10.26.3.2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</si>
  <si>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</si>
  <si>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</si>
  <si>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Set Setup: Specify the maximum log file size (KB) to enabled: 32,768 or greater. One method to achieve the recommended configuration via Group Policy is to set the following UI path to enabled: 32,768 or greater:
Computer Configuration\Policies\Administrative Templates\Windows Components\Event Log Service\Setup\Specify the maximum log file size (KB).</t>
  </si>
  <si>
    <t>Win11-300</t>
  </si>
  <si>
    <t>Set System: Control Event Log behavior when the log file reaches its maximum size to disabled</t>
  </si>
  <si>
    <t>Navigate to the UI Path articulated in the Remediation section and confirm it is set as prescribed. This group policy setting is backed by the following registry location:
HKEY_LOCAL_MACHINE\SOFTWARE\Policies\Microsoft\Windows\EventLog\System: Retention</t>
  </si>
  <si>
    <t>The setting System: Control Event Log behavior when the log file reaches its maximum size is set to disabled.</t>
  </si>
  <si>
    <t>The setting System: Control Event Log behavior when the log file reaches its maximum size is not set to disabled.</t>
  </si>
  <si>
    <t>18.10.26.4</t>
  </si>
  <si>
    <t>18.10.26.4.1</t>
  </si>
  <si>
    <t xml:space="preserve">To establish the recommended configuration via GP, set the following UI path to Disabled:
Computer Configuration\Policies\Administrative Templates\Windows Components\Event Log Service\System\Control Event Log behavior when the log file reaches its maximum size.
</t>
  </si>
  <si>
    <t>Set System: Control Event Log behavior when the log file reaches its maximum size to disabled. One method to achieve the recommended configuration via Group Policy is to set the following UI path to Disabled:
Computer Configuration\Policies\Administrative Templates\Windows Components\Event Log Service\System\Control Event Log behavior when the log file reaches its maximum size.</t>
  </si>
  <si>
    <t>Win11-301</t>
  </si>
  <si>
    <t>Set System: Specify the maximum log file size (KB) to enabled: 32,768 or greater</t>
  </si>
  <si>
    <t>Navigate to the UI Path articulated in the Remediation section and confirm it is set as prescribed. This group policy setting is backed by the following registry location:
HKEY_LOCAL_MACHINE\SOFTWARE\Policies\Microsoft\Windows\EventLog\System:MaxSize</t>
  </si>
  <si>
    <t>The setting System: Specify the maximum log file size (KB) is set to Enabled: 32,768 or greater.</t>
  </si>
  <si>
    <t>The setting System: Specify the maximum log file size (KB) is not set to Enabled: 32,768 or greater.</t>
  </si>
  <si>
    <t>18.10.26.4.2</t>
  </si>
  <si>
    <t>To establish the recommended configuration via GP, set the following UI path to Enabled: 32,768 or greater:
Computer Configuration\Policies\Administrative Templates\Windows Components\Event Log Service\System\Specify the maximum log file size (KB).</t>
  </si>
  <si>
    <t>Set System: Specify the maximum log file size (KB) to enabled: 32,768 or greater. One method to achieve the recommended configuration via Group Policy is to set the following UI path to enabled: 32,768 or greater:
Computer Configuration\Policies\Administrative Templates\Windows Components\Event Log Service\System\Specify the maximum log file size (KB).</t>
  </si>
  <si>
    <t>Win11-302</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</si>
  <si>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</si>
  <si>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</si>
  <si>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Navigate to the UI Path articulated in the Remediation section and confirm it is set as prescribed. This group policy setting is backed by the following registry location:
HKEY_LOCAL_MACHINE\SOFTWARE\Policies\Microsoft\Windows\Explorer:NoDataExecutionPrevention</t>
  </si>
  <si>
    <t>The setting turn off Data Execution Prevention for Explorer is set to disabled.</t>
  </si>
  <si>
    <t>The setting turn off Data Execution Prevention for Explorer is not set to disabled.</t>
  </si>
  <si>
    <t>HSI22</t>
  </si>
  <si>
    <t>HSI22: Data remanence is not properly handled</t>
  </si>
  <si>
    <t>18.10.29</t>
  </si>
  <si>
    <t>18.10.29.2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</si>
  <si>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</si>
  <si>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</si>
  <si>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Set Turn off Data Execution Prevention for Explorer to disabled. One method to achieve the recommended configuration via Group Policy is to set the following UI path to Disabled:
Computer Configuration\Policies\Administrative Templates\Windows Components\File Explorer\Turn off Data Execution Prevention for Explorer.</t>
  </si>
  <si>
    <t>Win11-303</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</si>
  <si>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</si>
  <si>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</si>
  <si>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HKEY_LOCAL_MACHINE\SOFTWARE\Policies\Microsoft\Windows\Explorer:NoHeapTerminationOnCorruption</t>
  </si>
  <si>
    <t>The setting turn off heap termination on corruption is set to disabled.</t>
  </si>
  <si>
    <t>The setting turn off heap termination on corruption is not set to disabled.</t>
  </si>
  <si>
    <t>18.10.29.4</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</si>
  <si>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</si>
  <si>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</si>
  <si>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Set Turn off heap termination on corruption to disabled. One method to achieve the recommended configuration via Group Policy is to set the following UI path to Disabled:
Computer Configuration\Policies\Administrative Templates\Windows Components\File Explorer\Turn off heap termination on corruption.</t>
  </si>
  <si>
    <t>Win11-304</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</si>
  <si>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</si>
  <si>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</si>
  <si>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</si>
  <si>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set to disabled.</t>
  </si>
  <si>
    <t>The setting turn off shell protocol protected mode is not set to disabled.</t>
  </si>
  <si>
    <t>18.10.29.5</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</si>
  <si>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</si>
  <si>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</si>
  <si>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Set Turn off shell protocol protected mode to disabled. One method to achieve the recommended configuration via Group Policy is to set the following UI path to Disabled:
Computer Configuration\Policies\Administrative Templates\Windows Components\File Explorer\Turn off shell protocol protected mode.</t>
  </si>
  <si>
    <t>Win11-305</t>
  </si>
  <si>
    <t>Set Prevent the computer from joining a homegroup to enabled</t>
  </si>
  <si>
    <t>By default, users can add their computer to a Homegroup on a home network.
The recommended state for this setting is: Enabled.
**Note:** The Homegroup feature is available in all workstation releases of Windows from Windows 7 through Windows 10 Release 1709. Microsoft removed the feature completely starting with Windows 10 Release 1803. However, if your environment still contains **any** Windows 10 Release 1709 (or older) workstations, then this setting remains important to disable Homegroup on those systems.</t>
  </si>
  <si>
    <t>Navigate to the UI Path articulated in the Remediation section and confirm it is set as prescribed. This group policy setting is backed by the following registry location:
HKEY_LOCAL_MACHINE\SOFTWARE\Policies\Microsoft\Windows\Homegroup:DisableHomeGroup</t>
  </si>
  <si>
    <t>The setting Prevent the computer from joining a homegroup is set to enabled.</t>
  </si>
  <si>
    <t>The setting Prevent the computer from joining a homegroup is not set to enabled.</t>
  </si>
  <si>
    <t>HSI7</t>
  </si>
  <si>
    <t>HSI7: FTI can move via covert channels (e.g., VM isolation tools)</t>
  </si>
  <si>
    <t>18.10.33</t>
  </si>
  <si>
    <t>18.10.33.1</t>
  </si>
  <si>
    <t>While resources on a domain-joined computer cannot be shared with a Homegroup, information from the domain-joined computer can be leaked to other computers in the Homegroup.</t>
  </si>
  <si>
    <t>A user on this computer will not be able to add this computer to a Homegroup. This setting does not affect other network sharing features. Mobile users who access printers and other shared devices on their home networks will not be able to leverage the ease of use provided by Homegroup functionality.</t>
  </si>
  <si>
    <t>To establish the recommended configuration via GP, set the following UI path to Enabled:
Computer Configuration\Policies\Administrative Templates\Windows Components\Homegroup\Prevent the computer from joining a homegroup.</t>
  </si>
  <si>
    <t>Set Prevent the computer from joining a homegroup to enabled. One method to achieve the recommended configuration via Group Policy is to set the following UI path to enabled:
Computer Configuration\Policies\Administrative Templates\Windows Components\Homegroup\Prevent the computer from joining a homegroup.</t>
  </si>
  <si>
    <t>Win11-306</t>
  </si>
  <si>
    <t>Set Block all consumer Microsoft account user authentication to enabled</t>
  </si>
  <si>
    <t>This setting determines whether applications and services on the device can utilize new consumer Microsoft account authentication via the Windows OnlineID and WebAccountManager APIs.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</si>
  <si>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HKEY_LOCAL_MACHINE\SOFTWARE\Policies\Microsoft\MicrosoftAccount:DisableUserAuth</t>
  </si>
  <si>
    <t>The Block all consumer Microsoft account user authentication is set to enabled.</t>
  </si>
  <si>
    <t>The Block all consumer Microsoft account user authentication is not set to enabled.</t>
  </si>
  <si>
    <t>18.10.42</t>
  </si>
  <si>
    <t>18.10.42.1</t>
  </si>
  <si>
    <t>Organizations that want to effectively implement identity management policies and maintain firm control of what accounts are used on their computers will probably want to block Microsoft accounts. Organizations may also need to block Microsoft accounts in order to meet the requirements of compliance standards that apply to their information systems.</t>
  </si>
  <si>
    <t>All applications and services on the device will be prevented from _new_ authentications using consumer Microsoft accounts via the Windows `OnlineID` and `WebAccountManager` APIs. Authentications performed directly by the user in web browsers or in apps that use `OAuth` will remain unaffected.</t>
  </si>
  <si>
    <t>To establish the recommended configuration via GP, set the following UI path to Enabled:
Computer Configuration\Policies\Administrative Templates\Windows Components\Microsoft accounts\Block all consumer Microsoft account user authentication.</t>
  </si>
  <si>
    <t>Set Block all consumer Microsoft account user authentication to enabled. One method to achieve the recommended configuration via Group Policy is to set the following UI path to enabled:
Computer Configuration\Policies\Administrative Templates\Windows Components\Microsoft accounts\Block all consumer Microsoft account user authentication.</t>
  </si>
  <si>
    <t>Win11-307</t>
  </si>
  <si>
    <t>Set Configure detection for potentially unwanted applications to enabled: Block</t>
  </si>
  <si>
    <t>This policy setting controls detection and action for Potentially Unwanted Applications (PUA), which are sneaky unwanted application bundlers or their bundled applications, that can deliver adware or malware.
The recommended state for this setting is: Enabled: Block.
For more information, see this link: [Block potentially unwanted applications with Microsoft Defender Antivirus | Microsoft Docs](https://docs.microsoft.com/en-us/windows/security/threat-protection/windows-defender-antivirus/detect-block-potentially-unwanted-apps-windows-defender-antivirus)</t>
  </si>
  <si>
    <t>Navigate to the UI Path articulated in the Remediation section and confirm it is set as prescribed. This group policy setting is backed by the following registry location:
HKEY_LOCAL_MACHINE\SOFTWARE\Policies\Microsoft\Windows Defender:PUAProtection</t>
  </si>
  <si>
    <t xml:space="preserve">The Turn on Windows Defender protection against Potentially Unwanted Applications is set to enable. </t>
  </si>
  <si>
    <t xml:space="preserve">The Turn on Windows Defender protection against Potentially Unwanted Applications is not set to enable. </t>
  </si>
  <si>
    <t>18.10.43</t>
  </si>
  <si>
    <t>18.10.43.16</t>
  </si>
  <si>
    <t>Potentially unwanted applications can increase the risk of your network being infected with malware, cause malware infections to be harder to identify, and can waste IT resources in cleaning up the applications. They should be blocked from installation.</t>
  </si>
  <si>
    <t>Applications that are identified by Microsoft as PUA will be blocked at download and install time.</t>
  </si>
  <si>
    <t>To establish the recommended configuration via GP, set the following UI path to Enabled: Block:
Computer Configuration\Policies\Administrative Templates\Windows Components\Microsoft Defender Antivirus\Configure detection for potentially unwanted applications.</t>
  </si>
  <si>
    <t>Set Configure detection for potentially unwanted applications to enabled: Block. One method to achieve the recommended configuration via Group Policy is to set the following UI path to enabled: Block:
Computer Configuration\Policies\Administrative Templates\Windows Components\Microsoft Defender Antivirus\Configure detection for potentially unwanted applications.</t>
  </si>
  <si>
    <t>Win11-308</t>
  </si>
  <si>
    <t>SI-3</t>
  </si>
  <si>
    <t xml:space="preserve">Malicious Code Protection </t>
  </si>
  <si>
    <t>Set Turn off Windows Defender Antivirus to disabled</t>
  </si>
  <si>
    <t>This policy setting turns off Microsoft Defender Antivirus. If the setting is configured to Disabled, Microsoft Defender Antivirus runs and computers are scanned for malware and other potentially unwanted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</si>
  <si>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Defender:DisableAntiSpyware</t>
  </si>
  <si>
    <t>The Turn off Windows Defender Antivirus is set to disabled.</t>
  </si>
  <si>
    <t>The Turn off Windows Defender Antivirus is not set to disabled.</t>
  </si>
  <si>
    <t>18.10.43.17</t>
  </si>
  <si>
    <t>It is important to ensure a current, updated antivirus product is scanning each computer for malicious file activity. Microsoft provides a competent solution out of the box in Microsoft Defender Antivirus.
Organizations that choose to purchase a reputable third-party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</si>
  <si>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Components\Microsoft Defender Antivirus\Turn off Microsoft Defender Antivirus.</t>
  </si>
  <si>
    <t>Set Turn off Windows Defender Antivirus to disabled. One method to achieve the recommended configuration via Group Policy is to set the following UI path to Disabled:
Computer Configuration\Policies\Administrative Templates\Windows Components\Microsoft Defender Antivirus\Turn off Microsoft Defender AntiVirus.</t>
  </si>
  <si>
    <t>Win11-309</t>
  </si>
  <si>
    <t>Set Configure local setting override for reporting to Microsoft MAPS to disabled</t>
  </si>
  <si>
    <t>This policy setting configures a local override for the configuration to join Microsoft Active Protection Service (MAPS), which Microsoft renamed to _Windows Defender Antivirus Cloud Protection Service_ and then _Microsoft Defender Antivirus Cloud Protection Service_. This setting can only be set by Group Policy.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</si>
  <si>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</si>
  <si>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The Configure local setting override for reporting to Microsoft MAPS is set to disabled.</t>
  </si>
  <si>
    <t>The Configure local setting override for reporting to Microsoft MAPS is not set to disabled.</t>
  </si>
  <si>
    <t>18.10.43.5</t>
  </si>
  <si>
    <t>18.10.43.5.1</t>
  </si>
  <si>
    <t>The decision on whether or not to participate in Microsoft MAPS / Microsoft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</si>
  <si>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Components\Microsoft Defender Antivirus\MAPS\Configure local setting override for reporting to Microsoft MAPS.</t>
  </si>
  <si>
    <t>Set Configure local setting override for reporting to Microsoft MAPS to disabled. One method to achieve the recommended configuration via Group Policy is to set the following UI path to Disabled:
Computer Configuration\Policies\Administrative Templates\Windows Components\Microsoft Defender Antivirus\MAPS\Configure local setting override for reporting to Microsoft MAPS.</t>
  </si>
  <si>
    <t>Win11-310</t>
  </si>
  <si>
    <t>Set Configure Attack Surface Reduction rules to enabled</t>
  </si>
  <si>
    <t>This policy setting controls the state for the Attack Surface Reduction (ASR) rules.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</si>
  <si>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Defender\Windows Defender Exploit Guard\ASR:ExploitGuard_ASR_Rules</t>
  </si>
  <si>
    <t>The Configure Attack Surface Reduction rules is set to enabled.</t>
  </si>
  <si>
    <t>The Configure Attack Surface Reduction rules is not set to enabled.</t>
  </si>
  <si>
    <t>18.10.43.6.1</t>
  </si>
  <si>
    <t>18.10.43.6.1.1</t>
  </si>
  <si>
    <t>Attack surface reduction helps prevent actions and apps that are typically used by exploit-seeking malware to infect machines.</t>
  </si>
  <si>
    <t>When a rule is triggered, a notification will be displayed from the Action Center.</t>
  </si>
  <si>
    <t>To establish the recommended configuration via GP, set the following UI path to Enabled:
Computer Configuration\Policies\Administrative Templates\Windows Components\Microsoft Defender Antivirus\Microsoft Defender Exploit Guard\Attack Surface Reduction\Configure Attack Surface Reduction rules.</t>
  </si>
  <si>
    <t>Set Configure Attack Surface Reduction rules to enabled. One method to achieve the recommended configuration via Group Policy is to set the following UI path to enabled:
Computer Configuration\Policies\Administrative Templates\Windows Components\Microsoft Defender Antivirus\Microsoft Defender Exploit Guard\Attack Surface Reduction\Configure Attack Surface Reduction rules.</t>
  </si>
  <si>
    <t>Win11-311</t>
  </si>
  <si>
    <t>Ensure Configure Attack Surface Reduction rules: Set the state for each ASR rule is configured</t>
  </si>
  <si>
    <t>This policy setting sets the Attack Surface Reduction rules.
The recommended state for this setting is: 
26190899-1602-49e8-8b27-eb1d0a1ce869 - 1 (Block Office communication application from creating child processes)
3b576869-a4ec-4529-8536-b80a7769e899 - 1 (Block Office applications from creating executable content)
56a863a9-875e-4185-98a7-b882c64b5ce5 - 1 (Block abuse of exploited vulnerable signed drivers)
5beb7efe-fd9a-4556-801d-275e5ffc04cc - 1 (Block execution of potentially obfuscated scripts)
75668c1f-73b5-4cf0-bb93-3ecf5cb7cc84 - 1 (Block Office applications from injecting code into other processes)
7674ba52-37eb-4a4f-a9a1-f0f9a1619a2c - 1 (Block Adobe Reader from creating child processes)
92e97fa1-2edf-4476-bdd6-9dd0b4dddc7b - 1 (Block Win32 API calls from Office macro)
9e6c4e1f-7d60-472f-ba1a-a39ef669e4b2 - 1 (Block credential stealing from the Windows local security authority subsystem (lsass.exe))
b2b3f03d-6a65-4f7b-a9c7-1c7ef74a9ba4 - 1 (Block untrusted and unsigned processes that run from USB)
be9ba2d9-53ea-4cdc-84e5-9b1eeee46550 - 1 (Block executable content from email client and webmail)
d3e037e1-3eb8-44c8-a917-57927947596d - 1 (Block JavaScript or VBScript from launching downloaded executable content)
d4f940ab-401b-4efc-aadc-ad5f3c50688a - 1 (Block Office applications from creating child processes)
e6db77e5-3df2-4cf1-b95a-636979351e5b - 1 (Block persistence through WMI event subscription)
**Note:** More information on ASR rules can be found at the following link: [Use Attack surface reduction rules to prevent malware infection | Microsoft Docs](https://docs.microsoft.com/en-us/windows/security/threat-protection/windows-defender-exploit-guard/attack-surface-reduction-exploit-guard)</t>
  </si>
  <si>
    <t>Navigate to the UI Path articulated in the Remediation section and confirm it is set as prescribed. This group policy setting is backed by the following registry location:
HKEY_LOCAL_MACHINE\SOFTWARE\Policies\Microsoft\Windows Defender\Windows Defender Exploit Guard\ASR\Rules:26190899-1602-49e8-8b27-eb1d0a1ce869
HKEY_LOCAL_MACHINE\SOFTWARE\Policies\Microsoft\Windows Defender\Windows Defender Exploit Guard\ASR\Rules:3b576869-a4ec-4529-8536-b80a7769e899
HKEY_LOCAL_MACHINE\SOFTWARE\Policies\Microsoft\Windows Defender\Windows Defender Exploit Guard\ASR\Rules:56a863a9-875e-4185-98a7-b882c64b5ce5
HKEY_LOCAL_MACHINE\SOFTWARE\Policies\Microsoft\Windows Defender\Windows Defender Exploit Guard\ASR\Rules:5beb7efe-fd9a-4556-801d-275e5ffc04cc
HKEY_LOCAL_MACHINE\SOFTWARE\Policies\Microsoft\Windows Defender\Windows Defender Exploit Guard\ASR\Rules:75668c1f-73b5-4cf0-bb93-3ecf5cb7cc84
HKEY_LOCAL_MACHINE\SOFTWARE\Policies\Microsoft\Windows Defender\Windows Defender Exploit Guard\ASR\Rules:7674ba52-37eb-4a4f-a9a1-f0f9a1619a2c
HKEY_LOCAL_MACHINE\SOFTWARE\Policies\Microsoft\Windows Defender\Windows Defender Exploit Guard\ASR\Rules:92e97fa1-2edf-4476-bdd6-9dd0b4dddc7b
HKEY_LOCAL_MACHINE\SOFTWARE\Policies\Microsoft\Windows Defender\Windows Defender Exploit Guard\ASR\Rules:9e6c4e1f-7d60-472f-ba1a-a39ef669e4b2
HKEY_LOCAL_MACHINE\SOFTWARE\Policies\Microsoft\Windows Defender\Windows Defender Exploit Guard\ASR\Rules:b2b3f03d-6a65-4f7b-a9c7-1c7ef74a9ba4
HKEY_LOCAL_MACHINE\SOFTWARE\Policies\Microsoft\Windows Defender\Windows Defender Exploit Guard\ASR\Rules:be9ba2d9-53ea-4cdc-84e5-9b1eeee46550
HKEY_LOCAL_MACHINE\SOFTWARE\Policies\Microsoft\Windows Defender\Windows Defender Exploit Guard\ASR\Rules:d3e037e1-3eb8-44c8-a917-57927947596d
HKEY_LOCAL_MACHINE\SOFTWARE\Policies\Microsoft\Windows Defender\Windows Defender Exploit Guard\ASR\Rules:d4f940ab-401b-4efc-aadc-ad5f3c50688a
HKEY_LOCAL_MACHINE\SOFTWARE\Policies\Microsoft\Windows Defender\Windows Defender Exploit Guard\ASR\Rules:e6db77e5-3df2-4cf1-b95a-636979351e5b</t>
  </si>
  <si>
    <t>The Configure Attack Surface Reduction rules: Set the state for each ASR rule has been configured.</t>
  </si>
  <si>
    <t>The Configure Attack Surface Reduction rules: Set the state for each ASR rule has not  been configured.</t>
  </si>
  <si>
    <t>18.10.43.6.1.2</t>
  </si>
  <si>
    <t>To establish the recommended configuration via GP, set the following UI path so that 26190899-1602-49e8-8b27-eb1d0a1ce869, 3b576869-a4ec-4529-8536-b80a7769e899, 56a863a9-875e-4185-98a7-b882c64b5ce5,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 are each set to a value of 1:
Computer Configuration\Policies\Administrative Templates\Windows Components\Microsoft Defender Antivirus\Microsoft Defender Exploit Guard\Attack Surface Reduction\Configure Attack Surface Reduction rules: Set the state for each ASR rule.</t>
  </si>
  <si>
    <t>Ensure Configure Attack Surface Reduction rules: Set the state for each ASR rule is configured. One method to achieve the recommended configuration via Group Policy is to set the following UI path so that 26190899-1602-49e8-8b27-eb1d0a1ce869, 3b576869-a4ec-4529-8536-b80a7769e899, 56a863a9-875e-4185-98a7-b882c64b5ce5, 5beb7efe-fd9a-4556-801d-275e5ffc04cc, 75668c1f-73b5-4cf0-bb93-3ecf5cb7cc84, 7674ba52-37eb-4a4f-a9a1-f0f9a1619a2c, 92e97fa1-2edf-4476-bdd6-9dd0b4dddc7b, 9e6c4e1f-7d60-472f-ba1a-a39ef669e4b2, b2b3f03d-6a65-4f7b-a9c7-1c7ef74a9ba4, be9ba2d9-53ea-4cdc-84e5-9b1eeee46550, d3e037e1-3eb8-44c8-a917-57927947596d, d4f940ab-401b-4efc-aadc-ad5f3c50688a, and e6db77e5-3df2-4cf1-b95a-636979351e5b are each set to a value of 1:
Computer Configuration\Policies\Administrative Templates\Windows Components\Microsoft Defender Antivirus\Microsoft Defender Exploit Guard\Attack Surface Reduction\Configure Attack Surface Reduction rules: Set the state for each ASR rule.</t>
  </si>
  <si>
    <t>Win11-312</t>
  </si>
  <si>
    <t>Set Prevent users and apps from accessing dangerous websites to enabled: Block</t>
  </si>
  <si>
    <t>This policy setting controls Microsoft Defender Exploit Guard network protection. 
The recommended state for this setting is: Enabled: Block.</t>
  </si>
  <si>
    <t>Navigate to the UI Path articulated in the Remediation section and confirm it is set as prescribed. This group policy setting is backed by the following registry location:
HKEY_LOCAL_MACHINE\SOFTWARE\Policies\Microsoft\windows Defender\Windows Defender Exploit Guard\Network Protection:EnableNetworkProtection</t>
  </si>
  <si>
    <t>The Prevent users and apps from accessing dangerous websites is set to Enabled: Block.</t>
  </si>
  <si>
    <t>The Prevent users and apps from accessing dangerous websites is not set to Enabled: Block.</t>
  </si>
  <si>
    <t>18.10.43.6.3</t>
  </si>
  <si>
    <t>18.10.43.6.3.1</t>
  </si>
  <si>
    <t>This setting can help prevent employees from using any application to access dangerous domains that may host phishing scams, exploit-hosting sites, and other malicious content on the Internet.</t>
  </si>
  <si>
    <t>Users and applications will not be able to access dangerous domains.</t>
  </si>
  <si>
    <t>To establish the recommended configuration via GP, set the following UI path to Enabled: Block:
Computer Configuration\Policies\Administrative Templates\Windows Components\Windows Defender Antivirus\Windows Defender Exploit Guard\Network Protection\Prevent users and apps from accessing dangerous websites.</t>
  </si>
  <si>
    <t>Set Prevent users and apps from accessing dangerous websites to enabled: Block. One method to achieve the recommended configuration via Group Policy is to set the following UI path to enabled: Block:
Computer Configuration\Policies\Administrative Templates\Windows Components\Windows Defender Antivirus\Windows Defender Exploit Guard\Network Protection\Prevent users and apps from accessing dangerous websites.</t>
  </si>
  <si>
    <t>Win11-313</t>
  </si>
  <si>
    <t>Set Scan all downloaded files and attachments to enabled</t>
  </si>
  <si>
    <t>This policy setting configures scanning for all downloaded files and attachments.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</si>
  <si>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Protection:DisableIOAVProtection</t>
  </si>
  <si>
    <t>The setting Scan all downloaded files and attachments is set to enabled.</t>
  </si>
  <si>
    <t>The setting Scan all downloaded files and attachments is not set to enabled.</t>
  </si>
  <si>
    <t>18.10.43.10</t>
  </si>
  <si>
    <t>18.10.43.10.1</t>
  </si>
  <si>
    <t>When running an antivirus solution such as Microsoft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</si>
  <si>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Components\Microsoft Defender Antivirus\Real-Time Protection\Scan all downloaded files and attachments.</t>
  </si>
  <si>
    <t>Set Scan all downloaded files and attachments to enabled. One method to achieve the recommended configuration via Group Policy is to set the following UI path to enabled:
Computer Configuration\Policies\Administrative Templates\Windows Components\Microsoft Defender Antivirus\Real-Time Protection\Scan all downloaded files and attachments.</t>
  </si>
  <si>
    <t>Win11-314</t>
  </si>
  <si>
    <t xml:space="preserve">Set Turn off real-time protection to disabled </t>
  </si>
  <si>
    <t>This policy setting configures real-time protection prompts for known malware detection.
Microsoft Defender Antivirus alerts you when malware or potentially unwanted software attempts to install itself or to run on your computer.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</si>
  <si>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Defender\Real-Time Protection:DisableRealtimeMonitoring</t>
  </si>
  <si>
    <t>The setting Turn off real-time protection is set to disabled.</t>
  </si>
  <si>
    <t>The setting Turn off real-time protection is not set to disabled.</t>
  </si>
  <si>
    <t>18.10.43.10.2</t>
  </si>
  <si>
    <t>To establish the recommended configuration via GP, set the following UI path to Disabled:
Computer Configuration\Policies\Administrative Templates\Windows Components\Microsoft Defender Antivirus\Real-Time Protection\Turn off real-time protection.</t>
  </si>
  <si>
    <t>Set Turn off real-time protection to disabled. One method to achieve the recommended configuration via Group Policy is to set the following UI path to Disabled:
Computer Configuration\Policies\Administrative Templates\Windows Components\Microsoft Defender Antivirus\Real-Time Protection\Turn off real-time protection.</t>
  </si>
  <si>
    <t>Win11-315</t>
  </si>
  <si>
    <t>Set Turn on behavior monitoring to enabled</t>
  </si>
  <si>
    <t>This policy setting allows you to configure behavior monitoring for Microsoft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</si>
  <si>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</si>
  <si>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The Turn on behavior monitoring is set to enabled.</t>
  </si>
  <si>
    <t>The Turn on behavior monitoring is not set to enabled.</t>
  </si>
  <si>
    <t>18.10.43.10.3</t>
  </si>
  <si>
    <t>To establish the recommended configuration via GP, set the following UI path to Enabled:
Computer Configuration\Policies\Administrative Templates\Windows Components\Microsoft Defender Antivirus\Real-Time Protection\Turn on behavior monitoring.</t>
  </si>
  <si>
    <t>Set Turn on behavior monitoring to enabled. One method to achieve the recommended configuration via Group Policy is to set the following UI path to enabled:
Computer Configuration\Policies\Administrative Templates\Windows Components\Microsoft Defender Antivirus\Real-Time Protection\Turn on behavior monitoring.</t>
  </si>
  <si>
    <t>Win11-316</t>
  </si>
  <si>
    <t>Set Scan removable drives to enabled</t>
  </si>
  <si>
    <t>This policy setting allows script scanning to be turned on/off. Script scanning intercepts scripts then scans them before they are executed on the system.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</si>
  <si>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Protection:DisableScriptScanning</t>
  </si>
  <si>
    <t>The Scan removable drives is set to enabled.</t>
  </si>
  <si>
    <t>The Scan removable drives is not set to enabled.</t>
  </si>
  <si>
    <t>18.10.43.10.4</t>
  </si>
  <si>
    <t>To establish the recommended configuration via GP, set the following UI path to Enabled:
Computer Configuration\Policies\Administrative Templates\Windows Components\Microsoft Defender Antivirus\Real-Time Protection\Turn on script scanning.</t>
  </si>
  <si>
    <t>Set Scan removable drives to enabled. One method to achieve the recommended configuration via Group Policy is to set the following UI path to enabled:
Computer Configuration\Policies\Administrative Templates\Windows Components\Microsoft Defender Antivirus\Real-Time Protection\Turn on script scanning.</t>
  </si>
  <si>
    <t>Win11-317</t>
  </si>
  <si>
    <t>This policy setting allows you to manage whether or not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</si>
  <si>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</si>
  <si>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The setting Scan removable drives is set to Enabled.</t>
  </si>
  <si>
    <t>The setting Scan removable drives is not set to Enabled.</t>
  </si>
  <si>
    <t>18.10.43.13</t>
  </si>
  <si>
    <t>18.10.43.13.1</t>
  </si>
  <si>
    <t>It is important to ensure that any present removable drives are always included in any type of scan, as removable drives are more likely to contain malicious software brought in to the enterprise managed environment from an external, unmanaged computer.</t>
  </si>
  <si>
    <t>Removable drives will be scanned during any type of scan by Microsoft Defender Antivirus.</t>
  </si>
  <si>
    <t>To establish the recommended configuration via GP, set the following UI path to Enabled:
Computer Configuration\Policies\Administrative Templates\Windows Components\Microsoft Defender Antivirus\Scan\Scan removable drives.</t>
  </si>
  <si>
    <t>Set Scan removable drives to enabled. One method to achieve the recommended configuration via Group Policy is to set the following UI path to enabled:
Computer Configuration\Policies\Administrative Templates\Windows Components\Microsoft Defender Antivirus\Scan\Scan removable drives.</t>
  </si>
  <si>
    <t>Win11-318</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</si>
  <si>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</si>
  <si>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</si>
  <si>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</si>
  <si>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The Turn on e-mail scanning is set to enabled.</t>
  </si>
  <si>
    <t>The Turn on e-mail scanning is not set to enabled.</t>
  </si>
  <si>
    <t>18.10.43.13.2</t>
  </si>
  <si>
    <t>Incoming e-mails should be scanned by an antivirus solution such as Microsoft Defender Antivirus, as email attachments are a commonly used attack vector to infiltrate computers with malicious software.</t>
  </si>
  <si>
    <t>E-mail scanning by Microsoft Defender Antivirus will be enabled.</t>
  </si>
  <si>
    <t>To establish the recommended configuration via GP, set the following UI path to Enabled:
Computer Configuration\Policies\Administrative Templates\Windows Components\Microsoft Defender Antivirus\Scan\Turn on e-mail scanning.</t>
  </si>
  <si>
    <t>Set Turn on e-mail scanning to enabled. One method to achieve the recommended configuration via Group Policy is to set the following UI path to enabled:
Computer Configuration\Policies\Administrative Templates\Windows Components\Microsoft Defender Antivirus\Scan\Turn on e-mail scanning.</t>
  </si>
  <si>
    <t>Win11-319</t>
  </si>
  <si>
    <t>Set the Allow auditing events in Microsoft Defender Application Guard to enabled</t>
  </si>
  <si>
    <t>This policy setting allows you to decide whether auditing events can be collected from Microsoft Defender Application Guard.
The recommended state for this setting is: Enabled.
**Note:** Microsoft Defender Application Guard requires a 64-bit version of Windows and a CPU supporting hardware-assisted CPU virtualization (Intel VT-x or AMD-V). This feature is not officially supported on virtual hardware, although it can work on VMs (especially for testing) provided that the hardware-assisted CPU virtualization feature is exposed by the host to the guest VM.
More information on system requirements for this feature can be found at [System requirements for Microsoft Defender Application Guard (Windows 10) | Microsoft Docs](https://docs.microsoft.com/en-us/windows/security/threat-protection/windows-defender-application-guard/reqs-wd-app-guard)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</si>
  <si>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HKEY_LOCAL_MACHINE\SOFTWARE\Policies\Microsoft\AppHVSI:AuditApplicationGuard</t>
  </si>
  <si>
    <t>The Allow auditing events in Microsoft Defender Application Guard is set to enabled.</t>
  </si>
  <si>
    <t>The Allow auditing events in Microsoft Defender Application Guard is not set to enabled.</t>
  </si>
  <si>
    <t>18.10.44</t>
  </si>
  <si>
    <t>18.10.44.1</t>
  </si>
  <si>
    <t>Auditing of Microsoft Defender Application Guard events may be useful when investigating a security incident.</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</si>
  <si>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Microsoft Defender Application Guard will inherit its auditing policies from Microsoft Edge and start to audit system events specifically for Microsoft Defender Application Guard. Collected logs are available for review on Microsoft Edge, outside of Application Guard.</t>
  </si>
  <si>
    <t>To establish the recommended configuration via GP, set the following UI path to Enabled:
Computer Configuration\Policies\Administrative Templates\Windows Components\Microsoft Defender Application Guard\Allow auditing events in Microsoft Defender Application Guard.</t>
  </si>
  <si>
    <t>Set the Allow auditing events in Microsoft Defender Application Guard to enabled. One method to achieve the recommended configuration via Group Policy is to set the following UI path to enabled:
Computer Configuration\Policies\Administrative Templates\Windows Components\Microsoft Defender Application Guard\Allow auditing events in Microsoft Defender Application Guard.</t>
  </si>
  <si>
    <t>Win11-320</t>
  </si>
  <si>
    <t>Set the Allow camera and microphone access in Microsoft Defender Application Guard to Disabled</t>
  </si>
  <si>
    <t>The policy allows you to determine whether applications inside Microsoft Defender Application Guard can access the device’s camera and microphone.
The recommended state for this setting is: Disabled.
**Note:** Microsoft Defender Application Guard requires a 64-bit version of Windows and a CPU supporting hardware-assisted CPU virtualization (Intel VT-x or AMD-V). This feature is not officially supported on virtual hardware, although it can work on VMs (especially for testing) provided that the hardware-assisted CPU virtualization feature is exposed by the host to the guest VM.
More information on system requirements for this feature can be found at [System requirements for Microsoft Defender Application Guard (Windows 10) | Microsoft Docs](https://docs.microsoft.com/en-us/windows/security/threat-protection/windows-defender-application-guard/reqs-wd-app-guard)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</si>
  <si>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HKEY_LOCAL_MACHINE\SOFTWARE\Policies\Microsoft\AppHVSI:AllowCameraMicrophoneRedirection</t>
  </si>
  <si>
    <t>The Allow camera and microphone access in Microsoft Defender Application Guard is set to disabled.</t>
  </si>
  <si>
    <t>The Allow camera and microphone access in Microsoft Defender Application Guard is not set to disabled.</t>
  </si>
  <si>
    <t>18.10.44.2</t>
  </si>
  <si>
    <t>In effort to stop sensitive information from being obtained for malicious use, untrusted sites within the Microsoft Defender Application Guard container should not be accessing the computers microphone or camera.</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</si>
  <si>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This is the default value so impact should be minimal to enforce this setting.</t>
  </si>
  <si>
    <t>To establish the recommended configuration via GP, set the following UI path to Disabled
Computer Configuration\Policies\Administrative Templates\Windows Components\Microsoft Defender Application Guard\Allow camera and microphone access in Microsoft Defender Application Guard.</t>
  </si>
  <si>
    <t>Set the Allow camera and microphone access in Microsoft Defender Application Guard to disabled. One method to achieve the recommended configuration via Group Policy is to set the following UI path to Disabled
Computer Configuration\Policies\Administrative Templates\Windows Components\Microsoft Defender Application Guard\Allow camera and microphone access in Microsoft Defender Application Guard.</t>
  </si>
  <si>
    <t>Win11-321</t>
  </si>
  <si>
    <t>Set the Allow data persistence for Microsoft Defender Application Guard to disabled</t>
  </si>
  <si>
    <t>This policy setting allows you to decide whether data should persist across different sessions in Microsoft Defender Application Guard.
The recommended state for this setting is: Disabled.
**Note:** Microsoft Defender Application Guard requires a 64-bit version of Windows and a CPU supporting hardware-assisted CPU virtualization (Intel VT-x or AMD-V). This feature is not officially supported on virtual hardware, although it can work on VMs (especially for testing) provided that the hardware-assisted CPU virtualization feature is exposed by the host to the guest VM.
More information on system requirements for this feature can be found at [System requirements for Microsoft Defender Application Guard (Windows 10) | Microsoft Docs](https://docs.microsoft.com/en-us/windows/security/threat-protection/windows-defender-application-guard/reqs-wd-app-guard)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</si>
  <si>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HKEY_LOCAL_MACHINE\SOFTWARE\Policies\Microsoft\AppHVSI:AllowPersistence</t>
  </si>
  <si>
    <t>The Allow data persistence for Microsoft Defender Application Guard is set to disabled.</t>
  </si>
  <si>
    <t>The Allow data persistence for Microsoft Defender Application Guard is not set to disabled.</t>
  </si>
  <si>
    <t>18.10.44.3</t>
  </si>
  <si>
    <t>The primary purpose of Microsoft Defender Application Guard is to present a "sandboxed container" for visiting untrusted websites. If data persistence is allowed, then it reduces the effectiveness of the sandboxing, and malicious content will be able to remain active in the Microsoft Defender Application Guard container between sessions.</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</si>
  <si>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None - this is the default behavior.</t>
  </si>
  <si>
    <t>To establish the recommended configuration via GP, set the following UI path to Disabled:
Computer Configuration\Policies\Administrative Templates\Windows Components\Microsoft Defender Application Guard\Allow data persistence for Microsoft Defender Application Guard.</t>
  </si>
  <si>
    <t>Set the Allow data persistence for Microsoft Defender Application Guard to disabled. One method to achieve the recommended configuration via Group Policy is to set the following UI path to Disabled:
Computer Configuration\Policies\Administrative Templates\Windows Components\Microsoft Defender Application Guard\Allow data persistence for Microsoft Defender Application Guard.</t>
  </si>
  <si>
    <t>Win11-322</t>
  </si>
  <si>
    <t>Set the Allow files to download and save to the host operating system from Microsoft Defender Application Guard to disabled</t>
  </si>
  <si>
    <t>This policy setting determines whether to save downloaded files to the host operating system from the Microsoft Defender Application Guard container.
The recommended state for this setting is: Disabled.
**Note:** Microsoft Defender Application Guard requires a 64-bit version of Windows and a CPU supporting hardware-assisted CPU virtualization (Intel VT-x or AMD-V). This feature is not officially supported on virtual hardware, although it can work on VMs (especially for testing) provided that the hardware-assisted CPU virtualization feature is exposed by the host to the guest VM.
More information on system requirements for this feature can be found at [System requirements for Microsoft Defender Application Guard (Windows 10) | Microsoft Docs](https://docs.microsoft.com/en-us/windows/security/threat-protection/windows-defender-application-guard/reqs-wd-app-guard)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</si>
  <si>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HKEY_LOCAL_MACHINE\SOFTWARE\Policies\Microsoft\AppHVSI:SaveFilesToHost</t>
  </si>
  <si>
    <t>The Allow files to download and save to the host operating system from Microsoft Defender Application Guard is set to disabled.</t>
  </si>
  <si>
    <t>The Allow files to download and save to the host operating system from Microsoft Defender Application Guard is not set to disabled.</t>
  </si>
  <si>
    <t>18.10.44.4</t>
  </si>
  <si>
    <t>The primary purpose of Microsoft Defender Application Guard is to present a "sandboxed container". Potentially malicious files should not be copied to the host OS from the sandboxed environment, which could put the host at risk.</t>
  </si>
  <si>
    <t>To establish the recommended configuration via GP, set the following UI path to Disabled:
Computer Configuration\Policies\Administrative Templates\Windows Components\Microsoft Defender Application Guard\Allow files to download and save to the host operating system from Microsoft Defender Application Guard.</t>
  </si>
  <si>
    <t>Set the Allow files to download and save to the host operating system from Microsoft Defender Application Guard to disabled. One method to achieve the recommended configuration via Group Policy is to set the following UI path to Disabled:
Computer Configuration\Policies\Administrative Templates\Windows Components\Microsoft Defender Application Guard\Allow files to download and save to the host operating system from Microsoft Defender Application Guard.</t>
  </si>
  <si>
    <t>Win11-323</t>
  </si>
  <si>
    <t>Set the Configure Microsoft Defender Application Guard clipboard settings: Clipboard behavior setting to enabled: Enable clipboard operation from an isolated session to the host</t>
  </si>
  <si>
    <t>This policy setting allows you to decide how the clipboard behaves while in Microsoft Defender Application Guard.
The recommended state for this setting is: Enabled: Enable clipboard operation from an isolated session to the host.
**Note:** Microsoft Defender Application Guard requires a 64-bit version of Windows and a CPU supporting hardware-assisted CPU virtualization (Intel VT-x or AMD-V). This feature is not officially supported on virtual hardware, although it can work on VMs (especially for testing) provided that the hardware-assisted CPU virtualization feature is exposed by the host to the guest VM.
More information on system requirements for this feature can be found at [System requirements for Microsoft Defender Application Guard (Windows 10) | Microsoft Docs](https://docs.microsoft.com/en-us/windows/security/threat-protection/windows-defender-application-guard/reqs-wd-app-guard)
**Note #2:**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</si>
  <si>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HKEY_LOCAL_MACHINE\SOFTWARE\Policies\Microsoft\AppHVSI:AppHVSIClipboardSettings</t>
  </si>
  <si>
    <t>The Configure Microsoft Defender Application Guard clipboard settings: Clipboard behavior setting is set to Enabled: Enable clipboard operation from an isolated session to the host.</t>
  </si>
  <si>
    <t>The Configure Microsoft Defender Application Guard clipboard settings: Clipboard behavior setting is not set to Enabled: Enable clipboard operation from an isolated session to the host.</t>
  </si>
  <si>
    <t>18.10.44.5</t>
  </si>
  <si>
    <t>The primary purpose of Microsoft Defender Application Guard is to present a "sandboxed container" for visiting untrusted websites. If the host clipboard is made available to Microsoft Defender Application Guard, a compromised Microsoft Defender Application Guard session will have access to its content, potentially exposing sensitive information to a malicious website or application. However, the risk is reduced if the Microsoft Defender Application Guard clipboard is made accessible to the host, and indeed that functionality may often be necessary from an operational standpoint.</t>
  </si>
  <si>
    <t>**Note:**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Microsoft Defender Application Guard sessions will not be able to access the host device's clipboard, however the host device **will** be able to access the Microsoft Defender Application Guard session clipboard.</t>
  </si>
  <si>
    <t>To establish the recommended configuration via GP, set the following UI path to Enabled: Enable clipboard operation from an isolated session to the host
Computer Configuration\Policies\Administrative Templates\Windows Components\Microsoft Defender Application Guard\Configure Microsoft Defender Application Guard clipboard settings: Clipboard behavior setting.</t>
  </si>
  <si>
    <t>Set the Configure Microsoft Defender Application Guard clipboard settings: Clipboard behavior setting to enabled: Enable clipboard operation from an isolated session to the host. One method to achieve the recommended configuration via Group Policy is to set the following UI path to enabled: Enable clipboard operation from an isolated session to the host
Computer Configuration\Policies\Administrative Templates\Windows Components\Microsoft Defender Application Guard\Configure Microsoft Defender Application Guard clipboard settings: Clipboard behavior setting.</t>
  </si>
  <si>
    <t>Win11-324</t>
  </si>
  <si>
    <t>Set the Turn on Microsoft Defender Application Guard in Managed Mode to enabled: 1</t>
  </si>
  <si>
    <t>This policy setting enables application isolation through Microsoft Defender Application Guard (Application Guard).
There are 4 options available:
- 0. Disable Microsoft Defender Application Guard 
- 1. Enable Microsoft Defender Application Guard for Microsoft Edge ONLY 
- 2. Enable Microsoft Defender Application Guard for Microsoft Office ONLY 
- 3. Enable Microsoft Defender Application Guard for Microsoft Edge AND Microsoft Office
The recommended state for this setting is: Enabled: 1 (Enable Microsoft Defender Application Guard for Microsoft Edge ONLY).
**Note:** Microsoft Defender Application Guard requires a 64-bit version of Windows and a CPU supporting hardware-assisted CPU virtualization (Intel VT-x or AMD-V). This feature is not officially supported on virtual hardware, although it can work on VMs (especially for testing) provided that the hardware-assisted CPU virtualization feature is exposed by the host to the guest VM.
More information on system requirements for this feature can be found at [System requirements for Microsoft Defender Application Guard (Windows 10) | Microsoft Docs](https://docs.microsoft.com/en-us/windows/security/threat-protection/windows-defender-application-guard/reqs-wd-app-guard)
**Note #2:** At time of publication, Microsoft Defender Application Guard in all currently released versions of Windows 10 does not yet support protection for Microsoft Office, only for Microsoft Edge. Therefore the additional available options of 2 and 3 in this setting are not yet valid.
**Note #3:** Credential Guard and Device Guard are not currently supported when using Azure IaaS VMs.</t>
  </si>
  <si>
    <t>Navigate to the UI Path articulated in the Remediation section and confirm it is set as prescribed. This group policy setting is backed by the following registry location:
HKEY_LOCAL_MACHINE\SOFTWARE\Policies\Microsoft\AppHVSI:AllowAppHVSI_ProviderSet</t>
  </si>
  <si>
    <t>The Turn on Microsoft Defender Application Guard in Managed Mode is set to Enabled: 1.</t>
  </si>
  <si>
    <t>The Turn on Microsoft Defender Application Guard in Managed Mode is not set to Enabled: 1.</t>
  </si>
  <si>
    <t>18.10.44.6</t>
  </si>
  <si>
    <t>Microsoft Defender Application Guard uses Windows Hypervisor to create a virtualized environment for apps that are configured to use virtualization-based security isolation. While in isolation, improper user interactions and app vulnerabilities can’t compromise the kernel or any other apps running outside of the virtualized environment.</t>
  </si>
  <si>
    <t>Microsoft Defender Application Guard will be turned on for Microsoft Edge.
**Note:** This setting was moved from the Next Generation (NG) profile to the Level 1 (L1) profile with the Windows 11 Release 22H2 for the **Windows 11 Operating System only**. NG profile settings were isolated from the L1 profile due to potential hardware compatibility issues. The Windows 11 Operating System is dependent on the same hardware as the NG settings, so hardware compatibility is no longer an issue.
**Note #2:** Microsoft Defender Application Guard requires the _Internet Connection Sharing (ICS) (Shared Access)_ service in order to operate, so an exception to disabling this service (see Section 5) will be required if choosing to enable Microsoft Defender Application Guard.</t>
  </si>
  <si>
    <t>To establish the recommended configuration via GP, set the following UI path to Enabled: 1:
Computer Configuration\Policies\Administrative Templates\Windows Components\Microsoft Defender Application Guard\Turn on Microsoft Defender Application Guard in Managed Mode.</t>
  </si>
  <si>
    <t>Set the Turn on Microsoft Defender Application Guard in Managed Mode to enabled: 1. One method to achieve the recommended configuration via Group Policy is to set the following UI path to enabled: 1:
Computer Configuration\Policies\Administrative Templates\Windows Components\Microsoft Defender Application Guard\Turn on Microsoft Defender Application Guard in Managed Mode.</t>
  </si>
  <si>
    <t>Win11-325</t>
  </si>
  <si>
    <t>Set Prevent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</si>
  <si>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</si>
  <si>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</si>
  <si>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The setting Prevent the usage of OneDrive for file storage is set to enabled.</t>
  </si>
  <si>
    <t>The setting Prevent the usage of OneDrive for file storage is not set to enabled.</t>
  </si>
  <si>
    <t>18.10.51</t>
  </si>
  <si>
    <t>18.10.51.1</t>
  </si>
  <si>
    <t>Enabling this setting prevents users from accidentally (or intentionally) uploading confidential or sensitive corporate information to the OneDrive cloud service using the Next Generation Sync Client.
**Note:** This security concern applies to _any_ cloud-based file storage application installed on a workstation, not just the one supplied with Windows.</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</si>
  <si>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
**Note #2:** If your organization has decided to implement **OneDrive for Business** and therefore needs to except itself from this recommendation, we highly suggest that you also obtain and utilize the `OneDrive.admx/adml` template that is bundled with the latest OneDrive client, as noted [at this link](https://docs.microsoft.com/en-us/onedrive/use-group-policy) (this template is not included with the Windows Administrative Templates). Two alternative OneDrive settings in particular from that template are worth your consideration:
- _Allow syncing OneDrive accounts for only specific organizations_ - a computer-based setting that restricts OneDrive client connections to only **approved** tenant IDs.
- _Prevent users from synchronizing personal OneDrive accounts_ - a user-based setting that prevents use of consumer OneDrive (i.e. non-business).</t>
  </si>
  <si>
    <t>To establish the recommended configuration via GP, set the following UI path to Enabled:
Computer Configuration\Policies\Administrative Templates\Windows Components\OneDrive\Prevent the usage of OneDrive for file storage.</t>
  </si>
  <si>
    <t>Set Prevent the usage of OneDrive for file storage to enabled. One method to achieve the recommended configuration via Group Policy is to set the following UI path to enabled:
Computer Configuration\Policies\Administrative Templates\Windows Components\OneDrive\Prevent the usage of OneDrive for file storage.</t>
  </si>
  <si>
    <t>Win11-326</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</si>
  <si>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</si>
  <si>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</si>
  <si>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Navigate to the UI Path articulated in the Remediation section and confirm it is set as prescribed. This group policy setting is backed by the following registry location:
HKEY_LOCAL_MACHINE\SOFTWARE\Policies\Microsoft\Windows NT\Terminal Services:DisablePasswordSaving</t>
  </si>
  <si>
    <t>The setting Do not allow passwords to be saved is set to enabled.</t>
  </si>
  <si>
    <t>The setting Do not allow passwords to be saved is not set to enabled.</t>
  </si>
  <si>
    <t>18.10.57.2</t>
  </si>
  <si>
    <t>18.10.57.2.3</t>
  </si>
  <si>
    <t>An attacker with physical access to the computer may be able to break the protection guarding saved passwords. An attacker who compromises a user's account and connects to their computer could use saved passwords to gain access to additional hosts.</t>
  </si>
  <si>
    <t>The password saving checkbox will be disabled for Remote Desktop clients and users will not be able to save passwords.</t>
  </si>
  <si>
    <t>To establish the recommended configuration via GP, set the following UI path to Enabled:
Computer Configuration\Policies\Administrative Templates\Windows Components\Remote Desktop Services\Remote Desktop Connection Client\Do not allow passwords to be saved.</t>
  </si>
  <si>
    <t>Set Do not allow passwords to be saved to enabled. One method to achieve the recommended configuration via Group Policy is to set the following UI path to enabled:
Computer Configuration\Policies\Administrative Templates\Windows Components\Remote Desktop Services\Remote Desktop Connection Client\Do not allow passwords to be saved.</t>
  </si>
  <si>
    <t>Win11-327</t>
  </si>
  <si>
    <t>SC-4</t>
  </si>
  <si>
    <t xml:space="preserve">Information in Shared System Resources
</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</si>
  <si>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</si>
  <si>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\\TSClient\&lt;driveletter&gt;$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</si>
  <si>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</si>
  <si>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The setting Do not allow drive redirection is set to enabled.</t>
  </si>
  <si>
    <t>The setting Do not allow drive redirection is not set to enabled.</t>
  </si>
  <si>
    <t>18.10.57.3.3</t>
  </si>
  <si>
    <t>18.10.57.3.3.3</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</si>
  <si>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</si>
  <si>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Drive redirection will not be possible. In most situations, traditional network drive mapping to file shares (including administrative shares) performed manually by the connected user will serve as a capable substitute to still allow file transfers when needed.</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</si>
  <si>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</si>
  <si>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Set Do not allow drive redirection to enabled. One method to achieve the recommended configuration via Group Policy is to set the following UI path to enabled: 
Computer Configuration\Policies\Administrative Templates\Windows Components\Remote Desktop Services\Remote Desktop Session Host\Device and Resource Redirection\Do not allow drive redirection.</t>
  </si>
  <si>
    <t>Win11-328</t>
  </si>
  <si>
    <t>AC-1</t>
  </si>
  <si>
    <t>Access Control Policy and Procedures</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</si>
  <si>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</si>
  <si>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</si>
  <si>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</si>
  <si>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The setting Always prompt for password upon connection is set to enabled.</t>
  </si>
  <si>
    <t>The setting Always prompt for password upon connection is not set to enabled.</t>
  </si>
  <si>
    <t>HCM45: System configuration provides additional attack surface
HPW1: No password is required to access an FTI system</t>
  </si>
  <si>
    <t>18.10.57.3.9</t>
  </si>
  <si>
    <t>18.10.57.3.9.1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</si>
  <si>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</si>
  <si>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Users cannot automatically log on to Remote Desktop Services by supplying their passwords in the Remote Desktop Connection client. They will be prompted for a password to log on.</t>
  </si>
  <si>
    <t>To establish the recommended configuration via GP, set the following UI path to Enabled:
Computer Configuration\Policies\Administrative Templates\Windows Components\Remote Desktop Services\Remote Desktop Session Host\Security\Always prompt for password upon connection.</t>
  </si>
  <si>
    <t>Set Always prompt for password upon connection to enabled. One method to achieve the recommended configuration via Group Policy is to set the following UI path to enabled:
Computer Configuration\Policies\Administrative Templates\Windows Components\Remote Desktop Services\Remote Desktop Session Host\Security\Always prompt for password upon connection.</t>
  </si>
  <si>
    <t>Win11-329</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</si>
  <si>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</si>
  <si>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</si>
  <si>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</si>
  <si>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The setting Require secure RPC communication is set to enabled.</t>
  </si>
  <si>
    <t>The setting Require secure RPC communication is not set to enabled.</t>
  </si>
  <si>
    <t>18.10.57.3.9.2</t>
  </si>
  <si>
    <t>Allowing unsecure RPC communication can exposes the server to man in the middle attacks and data disclosure attacks.</t>
  </si>
  <si>
    <t>Remote Desktop Services accepts requests from RPC clients that support secure requests, and does not allow unsecured communication with untrusted clients.</t>
  </si>
  <si>
    <t>To establish the recommended configuration via GP, set the following UI path to Enabled:
Computer Configuration\Policies\Administrative Templates\Windows Components\Remote Desktop Services\Remote Desktop Session Host\Security\Require secure RPC communication.</t>
  </si>
  <si>
    <t>Set Require secure RPC communication to enabled. One method to achieve the recommended configuration via Group Policy is to set the following UI path to enabled:
Computer Configuration\Policies\Administrative Templates\Windows Components\Remote Desktop Services\Remote Desktop Session Host\Security\Require secure RPC communication.</t>
  </si>
  <si>
    <t>Win11-330</t>
  </si>
  <si>
    <t>Set Require use of specific security layer for remote (RDP) connections to enabled: SSL</t>
  </si>
  <si>
    <t>This policy setting specifies whether to require the use of a specific security layer to secure communications between clients and RD Session Host servers during Remote Desktop Protocol (RDP) connections.
The recommended state for this setting is: Enabled: SSL.
**Note:** In spite of this setting being labeled _SSL_, it is actually enforcing Transport Layer Security (TLS) version 1.0, not the older (and less secure) SSL protocol.</t>
  </si>
  <si>
    <t>Navigate to the UI Path articulated in the Remediation section and confirm it is set as prescribed. This group policy setting is backed by the following registry location:
HKEY_LOCAL_MACHINE\SOFTWARE\Policies\Microsoft\Windows NT\Terminal Services:SecurityLayer</t>
  </si>
  <si>
    <t>The setting Require use of specific security layer for remote (RDP) connections is set to Enabled: SSL.</t>
  </si>
  <si>
    <t>The setting Require use of specific security layer for remote (RDP) connections is not set to Enabled: SSL.</t>
  </si>
  <si>
    <t>18.10.57.3.9.3</t>
  </si>
  <si>
    <t>The native Remote Desktop Protocol (RDP) encryption is now considered a weak protocol, so enforcing the use of stronger Transport Layer Security (TLS) encryption for all RDP communications between clients and RD Session Host servers is preferred.</t>
  </si>
  <si>
    <t>TLS 1.0 will be required to authenticate to the RD Session Host server. If TLS is not supported, the connection fails.
**Note:** By default, this setting will use a self-signed certificate for RDP connections. If your organization has established the use of a Public Key Infrastructure (PKI) for SSL/TLS encryption, then we recommend that you also configure the _Server authentication certificate template_ setting to instruct RDP to use a certificate from your PKI instead of a self-signed one. Note that the certificate template used for this purpose must have “Client Authentication” configured as an Intended Purpose. Note also that a valid, non-expired certificate using the specified template must already be installed on the workstation for it to work.
**Note #2:** Some third party two-factor authentication solutions (e.g. RSA Authentication Agent) can be negatively affected by this setting, as the SSL/TLS security layer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</si>
  <si>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To establish the recommended configuration via GP, set the following UI path to Enabled: SSL:
Computer Configuration\Policies\Administrative Templates\Windows Components\Remote Desktop Services\Remote Desktop Session Host\Security\Require use of specific security layer for remote (RDP) connections.</t>
  </si>
  <si>
    <t>Set Require use of specific security layer for remote (RDP) connections to enabled: SSL. One method to achieve the recommended configuration via Group Policy is to set the following UI path to Enabled: SSL:
Computer Configuration\Policies\Administrative Templates\Windows Components\Remote Desktop Services\Remote Desktop Session Host\Security\Require use of specific security layer for remote (RDP) connections.</t>
  </si>
  <si>
    <t>Win11-331</t>
  </si>
  <si>
    <t>Set Require user authentication for remote connections by using Network Level Authentication to enabled</t>
  </si>
  <si>
    <t>This policy setting allows you to specify whether to require user authentication for remote connections to the RD Session Host server by using Network Level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</si>
  <si>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Services:UserAuthentication</t>
  </si>
  <si>
    <t>The Require user authentication for remote connections by using Network Level Authentication is set to enabled.</t>
  </si>
  <si>
    <t>The Require user authentication for remote connections by using Network Level Authentication is not set to enabled.</t>
  </si>
  <si>
    <t>18.10.57.3.9.4</t>
  </si>
  <si>
    <t>Requiring that user authentication occur earlier in the remote connection process enhances security.</t>
  </si>
  <si>
    <t>Only client computers that support Network Level Authentication can connect to the RD Session Host server.
**Note:** Some third party two-factor authentication solutions (e.g. RSA Authentication Agent) can be negatively affected by this setting, as Network Level Authentication will expect the user's Windows password upon initial connection attempt (before the RDP logon screen), and once successfully authenticated, pass the credential along to that Windows session on the RDP host (to complete the login). If a two-factor agent is present and expecting a different credential at the RDP logon screen, this initial connection may result in a failed logon attempt, and also effectively cause a “double logon” requirement for each and every new RDP session.</t>
  </si>
  <si>
    <t>To establish the recommended configuration via GP, set the following UI path to Enabled:
Computer Configuration\Policies\Administrative Templates\Windows Components\Remote Desktop Services\Remote Desktop Session Host\Security\Require user authentication for remote connections by using Network Level Authentication.</t>
  </si>
  <si>
    <t>Set Require user authentication for remote connections by using Network Level Authentication to enabled. One method to achieve the recommended configuration via Group Policy is to set the following UI path to enabled:
Computer Configuration\Policies\Administrative Templates\Windows Components\Remote Desktop Services\Remote Desktop Session Host\Security\Require user authentication for remote connections by using Network Level Authentication.</t>
  </si>
  <si>
    <t>Win11-332</t>
  </si>
  <si>
    <t>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</si>
  <si>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</si>
  <si>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</si>
  <si>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setting Set client connection encryption level is set to Enabled: High Level</t>
  </si>
  <si>
    <t>The setting Set client connection encryption level is not set to Enabled: High Level.</t>
  </si>
  <si>
    <t>18.10.57.3.9.5</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</si>
  <si>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</si>
  <si>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</si>
  <si>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Set Set client connection encryption level to enabled: High Level. One method to achieve the recommended configuration via Group Policy is to set the following UI path to enabled: High Level:
Computer Configuration\Policies\Administrative Templates\Windows Components\Remote Desktop Services\Remote Desktop Session Host\Security\Set client connection encryption level.</t>
  </si>
  <si>
    <t>Win11-333</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</si>
  <si>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</si>
  <si>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</si>
  <si>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</si>
  <si>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 xml:space="preserve">The Do not delete temp folders upon exit option is set to disabled. </t>
  </si>
  <si>
    <t xml:space="preserve">The Do not delete temp folders upon exit option is not set to disabled. </t>
  </si>
  <si>
    <t>18.10.57.3.11</t>
  </si>
  <si>
    <t>18.10.57.3.11.1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</si>
  <si>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</si>
  <si>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</si>
  <si>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Set Do not delete temp folders upon exit to disabled. One method to achieve the recommended configuration via Group Policy is to set the following UI path to Disabled:
Computer Configuration\Policies\Administrative Templates\Windows Components\Remote Desktop Services\Remote Desktop Session Host\Temporary Folders\Do not delete temp folders upon exit.</t>
  </si>
  <si>
    <t>Win11-334</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</si>
  <si>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</si>
  <si>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</si>
  <si>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</si>
  <si>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 xml:space="preserve">The Prevent downloading of enclosures option is set to enabled. </t>
  </si>
  <si>
    <t xml:space="preserve">The Prevent downloading of enclosures option is not set to enabled. </t>
  </si>
  <si>
    <t>18.10.58</t>
  </si>
  <si>
    <t>18.10.58.1</t>
  </si>
  <si>
    <t>Allowing attachments to be downloaded through the RSS feed can introduce files that could have malicious intent.</t>
  </si>
  <si>
    <t>Users cannot set the Feed Sync Engine to download an enclosure through the Feed property page. Developers cannot change the download setting through feed APIs.</t>
  </si>
  <si>
    <t>To establish the recommended configuration via GP, set the following UI path to Enabled:
Computer Configuration\Policies\Administrative Templates\Windows Components\RSS Feeds\Prevent downloading of enclosures.</t>
  </si>
  <si>
    <t>Set Prevent downloading of enclosures to enabled. One method to achieve the recommended configuration via Group Policy is to set the following UI path to enabled:
Computer Configuration\Policies\Administrative Templates\Windows Components\RSS Feeds\Prevent downloading of enclosures.</t>
  </si>
  <si>
    <t>Win11-335</t>
  </si>
  <si>
    <t>Set Allow Cortana to disabled</t>
  </si>
  <si>
    <t>This policy setting specifies whether Cortana is allowed on the device.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</si>
  <si>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Search:AllowCortana</t>
  </si>
  <si>
    <t>The setting Allow Cortana is set to disabled.</t>
  </si>
  <si>
    <t xml:space="preserve">The Allow Cortana above lock screen option is not set to disabled. </t>
  </si>
  <si>
    <t>18.10.59</t>
  </si>
  <si>
    <t>18.10.59.3</t>
  </si>
  <si>
    <t>If Cortana is enabled, sensitive information could be contained in search history and sent out to Microsoft.</t>
  </si>
  <si>
    <t>Cortana will be turned off. Users will still be able to use search to find things on the device and on the Internet.</t>
  </si>
  <si>
    <t>To establish the recommended configuration via GP, set the following UI path to Disabled:
Computer Configuration\Policies\Administrative Templates\Windows Components\Search\Allow Cortana.</t>
  </si>
  <si>
    <t>Set Allow Cortana to disabled. One method to achieve the recommended configuration via Group Policy is to set the following UI path to Disabled:
Computer Configuration\Policies\Administrative Templates\Windows Components\Search\Allow Cortana.</t>
  </si>
  <si>
    <t>Win11-336</t>
  </si>
  <si>
    <t>Set Allow Cortana above lock screen to disabled</t>
  </si>
  <si>
    <t>This policy setting determines whether or not the user can interact with Cortana using speech while the system is locked.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</si>
  <si>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Search:AllowCortanaAboveLock</t>
  </si>
  <si>
    <t xml:space="preserve">The Allow Cortana above lock screen option is set to disabled. </t>
  </si>
  <si>
    <t>18.10.59.4</t>
  </si>
  <si>
    <t>The system will need to be unlocked for the user to interact with Cortana using speech.</t>
  </si>
  <si>
    <t>To establish the recommended configuration via GP, set the following UI path to Disabled:
Computer Configuration\Policies\Administrative Templates\Windows Components\Search\Allow Cortana above lock screen.</t>
  </si>
  <si>
    <t>Set Allow Cortana above lock screen to disabled. One method to achieve the recommended configuration via Group Policy is to set the following UI path to Disabled:
Computer Configuration\Policies\Administrative Templates\Windows Components\Search\Allow Cortana above lock screen.</t>
  </si>
  <si>
    <t>Win11-337</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</si>
  <si>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</si>
  <si>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</si>
  <si>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</si>
  <si>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The Allow Cortana above lock screen option is set to disabled.</t>
  </si>
  <si>
    <t>The Allow Cortana above lock screen option is set not to disabled.</t>
  </si>
  <si>
    <t>18.10.59.5</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</si>
  <si>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</si>
  <si>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</si>
  <si>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Set Allow indexing of encrypted files to disabled. One method to achieve the recommended configuration via Group Policy is to set the following UI path to Disabled:
Computer Configuration\Policies\Administrative Templates\Windows Components\Search\Allow indexing of encrypted files.</t>
  </si>
  <si>
    <t>Win11-338</t>
  </si>
  <si>
    <t>Set Allow search and Cortana to use location to disabled</t>
  </si>
  <si>
    <t>This policy setting specifies whether search and Cortana can provide location aware search and Cortana results.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</si>
  <si>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Search:AllowSearchToUseLocation</t>
  </si>
  <si>
    <t>The setting Allow search and Cortana to use location is set to disabled.</t>
  </si>
  <si>
    <t>The setting Allow search and Cortana to use location is not set to disabled.</t>
  </si>
  <si>
    <t>18.10.59.6</t>
  </si>
  <si>
    <t>In an enterprise managed environment, allowing Cortana and Search to have access to location data is unnecessary. Organizations likely do not want this information shared out.</t>
  </si>
  <si>
    <t>Search and Cortana will not have access to location information.</t>
  </si>
  <si>
    <t>To establish the recommended configuration via GP, set the following UI path to Disabled:
Computer Configuration\Policies\Administrative Templates\Windows Components\Search\Allow search and Cortana to use location.</t>
  </si>
  <si>
    <t>Set Allow search and Cortana to use location to disabled. One method to achieve the recommended configuration via Group Policy is to set the following UI path to Disabled:
Computer Configuration\Policies\Administrative Templates\Windows Components\Search\Allow search and Cortana to use location.</t>
  </si>
  <si>
    <t>Win11-339</t>
  </si>
  <si>
    <t>Set Only display the private store within the Microsoft Store to enabled</t>
  </si>
  <si>
    <t>This policy setting denies access to the retail catalog in the Microsoft Store, but displays the private store.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</si>
  <si>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HKEY_LOCAL_MACHINE\SOFTWARE\Policies\Microsoft\WindowsStore:RequirePrivateStoreOnly</t>
  </si>
  <si>
    <t>The Only display the private store within the Microsoft Store is set to enabled.</t>
  </si>
  <si>
    <t>The Only display the private store within the Microsoft Store is not set to enabled.</t>
  </si>
  <si>
    <t>18.10.66</t>
  </si>
  <si>
    <t>18.10.66.2</t>
  </si>
  <si>
    <t>Allowing the private store will allow an organization to control the apps that users have access to add to a system. This will help ensure that unapproved malicious apps are not running on a system.</t>
  </si>
  <si>
    <t>Users will not be able to view the retail catalog in the Microsoft Store, but they will be able to view apps in the private store.</t>
  </si>
  <si>
    <t>To establish the recommended configuration via GP, set the following UI path to Enabled:
Computer Configuration\Policies\Administrative Templates\Windows Components\Store\Only display the private store within the Microsoft Store.</t>
  </si>
  <si>
    <t>Set Only display the private store within the Microsoft Store to enabled. One method to achieve the recommended configuration via Group Policy is to set the following UI path to enabled:
Computer Configuration\Policies\Administrative Templates\Windows Components\Store\Only display the private store within the Microsoft Store.</t>
  </si>
  <si>
    <t>Win11-340</t>
  </si>
  <si>
    <t>Set Turn off Automatic Download and Install of updates to disabled</t>
  </si>
  <si>
    <t>This setting enables or disables the automatic download and installation of Microsoft Store app updates.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</si>
  <si>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HKEY_LOCAL_MACHINE\SOFTWARE\Policies\Microsoft\WindowsStore:AutoDownload</t>
  </si>
  <si>
    <t xml:space="preserve">The Turn off Automatic Download and Install of updates is set to disabled. </t>
  </si>
  <si>
    <t xml:space="preserve">The Turn off Automatic Download and Install of updates is not set to disabled. </t>
  </si>
  <si>
    <t>18.10.66.3</t>
  </si>
  <si>
    <t>Keeping your system properly patched can help protect against 0 day vulnerabilities.</t>
  </si>
  <si>
    <t>To establish the recommended configuration via GP, set the following UI path to Disabled:
Computer Configuration\Policies\Administrative Templates\Windows Components\Store\Turn off Automatic Download and Install of updates.</t>
  </si>
  <si>
    <t>Set Turn off Automatic Download and Install of updates to disabled. One method to achieve the recommended configuration via Group Policy is to set the following UI path to Disabled:
Computer Configuration\Policies\Administrative Templates\Windows Components\Store\Turn off Automatic Download and Install of updates.</t>
  </si>
  <si>
    <t>Win11-341</t>
  </si>
  <si>
    <t>Set Turn off the offer to update to the latest version of Windows to enabled</t>
  </si>
  <si>
    <t>Enables or disables the Microsoft Store offer to update to the latest version of Windows.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</si>
  <si>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HKEY_LOCAL_MACHINE\SOFTWARE\Policies\Microsoft\WindowsStore:DisableOSUpgrade</t>
  </si>
  <si>
    <t>The Turn off the offer to update to the latest version of Windows is set to enabled.</t>
  </si>
  <si>
    <t>The Turn off the offer to update to the latest version of Windows is not set to  enabled.</t>
  </si>
  <si>
    <t>18.10.66.4</t>
  </si>
  <si>
    <t>Unplanned OS upgrades can lead to more preventable support calls. The IT department should be managing and approving all upgrades and updates.</t>
  </si>
  <si>
    <t>The Microsoft Store application will not offer updates to the latest version of Windows.</t>
  </si>
  <si>
    <t>To establish the recommended configuration via GP, set the following UI path to Enabled:
Computer Configuration\Policies\Administrative Templates\Windows Components\Store\Turn off the offer to update to the latest version of Windows.</t>
  </si>
  <si>
    <t>Set Turn off the offer to update to the latest version of Windows to enabled. One method to achieve the recommended configuration via Group Policy is to set the following UI path to enabled:
Computer Configuration\Policies\Administrative Templates\Windows Components\Store\Turn off the offer to update to the latest version of Windows.</t>
  </si>
  <si>
    <t>Win11-342</t>
  </si>
  <si>
    <t>Set Allow widgets to disabled</t>
  </si>
  <si>
    <t>This policy setting specifies whether the Widgets feature is allowed on the device. The Widgets feature provides information such as, weather, news, sports, stocks, traffic, and entertainment (not an inclusive list). 
The recommended state for this setting is: Disabled.</t>
  </si>
  <si>
    <t>Navigate to the UI Path articulated in the Remediation section and confirm it is set as prescribed. This group policy setting is backed by the following registry location:
HKEY_LOCAL_MACHINE\SOFTWARE\Policies\Microsoft\Dsh:AllowNewsAndInterests</t>
  </si>
  <si>
    <t>The setting Allow widgets is set to disabled.</t>
  </si>
  <si>
    <t>The setting Allow widgets is not set to disabled.</t>
  </si>
  <si>
    <t>18.10.72</t>
  </si>
  <si>
    <t>18.10.72.1</t>
  </si>
  <si>
    <t>Due to privacy concerns, apps and features such as Widgets on the Windows taskbar should be treated as a possible security risk due to the potential of data being sent back to third-parties, such as Microsoft.</t>
  </si>
  <si>
    <t>The Widgets feature on the Windows taskbar will not be available on the device.</t>
  </si>
  <si>
    <t>To establish the recommended configuration via GP, set the following UI path to Disabled:
Computer Configuration\Policies\Administrative Templates\Windows Components\Widgets\Allow widgets.</t>
  </si>
  <si>
    <t>Set Allow widgets to disabled. One method to achieve the recommended configuration via Group Policy is to set the following UI path to Disabled:
Computer Configuration\Policies\Administrative Templates\Windows Components\Widgets\Allow widgets.</t>
  </si>
  <si>
    <t>Win11-343</t>
  </si>
  <si>
    <t>Set the Notify Malicious to enabled</t>
  </si>
  <si>
    <t>This policy setting determines whether Enhanced Phishing Protection in Microsoft Defender SmartScreen warns users if they type their work or school password into one of the following malicious scenarios: into a reported phishing site, into a Microsoft login URL with an invalid certificate, or into an application connecting to either a reported phishing site or a Microsoft login URL with an invalid certificate.
The recommended state for this setting is: Enabled.
**Note:** This setting only applies to Microsoft Accounts (computer or browser login) while using Microsoft Windows 11 and not on prem domain-joined accounts.</t>
  </si>
  <si>
    <t>Navigate to the UI Path articulated in the Remediation section and confirm it is set as prescribed. This group policy setting is backed by the following registry location:
HKEY_LOCAL_MACHINE\SOFTWARE\Policies\Microsoft\Windows\WTDS\Components:NotifyMalicious</t>
  </si>
  <si>
    <t>The Notify Malicious is set to enabled.</t>
  </si>
  <si>
    <t>The Notify Malicious is not set to enabled.</t>
  </si>
  <si>
    <t>18.10.76.1</t>
  </si>
  <si>
    <t>18.10.76.1.1</t>
  </si>
  <si>
    <t>Users will receive a pop-up notification if they try to access a website that is being blocked by Windows Defender SmartScreen. This assists users in making informed decisions about why the website is being blocked and whether to continue to it.</t>
  </si>
  <si>
    <t>In some cases, Windows Defender SmartScreen may block legitimate websites, that have been incorrectly flagged by Microsoft.</t>
  </si>
  <si>
    <t>To establish the recommended configuration via GP, set the following UI path to Enabled:
Computer Configuration\Policies\Administrative Templates\Windows Components\Windows Defender SmartScreen\Enhanced Phishing Protection\Notify Malicious.</t>
  </si>
  <si>
    <t>Set the Notify Malicious to enabled. One method to achieve the recommended configuration via Group Policy is to set the following UI path to enabled:
Computer Configuration\Policies\Administrative Templates\Windows Components\Windows Defender SmartScreen\Enhanced Phishing Protection\Notify Malicious.</t>
  </si>
  <si>
    <t>Win11-344</t>
  </si>
  <si>
    <t>Set the Notify Password Reuse to enabled</t>
  </si>
  <si>
    <t>This policy setting determines whether Enhanced Phishing Protection in Microsoft Defender SmartScreen warns users if they reuse their work or school password.
The recommended state for this setting is: Enabled.
**Note:** This setting only applies to Microsoft Accounts (computer or browser login) while using Microsoft Windows 11 and not on prem domain-joined accounts.</t>
  </si>
  <si>
    <t>Navigate to the UI Path articulated in the Remediation section and confirm it is set as prescribed. This group policy setting is backed by the following registry location:
HKEY_LOCAL_MACHINE\SOFTWARE\Policies\Microsoft\Windows\WTDS\Components:NotifyPasswordReuse</t>
  </si>
  <si>
    <t>The Notify Password Reuse is set to enabled.</t>
  </si>
  <si>
    <t>The Notify Password Reuse is not set to enabled.</t>
  </si>
  <si>
    <t>18.10.76.1.2</t>
  </si>
  <si>
    <t>Users will be alerted if they try to use a password that has been exposed in a known data breach. This can help reduce the risk of password-related security incidents, such as unauthorized access to online accounts, and can encourage users to choose strong and unique passwords.</t>
  </si>
  <si>
    <t>Password reuse may be detected as a false positive by Microsoft.</t>
  </si>
  <si>
    <t>To establish the recommended configuration via GP, set the following UI path to Enabled:
Computer Configuration\Policies\Administrative Templates\Windows Components\Windows Defender SmartScreen\Enhanced Phishing Protection\Notify Password Reuse.</t>
  </si>
  <si>
    <t>Set the Notify Password Reuse to enabled. One method to achieve the recommended configuration via Group Policy is to set the following UI path to enabled:
Computer Configuration\Policies\Administrative Templates\Windows Components\Windows Defender SmartScreen\Enhanced Phishing Protection\Notify Password Reuse.</t>
  </si>
  <si>
    <t>Win11-345</t>
  </si>
  <si>
    <t>Set the Notify Unsafe App to enabled</t>
  </si>
  <si>
    <t>This policy setting determines whether Enhanced Phishing Protection in Microsoft Defender SmartScreen warns users if they type their work or school passwords in Notepad, WordPad, or M365 Office apps like OneNote, Word, Excel, etc.
The recommended state for this setting is: Enabled.
**Note:** This setting only applies to Microsoft Accounts (computer or browser login) while using Microsoft Windows 11 and not on prem domain-joined accounts.</t>
  </si>
  <si>
    <t>Navigate to the UI Path articulated in the Remediation section and confirm it is set as prescribed. This group policy setting is backed by the following registry location:
HKEY_LOCAL_MACHINE\SOFTWARE\Policies\Microsoft\Windows\WTDS\Components:NotifyUnsafeApp</t>
  </si>
  <si>
    <t>The Notify Unsafe App is set to enabled.</t>
  </si>
  <si>
    <t>The Notify Unsafe App is not set to enabled.</t>
  </si>
  <si>
    <t>18.10.76.1.3</t>
  </si>
  <si>
    <t>Users will be warned if they store their password in Notepad or Microsoft 365 Office Apps. This can help reduce the risk of security incidents, such as data theft or data loss. Storing credentials in plain text allows for anyone who has authorized or unauthorized access to the system to obtain them.</t>
  </si>
  <si>
    <t>Saved passwords may be detected as false positives by Microsoft.</t>
  </si>
  <si>
    <t>To establish the recommended configuration via GP, set the following UI path to Enabled:
Computer Configuration\Policies\Administrative Templates\Windows Components\Windows Defender SmartScreen\Enhanced Phishing Protection\Notify Unsafe App.</t>
  </si>
  <si>
    <t>Set the Notify Unsafe App to enabled. One method to achieve the recommended configuration via Group Policy is to set the following UI path to enabled:
Computer Configuration\Policies\Administrative Templates\Windows Components\Windows Defender SmartScreen\Enhanced Phishing Protection\Notify Unsafe App.</t>
  </si>
  <si>
    <t>Win11-346</t>
  </si>
  <si>
    <t>Set the Service Enabled to enabled</t>
  </si>
  <si>
    <t>This policy setting determines whether Enhanced Phishing Protection is in audit mode. This allows notifications to be sent to users regarding unsafe password events. Additionally, Enhanced Phishing Protection captures unsafe password entry events and sends diagnostic data through Microsoft Defender.
The recommended state for this setting is: Enabled.
**Note:** This setting only applies to Microsoft accounts (computer or browser login) while using Microsoft Windows 11 and not on-prem domain-joined accounts.</t>
  </si>
  <si>
    <t>Navigate to the UI Path articulated in the Remediation section and confirm it is set as prescribed. This group policy setting is backed by the following registry location:
HKEY_LOCAL_MACHINE\SOFTWARE\Policies\Microsoft\Windows\WTDS\Components:ServiceEnabled</t>
  </si>
  <si>
    <t>The Service Enabled is set to enabled.</t>
  </si>
  <si>
    <t>The Service Enabled is not set to enabled.</t>
  </si>
  <si>
    <t>18.10.76.1.4</t>
  </si>
  <si>
    <t>Allowing Enhanced Phishing Protection the ability to warn users about unsafe password use could prevent phishing attempts and (credential) data loss. In addition, the Microsoft 365 Defender Portal provides valuable phishing sensor data found in the environment.</t>
  </si>
  <si>
    <t>To establish the recommended configuration via GP, set the following UI path to Enabled:
Computer Configuration\Policies\Administrative Templates\Windows Components\Windows Defender SmartScreen\Enhanced Phishing Protection\Service Enabled.</t>
  </si>
  <si>
    <t>Set the Service Enabled to enabled. One method to achieve the recommended configuration via Group Policy is to set the following UI path to enabled:
Computer Configuration\Policies\Administrative Templates\Windows Components\Windows Defender SmartScreen\Enhanced Phishing Protection\Service Enabled.</t>
  </si>
  <si>
    <t>Win11-347</t>
  </si>
  <si>
    <t>Set Configure Windows Defender SmartScreen to enabled: Warn and prevent bypass</t>
  </si>
  <si>
    <t>This policy setting allows you to manage the behavior of Windows Defender SmartScreen. Windows Defender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</si>
  <si>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</si>
  <si>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The Configure Windows Defender SmartScreen is set to Enabled: Warn and prevent bypass.</t>
  </si>
  <si>
    <t>The Configure Windows Defender SmartScreen is not set to Enabled: Warn and prevent bypass.</t>
  </si>
  <si>
    <t>18.10.76.2</t>
  </si>
  <si>
    <t>18.10.76.2.1</t>
  </si>
  <si>
    <t>Windows Defender SmartScreen helps keep PCs safer by warning users before running unrecognized programs downloaded from the Internet. However, due to the fact that some information is sent to Microsoft about files and programs run on PCs some organizations may prefer to disable it.</t>
  </si>
  <si>
    <t>Users will be warned before they are allowed to run unrecognized programs downloaded from the Internet.</t>
  </si>
  <si>
    <t>To establish the recommended configuration via GP, set the following UI path to Enabled: Warn and prevent bypass:
Computer Configuration\Policies\Administrative Templates\Windows Components\Windows Defender SmartScreen\Explorer\Configure Windows Defender SmartScreen.</t>
  </si>
  <si>
    <t>Set Configure Windows Defender SmartScreen to enabled: Warn and prevent bypass. One method to achieve the recommended configuration via Group Policy is to set the following UI path to enabled: Warn and prevent bypass:
Computer Configuration\Policies\Administrative Templates\Windows Components\Windows Defender SmartScreen\Explorer\Configure Windows Defender SmartScreen.</t>
  </si>
  <si>
    <t>Win11-348</t>
  </si>
  <si>
    <t>Set Configure Windows Defender SmartScreen to enabled</t>
  </si>
  <si>
    <t>This setting lets you decide whether to turn on SmartScreen Filter. SmartScreen Filter provides warning messages to help protect your employees from potential phishing scams and malicious software.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</si>
  <si>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 Edge\PhishingFilter:EnabledV9</t>
  </si>
  <si>
    <t>The Configure Windows Defender SmartScreen is set to enabled.</t>
  </si>
  <si>
    <t>The Configure Windows Defender SmartScreen is not set to enabled.</t>
  </si>
  <si>
    <t>18.10.76.3</t>
  </si>
  <si>
    <t>18.10.76.3.1</t>
  </si>
  <si>
    <t>SmartScreen serves an important purpose as it helps to warn users of possible malicious sites and files. Allowing users to turn off this setting can make the browser become more vulnerable to compromise.</t>
  </si>
  <si>
    <t>To establish the recommended configuration via GP, set the following UI path to Enabled:
Computer Configuration\Policies\Administrative Templates\Windows Components\Windows Defender SmartScreen\Microsoft Edge\Configure Windows Defender SmartScreen.</t>
  </si>
  <si>
    <t>Set Configure Windows Defender SmartScreen to enabled. One method to achieve the recommended configuration via Group Policy is to set the following UI path to enabled:
Computer Configuration\Policies\Administrative Templates\Windows Components\Windows Defender SmartScreen\Microsoft Edge\Configure Windows Defender SmartScreen.</t>
  </si>
  <si>
    <t>Win11-349</t>
  </si>
  <si>
    <t>Set Prevent bypassing Windows Defender SmartScreen prompts for files to enabled</t>
  </si>
  <si>
    <t>This setting lets you decide whether employees can override the SmartScreen Filter warnings about potentially malicious websites.
The recommended state for this setting is: Enabled.</t>
  </si>
  <si>
    <t>Navigate to the UI Path articulated in the Remediation section and confirm it is set as prescribed. This group policy setting is backed by the following registry location:
HKEY_LOCAL_MACHINE\SOFTWARE\Policies\Microsoft\Microsoft Edge\PhishingFilter:PreventOverride</t>
  </si>
  <si>
    <t xml:space="preserve">The “Prevent bypassing Windows Defender SmartScreen prompts for files” is set to enabled. </t>
  </si>
  <si>
    <t xml:space="preserve">The Prevent bypassing Windows Defender SmartScreen prompts for files is not set to enabled. </t>
  </si>
  <si>
    <t>18.10.76.3.2</t>
  </si>
  <si>
    <t>SmartScreen will warn an employee if a website is potentially malicious. Enabling this setting prevents these warnings from being bypassed.</t>
  </si>
  <si>
    <t>Employees will not be able to ignore SmartScreen Filter warnings, and they will be blocked from going to potentially malicious websites that SmartScreen detects.</t>
  </si>
  <si>
    <t>To establish the recommended configuration via GP, set the following UI path to Enabled:
Computer Configuration\Policies\Administrative Templates\Windows Components\Windows Defender SmartScreen\Microsoft Edge\Prevent bypassing Windows Defender SmartScreen prompts for sites.</t>
  </si>
  <si>
    <t>Set Prevent bypassing Windows Defender SmartScreen prompts for files to enabled. One method to achieve the recommended configuration via Group Policy is to set the following UI path to enabled:
Computer Configuration\Policies\Administrative Templates\Windows Components\Windows Defender SmartScreen\Microsoft Edge\Prevent bypassing Windows Defender SmartScreen prompts for sites.</t>
  </si>
  <si>
    <t>Win11-350</t>
  </si>
  <si>
    <t>Set Enables or disables Windows Game Recording and Broadcasting to disabled</t>
  </si>
  <si>
    <t>This setting enables or disables the Windows Game Recording and Broadcasting features.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</si>
  <si>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HKEY_LOCAL_MACHINE\SOFTWARE\Policies\Microsoft\Windows\GameDVR:AllowGameDVR</t>
  </si>
  <si>
    <t>The setting Enables or disables Windows Game Recording and Broadcasting is set to disabled.</t>
  </si>
  <si>
    <t>The setting Enables or disables Windows Game Recording and Broadcasting is not set to disabled.</t>
  </si>
  <si>
    <t>18.10.78</t>
  </si>
  <si>
    <t>18.10.78.1</t>
  </si>
  <si>
    <t>If this setting is allowed, users could record and broadcast session info to external sites, which is both a risk of accidentally exposing sensitive company data (on-screen) outside the company as well as a privacy concern.</t>
  </si>
  <si>
    <t>Windows Game Recording will not be allowed.</t>
  </si>
  <si>
    <t>To establish the recommended configuration via GP, set the following UI path to Disabled:
Computer Configuration\Policies\Administrative Templates\Windows Components\Windows Game Recording and Broadcasting\Enables or disables Windows Game Recording and Broadcasting.</t>
  </si>
  <si>
    <t>Set Enables or disables Windows Game Recording and Broadcasting to disabled. One method to achieve the recommended configuration via Group Policy is to set the following UI path to Disabled:
Computer Configuration\Policies\Administrative Templates\Windows Components\Windows Game Recording and Broadcasting\Enables or disables Windows Game Recording and Broadcasting.</t>
  </si>
  <si>
    <t>Win11-351</t>
  </si>
  <si>
    <t>Set the Enable ESS with Supported Peripherals to enabled: 1</t>
  </si>
  <si>
    <t>Enhanced Sign-in Security isolates Windows Hello biometric (face and fingerprint) template data and matching operations to trusted hardware or specified memory regions. 
The recommended state for this setting is: Enabled: 1. (Enhanced Sign-in Security Enabled)</t>
  </si>
  <si>
    <t>Navigate to the UI Path articulated in the Remediation section and confirm it is set as prescribed. This group policy setting is backed by the following registry location:
HKEY_LOCAL_MACHINE\SOFTWARE\Microsoft\Policies\PassportForWork\Biometrics:EnableESSwithSupportedPeripherals</t>
  </si>
  <si>
    <t>The Enable ESS with Supported Peripherals is set to Enabled: 1.</t>
  </si>
  <si>
    <t>The Enable ESS with Supported Peripherals is not set to Enabled: 1.</t>
  </si>
  <si>
    <t>18.10.79</t>
  </si>
  <si>
    <t>18.10.79.1</t>
  </si>
  <si>
    <t>Because the channel of communication between the sensors and the algorithm is secured, it is impossible for malware to inject or replay data in order to simulate a user signing in or to lock a user out of their machine.</t>
  </si>
  <si>
    <t>To establish the recommended configuration via GP, set the following UI path to Enabled: 1 (Enhanced Sign-in Security Enabled): 
Computer Configuration\Policies\Administrative Templates\Windows Components\Windows Hello for Business\Enable ESS with Supported Peripherals.</t>
  </si>
  <si>
    <t>Set the Enable ESS with Supported Peripherals to enabled: 1. One method to achieve the recommended configuration via Group Policy is to set the following UI path to enabled: 1 (Enhanced Sign-in Security Enabled): 
Computer Configuration\Policies\Administrative Templates\Windows Components\Windows Hello for Business\Enable ESS with Supported Peripherals.</t>
  </si>
  <si>
    <t>Win11-352</t>
  </si>
  <si>
    <t>Set Allow Windows Ink Workspace to enabled: On, but disallow access above lock OR disabled but not Enabled: On</t>
  </si>
  <si>
    <t>This policy setting determines whether Windows Ink items are allowed above the lock screen.
The recommended state for this setting is: Enabled: On, but disallow access above lock OR Enabled: Disabled.</t>
  </si>
  <si>
    <t>Navigate to the UI Path articulated in the Remediation section and confirm it is set as prescribed. This group policy setting is backed by the following registry location:
HKEY_LOCAL_MACHINE\SOFTWARE\Policies\Microsoft\WindowsInkWorkspace:AllowWindowsInkWorkspace</t>
  </si>
  <si>
    <t>The Allow Windows Ink Workspace option is set to Enabled: On, but disallow access above lock OR Disabled but not Enabled: On.</t>
  </si>
  <si>
    <t>The Allow Windows Ink Workspace option is not set to Enabled: On, but disallow access above lock OR Disabled but not Enabled: On.</t>
  </si>
  <si>
    <t>18.10.80</t>
  </si>
  <si>
    <t>18.10.80.2</t>
  </si>
  <si>
    <t>Allowing any apps to be accessed while system is locked is not recommended. If this feature is permitted, it should only be accessible once a user authenticates with the proper credentials.</t>
  </si>
  <si>
    <t>Windows Ink Workspace will not be permitted above the lock screen.</t>
  </si>
  <si>
    <t>To establish the recommended configuration via GP, set the following UI path to Enabled: On, but disallow access above lock OR Enabled: Disabled:
Computer Configuration\Policies\Administrative Templates\Windows Components\Windows Ink Workspace\Allow Windows Ink Workspace.</t>
  </si>
  <si>
    <t>Set Allow Windows Ink Workspace to enabled: On, but disallow access above lock OR disabled but not Enabled: On. One method to achieve the recommended configuration via Group Policy is to set the following UI path to enabled: On, but disallow access above lock OR Enabled: Disabled:
Computer Configuration\Policies\Administrative Templates\Windows Components\Windows Ink Workspace\Allow Windows Ink Workspace.</t>
  </si>
  <si>
    <t>Win11-353</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</si>
  <si>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</si>
  <si>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</si>
  <si>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</si>
  <si>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The setting Allow user control over installs is set to disabled.</t>
  </si>
  <si>
    <t>The setting Allow user control over installs is not set to disabled.</t>
  </si>
  <si>
    <t>18.10.81</t>
  </si>
  <si>
    <t>18.10.81.1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</si>
  <si>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</si>
  <si>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</si>
  <si>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Set Allow user control over installs to disabled. One method to achieve the recommended configuration via Group Policy is to set the following UI path to Disabled:
Computer Configuration\Policies\Administrative Templates\Windows Components\Windows Installer\Allow user control over installs.</t>
  </si>
  <si>
    <t>Win11-354</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</si>
  <si>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</si>
  <si>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</si>
  <si>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HKEY_LOCAL_MACHINE\SOFTWARE\Policies\Microsoft\Windows\Installer:AlwaysInstallElevated</t>
  </si>
  <si>
    <t>The setting Always install with elevated privileges is set to disabled.</t>
  </si>
  <si>
    <t>The setting Always install with elevated privileges is not set to disabled.</t>
  </si>
  <si>
    <t>18.10.81.2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</si>
  <si>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</si>
  <si>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</si>
  <si>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Set Always install with elevated privileges to disabled. One method to achieve the recommended configuration via Group Policy is to set the following UI path to Disabled:
Computer Configuration\Policies\Administrative Templates\Windows Components\Windows Installer\Always install with elevated privileges.</t>
  </si>
  <si>
    <t>Win11-355</t>
  </si>
  <si>
    <t>Set the Enable MPR notifications for the system to disabled</t>
  </si>
  <si>
    <t>This policy setting controls whether win logon sends Multiple Provider Router (MPR) notifications. MPR handles communication between the Windows operating system and the installed network providers. MPR checks the registry to determine which providers are installed on the system and the order they are cycled through.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</si>
  <si>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HKEY_LOCAL_MACHINE\SOFTWARE\Microsoft\Windows\CurrentVersion\Policies\System:EnableMPR</t>
  </si>
  <si>
    <t>The Enable MPR notifications for the system is set to disabled.</t>
  </si>
  <si>
    <t>The Enable MPR notifications for the systemv is not set to disabled.</t>
  </si>
  <si>
    <t>18.10.82</t>
  </si>
  <si>
    <t>18.10.82.1</t>
  </si>
  <si>
    <t>MPR is a legacy utility that provides notifications to registered credential managers or network providers when there is a logon event or a password change event. Although this functionality can be used by legitimate applications, it can also be abused by attackers to harvest logon information.</t>
  </si>
  <si>
    <t>`Win logon` will not send Multiple Provider Router (MPR) notifications on the system.</t>
  </si>
  <si>
    <t>To establish the recommended configuration via GP, set the following UI path to Disabled:
Computer Configuration\Policies\Administrative Templates\Windows Components\Windows Logon Options\Enable MPR notifications for the system.</t>
  </si>
  <si>
    <t>Set the Enable MPR notifications for the system to disabled. One method to achieve the recommended configuration via Group Policy is to set the following UI path to Disabled:
Computer Configuration\Policies\Administrative Templates\Windows Components\Windows Logon Options\Enable MPR notifications for the system.</t>
  </si>
  <si>
    <t>Win11-356</t>
  </si>
  <si>
    <t>Set Sign-in and lock last interactive user automatically after a restart to disabled</t>
  </si>
  <si>
    <t>This policy setting controls whether a device will automatically sign-in the last interactive user after Windows Update restarts the system.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</si>
  <si>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HKEY_LOCAL_MACHINE\SOFTWARE\Microsoft\Windows\CurrentVersion\Policies\System:DisableAutomaticRestartSignOn</t>
  </si>
  <si>
    <t>The setting Sign-in last interactive user automatically after a system-initiated restart is set to disabled.</t>
  </si>
  <si>
    <t>The setting Sign-in last interactive user automatically after a system-initiated restart is not set to disabled.</t>
  </si>
  <si>
    <t>18.10.82.2</t>
  </si>
  <si>
    <t>Disabling this feature will prevent the caching of user's credentials and unauthorized use of the device, and also ensure the user is aware of the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</si>
  <si>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</si>
  <si>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To establish the recommended configuration via GP, set the following UI path to Disabled:
Computer Configuration\Policies\Administrative Templates\Windows Components\Windows Logon Options\Sign-in and lock last interactive user automatically after a restart.</t>
  </si>
  <si>
    <t>Set Sign-in and lock last interactive user automatically after a restart to disabled. One method to achieve the recommended configuration via Group Policy is to set the following UI path to Disabled:
Computer Configuration\Policies\Administrative Templates\Windows Components\Windows Logon Options\Sign-in and lock last interactive user automatically after a restart.</t>
  </si>
  <si>
    <t>Win11-357</t>
  </si>
  <si>
    <t>Set Turn on PowerShell Script Block Logging to enabled</t>
  </si>
  <si>
    <t>This policy setting enables logging of all PowerShell script input to the Applications and Services Logs\Microsoft\Windows\PowerShell\Operational Event Log channel.
The recommended state for this setting is: Enabled.
**Note:** If logging of _Script Block Invocation Start/Stop Events_ is enabled (option box checked), PowerShell will log additional events when invocation of a command, script block, function, or script starts or stops. Enabling this option generates a high volume of event logs. CIS has intentionally chosen not to make a recommendation for this option, since it generates a large volume of events. **If an organization chooses to enable the optional setting (checked), this also conforms to the benchmark.**</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</si>
  <si>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</si>
  <si>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The setting turn on PowerShell Script Block Logging is set to enabled.</t>
  </si>
  <si>
    <t>The setting turn on PowerShell Script Block Logging is not set to enabled.</t>
  </si>
  <si>
    <t>18.10.87</t>
  </si>
  <si>
    <t>18.10.87.1</t>
  </si>
  <si>
    <t>Logs of PowerShell script input can be very valuable when performing forensic investigations of PowerShell attack incidents to determine what occurred.</t>
  </si>
  <si>
    <t>PowerShell script input will be logged to the `Applications and Services Logs\Microsoft\Windows\PowerShell\Operational` Event Log channel, which can contain credentials and sensitive information.
**Warning:** There are potential risks of capturing credentials and sensitive information in the PowerShell logs, which could be exposed to users who have read-access to those logs. Microsoft provides a feature called "Protected Event Logging" to better secure event log data. For assistance with protecting event logging, visit: [About Logging Windows - PowerShell | Microsoft Docs](https://docs.microsoft.com/en-us/powershell/module/microsoft.powershell.core/about/about_logging_windows?view=powershell-7.2#protected-event-logging).</t>
  </si>
  <si>
    <t>To establish the recommended configuration via GP, set the following UI path to Enabled:
Computer Configuration\Policies\Administrative Templates\Windows Components\Windows PowerShell\Turn on PowerShell Script Block Logging.</t>
  </si>
  <si>
    <t>Set Turn on PowerShell Script Block Logging to enabled. One method to achieve the recommended configuration via Group Policy is to set the following UI path to enabled:
Computer Configuration\Policies\Administrative Templates\Windows Components\Windows PowerShell\Turn on PowerShell Script Block Logging.</t>
  </si>
  <si>
    <t>Win11-358</t>
  </si>
  <si>
    <t>Set Turn on PowerShell Transcription to enabled</t>
  </si>
  <si>
    <t>This Policy setting lets you capture the input and output of Windows PowerShell commands into text-based transcripts.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</si>
  <si>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</si>
  <si>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The setting turn on PowerShell Transcription is set to enabled.</t>
  </si>
  <si>
    <t>The setting turn on PowerShell Transcription is not set to enabled.</t>
  </si>
  <si>
    <t>18.10.87.2</t>
  </si>
  <si>
    <t>PowerShell transcript input can be very valuable when performing forensic investigations of PowerShell attack incidents to determine what occurred.</t>
  </si>
  <si>
    <t>PowerShell transcript input will be logged to the `PowerShell transcript` output file, which is saved to the My Documents folder of each users´ profile by default. 
**Warning:** There are potential risks of capturing credentials and sensitive information in the `PowerShell transcript` output file, which could be exposed to users who have read-access to the file.</t>
  </si>
  <si>
    <t>To establish the recommended configuration via GP, set the following UI path to Enabled:
Computer Configuration\Policies\Administrative Templates\Windows Components\Windows PowerShell\Turn on PowerShell Transcription.</t>
  </si>
  <si>
    <t>Set Turn on PowerShell Transcription to enabled. One method to achieve the recommended configuration via Group Policy is to set the following UI path to enabled:
Computer Configuration\Policies\Administrative Templates\Windows Components\Windows PowerShell\Turn on PowerShell Transcription.</t>
  </si>
  <si>
    <t>Win11-359</t>
  </si>
  <si>
    <t>Set Allow Basic authentication to disabled</t>
  </si>
  <si>
    <t>This policy setting allows you to manage whether the Windows Remote Management (WinRM) client uses Basic authentication.
The recommended state for this setting is: Disabled.
**Note:** Clients that use Microsoft's Exchange Online service (Office 365) will require an exception to this recommendation, to instead have this setting set to Enabled. Exchange Online uses Basic authentication over HTTPS, and so the Exchange Online authentication traffic will still be safely encrypted.</t>
  </si>
  <si>
    <t>Navigate to the UI Path articulated in the Remediation section and confirm it is set as prescribed. This group policy setting is backed by the following registry location:
HKEY_LOCAL_MACHINE\SOFTWARE\Policies\Microsoft\Windows\WinRM\Client:AllowBasic</t>
  </si>
  <si>
    <t>The setting Allow Basic authentication is set to disabled.</t>
  </si>
  <si>
    <t>The setting Allow Basic authentication is not set to disabled.</t>
  </si>
  <si>
    <t>18.10.89.1</t>
  </si>
  <si>
    <t>18.10.89.1.1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</si>
  <si>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</si>
  <si>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</si>
  <si>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Set Allow Basic authentication to disabled. One method to achieve the recommended configuration via Group Policy is to set the following UI path to Disabled:
Computer Configuration\Policies\Administrative Templates\Windows Components\Windows Remote Management (WinRM)\WinRM Client\Allow Basic authentication.</t>
  </si>
  <si>
    <t>Win11-360</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</si>
  <si>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</si>
  <si>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</si>
  <si>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</si>
  <si>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The setting Allow unencrypted traffic is set to disabled.</t>
  </si>
  <si>
    <t>The setting Allow unencrypted traffic is not set to disabled.</t>
  </si>
  <si>
    <t>18.10.89.1.2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</si>
  <si>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</si>
  <si>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</si>
  <si>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Set Allow unencrypted traffic to disabled, One method to achieve the recommended configuration via Group Policy is to set the following UI path to Disabled:
Computer Configuration\Policies\Administrative Templates\Windows Components\Windows Remote Management (WinRM)\WinRM Client\Allow unencrypted traffic.</t>
  </si>
  <si>
    <t>Win11-361</t>
  </si>
  <si>
    <t>Set Disallow Digest authentication to enabled</t>
  </si>
  <si>
    <t>This policy setting allows you to manage whether the Windows Remote Management (WinRM) client will not use Digest authentication.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</si>
  <si>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HKEY_LOCAL_MACHINE\SOFTWARE\Policies\Microsoft\Windows\WinRM\Client:AllowDigest</t>
  </si>
  <si>
    <t>The setting Disallow Digest authentication is set to enabled.</t>
  </si>
  <si>
    <t>The setting Disallow Digest authentication is not set to enabled.</t>
  </si>
  <si>
    <t>18.10.89.1.3</t>
  </si>
  <si>
    <t>Digest authentication is less robust than other authentication methods available in WinRM, an attacker who is able to capture packets on the network where WinRM is running may be able to determine the credentials used for accessing remote hosts via WinRM.</t>
  </si>
  <si>
    <t>The WinRM client will not use Digest authentication.</t>
  </si>
  <si>
    <t>To establish the recommended configuration via GP, set the following UI path to Enabled:
Computer Configuration\Policies\Administrative Templates\Windows Components\Windows Remote Management (WinRM)\WinRM Client\Disallow Digest authentication.</t>
  </si>
  <si>
    <t>Set Disallow Digest authentication to enabled. One method to achieve the recommended configuration via Group Policy is to set the following UI path to enabled:
Computer Configuration\Policies\Administrative Templates\Windows Components\Windows Remote Management (WinRM)\WinRM Client\Disallow Digest authentication.</t>
  </si>
  <si>
    <t>Win11-362</t>
  </si>
  <si>
    <t>This policy setting allows you to manage whether the Windows Remote Management (WinRM) service accepts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</si>
  <si>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</si>
  <si>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18.10.89.2</t>
  </si>
  <si>
    <t>18.10.89.2.1</t>
  </si>
  <si>
    <t>To establish the recommended configuration via GP, set the following UI path to Disabled:
Computer Configuration\Policies\Administrative Templates\Windows Components\Windows Remote Management (WinRM)\WinRM Service\Allow Basic authentication.</t>
  </si>
  <si>
    <t>Set Allow Basic authentication to disabled. One method to achieve the recommended configuration via Group Policy is to set the following UI path to Disabled:
Computer Configuration\Policies\Administrative Templates\Windows Components\Windows Remote Management (WinRM)\WinRM Service\Allow Basic authentication.</t>
  </si>
  <si>
    <t>Win11-363</t>
  </si>
  <si>
    <t>This policy setting allows you to manage whether the Windows Remote Management (WinRM) service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</si>
  <si>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</si>
  <si>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18.10.89.2.3</t>
  </si>
  <si>
    <t>To establish the recommended configuration via GP, set the following UI path to Disabled:
Computer Configuration\Policies\Administrative Templates\Windows Components\Windows Remote Management (WinRM)\WinRM Service\Allow unencrypted traffic.</t>
  </si>
  <si>
    <t>Set Allow unencrypted traffic to disabled. One method to achieve the recommended configuration via Group Policy is to set the following UI path to Disabled:
Computer Configuration\Policies\Administrative Templates\Windows Components\Windows Remote Management (WinRM)\WinRM Service\Allow unencrypted traffic.</t>
  </si>
  <si>
    <t>Win11-364</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</si>
  <si>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</si>
  <si>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</si>
  <si>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Navigate to the UI Path articulated in the Remediation section and confirm it is set as prescribed. This group policy setting is backed by the following registry location:
HKEY_LOCAL_MACHINE\SOFTWARE\Policies\Microsoft\Windows\WinRM\Service:DisableRunAs</t>
  </si>
  <si>
    <t>The setting Disallow WinRM from storing RunAs credentials is set to enabled.</t>
  </si>
  <si>
    <t>The setting Disallow WinRM from storing RunAs credentials is not set to enabled.</t>
  </si>
  <si>
    <t>18.10.89.2.4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</si>
  <si>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</si>
  <si>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</si>
  <si>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To establish the recommended configuration via GP, set the following UI path to Enabled:
Computer Configuration\Policies\Administrative Templates\Windows Components\Windows Remote Management (WinRM)\WinRM Service\Disallow WinRM from storing RunAs credentials.</t>
  </si>
  <si>
    <t>Set Disallow WinRM from storing RunAs credentials to enabled. One method to achieve the recommended configuration via Group Policy is to set the following UI path to enabled:
Computer Configuration\Policies\Administrative Templates\Windows Components\Windows Remote Management (WinRM)\WinRM Service\Disallow WinRM from storing RunAs credentials.</t>
  </si>
  <si>
    <t>Win11-365</t>
  </si>
  <si>
    <t>Set Allow clipboard sharing with Windows Sandbox to disabled</t>
  </si>
  <si>
    <t>This policy setting enables or disables clipboard sharing with the Windows Sandbox.
The recommended state for this setting is: Disabled.
**Note:** The Windows Sandbox feature was first introduced in Windows 10 R1903, and allows a temporary "clean install" virtual instance of Windows to be run inside the host, for the ostensible purpose of testing applications without making changes to the host.</t>
  </si>
  <si>
    <t>Navigate to the UI Path articulated in the Remediation section and confirm it is set as prescribed. This group policy setting is backed by the following registry location:
HKEY_LOCAL_MACHINE\SOFTWARE\Policies\Microsoft\Windows\Sandbox:AllowClipboardRedirection</t>
  </si>
  <si>
    <t>The setting Allow clipboard sharing with Windows Sandbox is set to disabled.</t>
  </si>
  <si>
    <t>The setting Allow clipboard sharing with Windows Sandbox is not set to disabled.</t>
  </si>
  <si>
    <t>18.10.91</t>
  </si>
  <si>
    <t>18.10.91.1</t>
  </si>
  <si>
    <t>Disabling copy and paste decreases the attack surface exposed by the Windows Sandbox and possible exposure of untrusted applications to the internal network.</t>
  </si>
  <si>
    <t>The copy and paste function to/from the Windows Sandbox will be disabled. Therefore, files will not be able to be moved to/from the Windows Sandbox via the clipboard.</t>
  </si>
  <si>
    <t>To establish the recommended configuration via GP, set the following UI path to Disabled:
Computer Configuration\Policies\Administrative Templates\Windows Components\Windows Sandbox\Allow clipboard sharing with Windows Sandbox.</t>
  </si>
  <si>
    <t>Set Allow clipboard sharing with Windows Sandbox to disabled. One method to achieve the recommended configuration via Group Policy is to set the following UI path to Disabled:
Computer Configuration\Policies\Administrative Templates\Windows Components\Windows Sandbox\Allow clipboard sharing with Windows Sandbox.</t>
  </si>
  <si>
    <t>Win11-366</t>
  </si>
  <si>
    <t>Set Allow networking in Windows Sandbox to disabled</t>
  </si>
  <si>
    <t>This policy setting enables or disables networking in the Windows Sandbox. Networking is achieved by creating a virtual switch on the host, and connecting the Windows Sandbox to it via a virtual Network Interface Card (NIC).
The recommended state for this setting is: Disabled.
**Note:** The Windows Sandbox feature was first introduced in Windows 10 R1903, and allows a temporary "clean install" virtual instance of Windows to be run inside the host, for the ostensible purpose of testing applications without making changes to the host.</t>
  </si>
  <si>
    <t>Navigate to the UI Path articulated in the Remediation section and confirm it is set as prescribed. This group policy setting is backed by the following registry location:
HKEY_LOCAL_MACHINE\SOFTWARE\Policies\Microsoft\Windows\Sandbox:AllowNetworking</t>
  </si>
  <si>
    <t>The setting Allow networking in Windows Sandbox is set to disabled.</t>
  </si>
  <si>
    <t>The setting Allow networking in Windows Sandbox is not set to disabled.</t>
  </si>
  <si>
    <t>18.10.91.2</t>
  </si>
  <si>
    <t>Disabling network access decreases the attack surface exposed by the Windows Sandbox and exposure of untrusted applications to the internal network.
**Note:** Per Microsoft, enabling networking in the Windows Sandbox can expose untrusted applications to the internal network.</t>
  </si>
  <si>
    <t>Network access to/from the Windows Sandbox will be disabled. Therefore, files will not be able to be moved to/from the Windows Sandbox via the network.</t>
  </si>
  <si>
    <t>To establish the recommended configuration via GP, set the following UI path to Disabled:
Computer Configuration\Policies\Administrative Templates\Windows Components\Windows Sandbox\Allow networking in Windows Sandbox.</t>
  </si>
  <si>
    <t>Set Allow networking in Windows Sandbox to disabled. One method to achieve the recommended configuration via Group Policy is to set the following UI path to Disabled:
Computer Configuration\Policies\Administrative Templates\Windows Components\Windows Sandbox\Allow networking in Windows Sandbox.</t>
  </si>
  <si>
    <t>Win11-367</t>
  </si>
  <si>
    <t>Set Prevent users from modifying settings to enabled</t>
  </si>
  <si>
    <t>This policy setting prevent users from making changes to the Exploit protection settings area in the Windows Security settings.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</si>
  <si>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 Security Center\App and Browser protection:DisallowExploitProtectionOverride</t>
  </si>
  <si>
    <t>The Set Prevent users from modifying settings is set to enabled.</t>
  </si>
  <si>
    <t>The Set Prevent users from modifying settings is not set to enabled.</t>
  </si>
  <si>
    <t>18.10.92.2</t>
  </si>
  <si>
    <t>18.10.92.2.1</t>
  </si>
  <si>
    <t>Only authorized IT staff should be able to make changes to the exploit protection settings in order to ensure the organizations specific configuration is not modified.</t>
  </si>
  <si>
    <t>Local users cannot make changes in the Exploit protection settings area.</t>
  </si>
  <si>
    <t>To establish the recommended configuration via GP, set the following UI path to Enabled:
Computer Configuration\Policies\Administrative Templates\Windows Components\Windows Security\App and browser protection\Prevent users from modifying settings.</t>
  </si>
  <si>
    <t>Set Prevent users from modifying settings to enabled. One method to achieve the recommended configuration via Group Policy is to set the following UI path to enabled:
Computer Configuration\Policies\Administrative Templates\Windows Components\Windows Security\App and browser protection\Prevent users from modifying settings.</t>
  </si>
  <si>
    <t>Win11-368</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</si>
  <si>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</si>
  <si>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</si>
  <si>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Navigate to the UI Path articulated in the Remediation section and confirm it is set as prescribed. This group policy setting is backed by the following registry location:
HKEY_LOCAL_MACHINE\SOFTWARE\Policies\Microsoft\Windows\Windows Update\AU:NoAutoRebootWithLoggedOnUsers</t>
  </si>
  <si>
    <t>The setting No auto-restart with logged on users for scheduled automatic updates installations is set to disabled.</t>
  </si>
  <si>
    <t>The setting No auto-restart with logged on users for scheduled automatic updates installations is not set to disabled.</t>
  </si>
  <si>
    <t>18.10.93.1</t>
  </si>
  <si>
    <t>18.10.93.1.1</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</si>
  <si>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</si>
  <si>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Update\Legacy Policies\No auto-restart with logged on users for scheduled automatic updates installations.</t>
  </si>
  <si>
    <t>Set No auto-restart with logged on users for scheduled automatic updates installations to disabled. One method to achieve the recommended configuration via Group Policy is to set the following UI path to Disabled:
Computer Configuration\Policies\Administrative Templates\Windows Components\Windows Update\Legacy Policies\No auto-restart with logged on users for scheduled automatic updates installations.</t>
  </si>
  <si>
    <t>Win11-369</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</si>
  <si>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</si>
  <si>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third--party solution for patching may choose to exempt themselves from this recommendation, and instead configure it to Disabled so that the native Windows Update mechanism does not interfere with the third--party patching process.</t>
  </si>
  <si>
    <t>Navigate to the UI Path articulated in the Remediation section and confirm it is set as prescribed. This group policy setting is backed by the following registry location:
HKEY_LOCAL_MACHINE\SOFTWARE\Policies\Microsoft\Windows\Windows Update\AU:NoAutoUpdate</t>
  </si>
  <si>
    <t>The setting Configure Automatic Updates is set to enabled.</t>
  </si>
  <si>
    <t>The setting Configure Automatic Updates is not set to enabled.</t>
  </si>
  <si>
    <t>18.10.93.2</t>
  </si>
  <si>
    <t>18.10.93.2.1</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</si>
  <si>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</si>
  <si>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Critical operating system updates and service packs will be installed as necessary.</t>
  </si>
  <si>
    <t>To establish the recommended configuration via GP, set the following UI path to Enabled:
Computer Configuration\Policies\Administrative Templates\Windows Components\Windows Update\Manage end user experience\Configure Automatic Updates.</t>
  </si>
  <si>
    <t>Set Configure Automatic Updates to enabled. One method to achieve the recommended configuration via Group Policy is to set the following UI path to enabled:
Computer Configuration\Policies\Administrative Templates\Windows Components\Windows Update\Manage end user experience\Configure Automatic Updates.</t>
  </si>
  <si>
    <t>Win11-370</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</si>
  <si>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</si>
  <si>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the recommendation _'Configure Automatic Updates'_. It will have no impact if any other option is selected.</t>
  </si>
  <si>
    <t xml:space="preserve">Navigate to the UI Path articulated in the Remediation section and confirm it is set as prescribed. This group policy setting is backed by the following registry location:
HKEY_LOCAL_MACHINE\SOFTWARE\Policies\Microsoft\Windows\Windows Update\AU:ScheduledInstallDay
</t>
  </si>
  <si>
    <t>The setting Configure Automatic Updates: Scheduled install day is set to 0 - Every day</t>
  </si>
  <si>
    <t>The setting Configure Automatic Updates: Scheduled install day is not set to 0 - Every day.</t>
  </si>
  <si>
    <t>18.10.93.2.2</t>
  </si>
  <si>
    <t>If `4 - Auto download and schedule the install` is selected in recommendation _'Configure Automatic Updates'_, critical operating system updates and service packs will automatically download every day (at 3:00 A.M., by default).</t>
  </si>
  <si>
    <t>To establish the recommended configuration via GP, set the following UI path to 0 - Every day:
Computer Configuration\Policies\Administrative Templates\Windows Components\Windows Update\Manage end user experience\Configure Automatic Updates: Scheduled install day.</t>
  </si>
  <si>
    <t>Set Configure Automatic Updates: Scheduled install day to 0 - Every day. One method to achieve the recommended configuration via Group Policy is to set the following UI path to 0 - Every day:
Computer Configuration\Policies\Administrative Templates\Windows Components\Windows Update\Manage end user experience\Configure Automatic Updates: Scheduled install day.</t>
  </si>
  <si>
    <t>Win11-371</t>
  </si>
  <si>
    <t>Set Remove access to “Pause updates” feature to enabled</t>
  </si>
  <si>
    <t>This policy removes access to "Pause updates" feature.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</si>
  <si>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HKEY_LOCAL_MACHINE\SOFTWARE\Policies\Microsoft\Windows\Windows Update:SetDisablePauseUXAccess</t>
  </si>
  <si>
    <t xml:space="preserve">The Remove access to Pause updates feature is set to enabled. </t>
  </si>
  <si>
    <t xml:space="preserve">The Remove access to Pause updates feature is not set to enabled. </t>
  </si>
  <si>
    <t>18.10.93.2.3</t>
  </si>
  <si>
    <t>In order to ensure security and system updates are applied, system administrators should control when updates are applied to systems.</t>
  </si>
  <si>
    <t>Users will not be able to select the "Pause updates" option in Windows Update to prevent updates from being installed on a system.</t>
  </si>
  <si>
    <t>To establish the recommended configuration via GP, set the following UI path to Enabled:
Computer Configuration\Policies\Administrative Templates\Windows Components\Windows Update\Manage end user experience\Remove access to “Pause updates” feature.</t>
  </si>
  <si>
    <t>Set Remove access to Pause updates feature to enabled. One method to achieve the recommended configuration via Group Policy is to set the following UI path to enabled:
Computer Configuration\Policies\Administrative Templates\Windows Components\Windows Update\Manage end user experience\Remove access to “Pause updates” feature.</t>
  </si>
  <si>
    <t>Win11-372</t>
  </si>
  <si>
    <t>Set Manage preview builds to Disabled</t>
  </si>
  <si>
    <t>This policy setting manage which updates that are receive prior to the update being released.
**Dev Channel:** Ideal for highly technical users. Insiders in the Dev Channel will receive builds from our active development branch that is earliest in a development cycle. These builds are not matched to a specific Windows 10 release.
**Beta Channel:** Ideal for feature explorers who want to see upcoming Windows 10 features. Your feedback will be especially important here as it will help our engineers ensure key issues are fixed before a major release.
**Release Preview Channel (default):** Insiders in the Release Preview Channel will have access to the upcoming release of Windows 10 prior to it being released to the world. These builds are supported by Microsoft. The Release Preview Channel is where we recommend companies preview and validate upcoming Windows 10 releases before broad deployment within their organization.
The recommended state for this setting is: Disabled.
**Note:** Preview Build enrollment requires a telemetry level setting of 2 or higher and your domain registered on insider.windows.com. For additional information on Preview Builds, see: [https://aka.ms/wipforbiz](https://aka.ms/wipforbiz)</t>
  </si>
  <si>
    <t>Navigate to the UI Path articulated in the Remediation section and confirm it is set as prescribed. This group policy setting is backed by the following registry location:
HKEY_LOCAL_MACHINE\SOFTWARE\Policies\Microsoft\Windows\Windows Update:ManagePreviewBuildsPolicyValue</t>
  </si>
  <si>
    <t>The Manage preview builds is set to disabled.</t>
  </si>
  <si>
    <t>The Manage preview builds is not set to disabled.</t>
  </si>
  <si>
    <t>18.10.93.4</t>
  </si>
  <si>
    <t>18.10.93.4.1</t>
  </si>
  <si>
    <t>Preview builds are prevented from installing on the device.</t>
  </si>
  <si>
    <t>To establish the recommended configuration via GP, set the following UI path to Disabled:
Computer Configuration\Policies\Administrative Templates\Windows Components\Windows Update\Manage updates offered from Windows Update\Manage preview builds.</t>
  </si>
  <si>
    <t>Set Manage preview builds to disabled. One method to achieve the recommended configuration via Group Policy is to set the following UI path to Disabled:
Computer Configuration\Policies\Administrative Templates\Windows Components\Windows Update\Manage updates offered from Windows Update\Manage preview builds.</t>
  </si>
  <si>
    <t>Win11-373</t>
  </si>
  <si>
    <t>Set Select when Preview Builds and Feature Updates are received to enabled: Semi-Annual Channel, 180 or more days</t>
  </si>
  <si>
    <t>This policy setting determines when Preview Build or Feature Updates are received.
**Defer Updates** This enables devices to defer taking the next Feature Update available to your channel for up to 14 days for all the pre-release channels and up to 365 days for the Semi-Annual Channel. Or, if the device is updating from the Semi-Annual Channel, a version for the device to move to and/or stay on until the policy is updated or the device reaches end of service can be specified. Note: If you set both policies, the version specified will take precedence and the deferrals will not be in effect. Please see the Windows Release Information page for OS version information.
**Pause Updates** To prevent Feature Updates from being received on their scheduled time, you can temporarily pause Feature Updates. The pause will remain in effect for 35 days from the specified start date or until the field is cleared (Quality Updates will still be offered).
**Note:** If the "Allow Diagnostic Data" (formerly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
**Note #3:** Prior to Windows 10 R1703, values above 180 days are not recognized by the OS. Starting with Windows 10 R1703, the maximum number of days you can defer is 365 days.</t>
  </si>
  <si>
    <t>Navigate to the UI Path articulated in the Remediation section and confirm it is set as prescribed. This group policy setting is backed by the following registry location:
HKEY_LOCAL_MACHINE\SOFTWARE\Policies\Microsoft\Windows\Windows Update:DeferFeatureUpdates
HKEY_LOCAL_MACHINE\SOFTWARE\Policies\Microsoft\Windows\Windows Update:DeferFeatureUpdatesPeriodInDays</t>
  </si>
  <si>
    <t>The Select when Feature Updates are received option is set to Enabled: Current Branch for Business, 180 days.</t>
  </si>
  <si>
    <t>The Select when Feature Updates are received option is not set to Enabled: Current Branch for Business, 180 days.</t>
  </si>
  <si>
    <t>18.10.93.4.2</t>
  </si>
  <si>
    <t>In a production environment, it is preferred to only use software and features that are publicly available, after they have gone through rigorous testing in beta.</t>
  </si>
  <si>
    <t>Feature Updates will be delayed until they are publicly released to general public by Microsoft.</t>
  </si>
  <si>
    <t>To establish the recommended configuration via GP, set the following UI path to Enabled: 180 or more days:
Computer Configuration\Policies\Administrative Templates\Windows Components\Windows Update\Manage updates offered from Windows Update\Select when Preview Builds and Feature Updates are received.</t>
  </si>
  <si>
    <t>Set Select when Preview Builds and Feature Updates are received to enabled: Semi-Annual Channel, 180 or more days. One method to achieve the recommended configuration via Group Policy is to set the following UI path to enabled: 180 or more days:
Computer Configuration\Policies\Administrative Templates\Windows Components\Windows Update\Manage updates offered from Windows Update\Select when Preview Builds and Feature Updates are received.</t>
  </si>
  <si>
    <t>Win11-374</t>
  </si>
  <si>
    <t>Set Select when Quality Updates are received to enabled: 0 days</t>
  </si>
  <si>
    <t>This settings controls when Quality Updates are received.
The recommended state for this setting is: Enabled: 0 days.
**Note:** If the "Allow Diagnostic Data" (formerly "Allow Telemetry") policy is set to 0, this policy will have no effect.
**Note #2:** Starting with Windows 10 R1607, Microsoft introduced a new Windows Update (WU) client behavior called **Dual Scan**, with an eye to cloud-based update management. In some cases, this Dual Scan feature can interfere with Windows Updates from Windows Server Update Services (WSUS) and/or manual WU updates. If you are using WSUS in your environment, you may need to set the above setting to Not Configured _or_ configure the setting _Do not allow update deferral policies to cause scans against Windows Update_ (added in the Windows 10 Release 1709 Administrative Templates) in order to prevent the Dual Scan feature from interfering. More information on Dual Scan is available at these links:
- [Demystifying “Dual Scan” – WSUS Product Team Blog](https://blogs.technet.microsoft.com/wsus/2017/05/05/demystifying-dual-scan/)
- [Improving Dual Scan on 1607 – WSUS Product Team Blog](https://blogs.technet.microsoft.com/wsus/2017/08/04/improving-dual-scan-on-1607/)</t>
  </si>
  <si>
    <t>Navigate to the UI Path articulated in the Remediation section and confirm it is set as prescribed. This group policy setting is backed by the following registry location:
HKEY_LOCAL_MACHINE\SOFTWARE\Policies\Microsoft\Windows\Windows Update:DeferQualityUpdates
HKEY_LOCAL_MACHINE\SOFTWARE\Policies\Microsoft\Windows\Windows Update:DeferQualityUpdatesPeriodInDays</t>
  </si>
  <si>
    <t>The Select when Quality Updates are received option is set to Enabled: 0 days.</t>
  </si>
  <si>
    <t>The Select when Quality Updates are received option is not set to Enabled: 0 days.</t>
  </si>
  <si>
    <t>18.10.93.4.3</t>
  </si>
  <si>
    <t>Quality Updates can contain important bug fixes and/or security patches, and should be installed as soon as possible.</t>
  </si>
  <si>
    <t>To establish the recommended configuration via GP, set the following UI path to Enabled:0 days:
Computer Configuration\Policies\Administrative Templates\Windows Components\Windows Update\Manage updates offered from Windows Update\Select when Quality Updates are received.</t>
  </si>
  <si>
    <t>Set Select when Quality Updates are received to enabled: 0 days. One method to achieve the recommended configuration via Group Policy is to set the following UI path to enabled:0 days:
Computer Configuration\Policies\Administrative Templates\Windows Components\Windows Update\Manage updates offered from Windows Update\Select when Quality Updates are received.</t>
  </si>
  <si>
    <t>Win11-375</t>
  </si>
  <si>
    <t>Set Enable screen saver to enabled</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</si>
  <si>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</si>
  <si>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</si>
  <si>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The setting Enable screen saver is set to enabled.</t>
  </si>
  <si>
    <t>The setting Enable screen saver is not set to enabled.</t>
  </si>
  <si>
    <t>19.1.3</t>
  </si>
  <si>
    <t>19.1.3.1</t>
  </si>
  <si>
    <t>If a user forgets to lock their computer when they walk away, it is possible that a passerby will hijack it. Configuring a timed screen saver with password lock will help to protect against these hijacks.</t>
  </si>
  <si>
    <t>A screen saver runs, provided that the following two conditions hold: First, a valid screen saver on the client is specified through the recommendation _Force specific screen saver_ or through Control Panel on the client computer. Second, the recommendation _Screen saver timeout_ setting is set to a nonzero value through the setting or through Control Panel.</t>
  </si>
  <si>
    <t>To establish the recommended configuration via GP, set the following UI path to Enabled:
User Configuration\Policies\Administrative Templates\Control Panel\Personalization\Enable screen saver.</t>
  </si>
  <si>
    <t>Set Enable screen saver to enabled. One method to achieve the recommended configuration via Group Policy is to set the following UI path to enabled:
User Configuration\Policies\Administrative Templates\Control Panel\Personalization\Enable screen saver.</t>
  </si>
  <si>
    <t>Win11-376</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</si>
  <si>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</si>
  <si>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</si>
  <si>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</si>
  <si>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The setting Password protect the screen saver is set to enabled.</t>
  </si>
  <si>
    <t>The setting Password protect the screen saver is not set to enabled.</t>
  </si>
  <si>
    <t>19.1.3.2</t>
  </si>
  <si>
    <t>All screen savers are password protected. The "Password protected" checkbox on the Screen Saver dialog in the Personalization or Display Control Panel will be disabled, preventing users from changing the password protection setting.</t>
  </si>
  <si>
    <t>To establish the recommended configuration via GP, set the following UI path to Enabled:
User Configuration\Policies\Administrative Templates\Control Panel\Personalization\Password protect the screen saver.</t>
  </si>
  <si>
    <t>Set Password protect the screen saver to enabled. One method to achieve the recommended configuration via Group Policy is to set the following UI path to enabled:
User Configuration\Policies\Administrative Templates\Control Panel\Personalization\Password protect the screen saver.</t>
  </si>
  <si>
    <t>Win11-377</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</si>
  <si>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</si>
  <si>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</si>
  <si>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</si>
  <si>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setting Screen saver timeout is set to Enabled: 900 seconds or fewer, but not 0.</t>
  </si>
  <si>
    <t>The setting Screen saver timeout is not set to Enabled: 900 seconds or fewer, but not 0.</t>
  </si>
  <si>
    <t>19.1.3.3</t>
  </si>
  <si>
    <t>The screen saver will automatically activate when the computer has been left unattended for the amount of time specified, and the users will not be able to change the timeout value.</t>
  </si>
  <si>
    <t>To establish the recommended configuration via GP, set the following UI path to Enabled: 900 or fewer, but not 0:
User Configuration\Policies\Administrative Templates\Control Panel\Personalization\Screen saver timeout.</t>
  </si>
  <si>
    <t>Set Screen saver timeout to enabled: 900 seconds or fewer, but not 0. One method to achieve the recommended configuration via Group Policy is to set the following UI path to enabled: 900 or fewer, but not 0:
User Configuration\Policies\Administrative Templates\Control Panel\Personalization\Screen saver timeout.</t>
  </si>
  <si>
    <t>Win11-378</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</si>
  <si>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</si>
  <si>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</si>
  <si>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</si>
  <si>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The setting turn off toast notifications on the lock screen is set to enabled.</t>
  </si>
  <si>
    <t>The setting turn off toast notifications on the lock screen is not set to enabled.</t>
  </si>
  <si>
    <t>19.5.1</t>
  </si>
  <si>
    <t>19.5.1.1</t>
  </si>
  <si>
    <t>While this feature can be handy for users, applications that provide toast notifications might display sensitive personal or business data while the device is left unattended.</t>
  </si>
  <si>
    <t>Applications will not be able to raise toast notifications on the lock screen.</t>
  </si>
  <si>
    <t>To establish the recommended configuration via GP, set the following UI path to Enabled:
User Configuration\Policies\Administrative Templates\Start Menu and Taskbar\Notifications\Turn off toast notifications on the lock screen.</t>
  </si>
  <si>
    <t>Set Turn off toast notifications on the lock screen to enabled. One method to achieve the recommended configuration via Group Policy is to set the following UI path to enabled:
User Configuration\Policies\Administrative Templates\Start Menu and Taskbar\Notifications\Turn off toast notifications on the lock screen.</t>
  </si>
  <si>
    <t>Win11-379</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</si>
  <si>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</si>
  <si>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 internals Streams](https://docs.microsoft.com/en-us/sysinternals/downloads/streams).</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</si>
  <si>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</si>
  <si>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The setting Do not preserve zone information in file attachments is set to disabled.</t>
  </si>
  <si>
    <t>The setting Do not preserve zone information in file attachments is not set to disabled.</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</si>
  <si>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</si>
  <si>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</si>
  <si>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</si>
  <si>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</si>
  <si>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Set Do not preserve zone information in file attachments to disabled. One method to achieve the recommended configuration via Group Policy is to set the following UI path to Disabled:
User Configuration\Policies\Administrative Templates\Windows Components\Attachment Manager\Do not preserve zone information in file attachments.</t>
  </si>
  <si>
    <t>Win11-380</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</si>
  <si>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</si>
  <si>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</si>
  <si>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HKEY_USERS\[USER SID]\Software\Microsoft\Windows\CurrentVersion\Policies\Attachments:ScanWithAntiVirus</t>
  </si>
  <si>
    <t>The setting Notify antivirus programs when opening attachments is set to enabled.</t>
  </si>
  <si>
    <t>The setting Notify antivirus programs when opening attachments is not set to enabled.</t>
  </si>
  <si>
    <t>19.7.4.2</t>
  </si>
  <si>
    <t>Antivirus programs that do not perform on-access checks may not be able to scan downloaded files.</t>
  </si>
  <si>
    <t>Windows tells the registered antivirus program(s) to scan the file when a user opens a file attachment. If the antivirus program fails, the attachment is blocked from being opened.</t>
  </si>
  <si>
    <t>To establish the recommended configuration via GP, set the following UI path to Enabled:
User Configuration\Policies\Administrative Templates\Windows Components\Attachment Manager\Notify antivirus programs when opening attachments.</t>
  </si>
  <si>
    <t>Set Notify antivirus programs when opening attachments to enabled. One method to achieve the recommended configuration via Group Policy is to set the following UI path to enabled:
User Configuration\Policies\Administrative Templates\Windows Components\Attachment Manager\Notify antivirus programs when opening attachments.</t>
  </si>
  <si>
    <t>Win11-381</t>
  </si>
  <si>
    <t>Set Configure Windows spotlight on lock screen to Disabled</t>
  </si>
  <si>
    <t>This policy setting lets you configure Windows Spotlight on the lock screen. 
The recommended state for this setting is: Disabled.
**Note:** [Per Microsoft TechNet](https://technet.microsoft.com/en-us/itpro/windows/manage/group-policies-for-enterprise-and-education-editions), this policy setting only applies to Windows 10 Enterprise and Windows 10 Education editions.</t>
  </si>
  <si>
    <t>Navigate to the UI Path articulated in the Remediation section and confirm it is set as prescribed. This group policy setting is backed by the following registry location:
HKEY_USERS\[USER SID]\Software\Policies\Microsoft\Windows\CloudContent:ConfigureWindowsSpotlight</t>
  </si>
  <si>
    <t>The Configure Windows spotlight on lock screen is set to disabled.</t>
  </si>
  <si>
    <t>The Configure Windows spotlight on lock screen is not set to disabled.</t>
  </si>
  <si>
    <t>19.7.7</t>
  </si>
  <si>
    <t>19.7.7.1</t>
  </si>
  <si>
    <t>Enabling this setting will help ensure your data is not shared with any third party. The Windows Spotlight feature collects data and uses that data to display suggested apps as well as images from the internet.</t>
  </si>
  <si>
    <t>Windows Spotlight will be turned off and users will no longer be able to select it as their lock screen.</t>
  </si>
  <si>
    <t>To establish the recommended configuration via GP, set the following UI path to Disabled:
User Configuration\Policies\Administrative Templates\Windows Components\Cloud Content\Configure Windows spotlight on lock screen.</t>
  </si>
  <si>
    <t>Set Configure Windows spotlight on lock screen to disabled. One method to achieve the recommended configuration via Group Policy is to set the following UI path to Disabled:
User Configuration\Policies\Administrative Templates\Windows Components\Cloud Content\Configure Windows spotlight on lock screen.</t>
  </si>
  <si>
    <t>Win11-382</t>
  </si>
  <si>
    <t>Set Do not suggest third-party content in Windows spotlight to enabled</t>
  </si>
  <si>
    <t>This policy setting determines whether Windows will suggest apps and content from third-party software publishers.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</si>
  <si>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SID]\Software\Policies\Microsoft\Windows\CloudContent:DisableThirdPartySuggestions</t>
  </si>
  <si>
    <t>The setting Prevent users from sharing files within their profile. is set to enabled.</t>
  </si>
  <si>
    <t>The setting Prevent users from sharing files within their profile. Is not set to enabled.</t>
  </si>
  <si>
    <t>19.7.7.2</t>
  </si>
  <si>
    <t>Windows Spotlight on lock screen, Windows tips, Microsoft consumer features and other related features will no longer suggest apps and content from third-party software publishers. Users may still see suggestions and tips to make them more productive with Microsoft features and apps.</t>
  </si>
  <si>
    <t>To establish the recommended configuration via GP, set the following UI path to Enabled:
User Configuration\Policies\Administrative Templates\Windows Components\Cloud Content\Do not suggest third-party content in Windows spotlight.</t>
  </si>
  <si>
    <t>Set Do not suggest third-party content in Windows spotlight to enabled. One method to achieve the recommended configuration via Group Policy is to set the following UI path to enabled:
User Configuration\Policies\Administrative Templates\Windows Components\Cloud Content\Do not suggest third-party content in Windows spotlight.</t>
  </si>
  <si>
    <t>Win11-383</t>
  </si>
  <si>
    <t>Set Turn off Spotlight collection on Desktop to enabled</t>
  </si>
  <si>
    <t>This policy setting removes the Spotlight collection setting in Personalization, rendering the user unable to select and subsequently download daily images from Microsoft to the system desktop.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</si>
  <si>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SID]\SOFTWARE\Policies\Microsoft\Windows\CloudContent:DisableSpotlightCollectionOnDesktop</t>
  </si>
  <si>
    <t>The setting Turn off Spotlight collection on Desktop is set to enabled.</t>
  </si>
  <si>
    <t>The setting Turn off Spotlight collection on Desktop is not set to enabled.</t>
  </si>
  <si>
    <t>19.7.7.5</t>
  </si>
  <si>
    <t>Enabling this setting will help ensure your data is not shared with any third party. The Windows Spotlight feature collects data and uses that data to display images from Microsoft.</t>
  </si>
  <si>
    <t>The `Spotlight collection` feature will not be available as an option in Personalization settings, so users will not be able to download daily images from Microsoft.</t>
  </si>
  <si>
    <t>To establish the recommended configuration via GP, set the following UI path to Enabled:
User Configuration\Policies\Administrative Templates\Windows Components\Cloud Content\Turn off Spotlight collection on Desktop.</t>
  </si>
  <si>
    <t>Set Turn off Spotlight collection on Desktop to enabled. One method to achieve the recommended configuration via Group Policy is to set the following UI path to enabled:
User Configuration\Policies\Administrative Templates\Windows Components\Cloud Content\Turn off Spotlight collection on Desktop.</t>
  </si>
  <si>
    <t>Win11-384</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</si>
  <si>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</si>
  <si>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</si>
  <si>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</si>
  <si>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The Prevent users from sharing files within their profile is set to enabled.</t>
  </si>
  <si>
    <t>The Prevent users from sharing files within their profile is not set to enabled.</t>
  </si>
  <si>
    <t>19.7.25</t>
  </si>
  <si>
    <t>19.7.25.1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</si>
  <si>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</si>
  <si>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Users cannot share files within their profile using the sharing wizard. Also, the sharing wizard cannot create a share at `%root%\Users` and can only be used to create SMB shares on folders.</t>
  </si>
  <si>
    <t>To establish the recommended configuration via GP, set the following UI path to Enabled:
User Configuration\Policies\Administrative Templates\Windows Components\Network Sharing\Prevent users from sharing files within their profile.</t>
  </si>
  <si>
    <t>Set Prevent users from sharing files within their profile. to enabled. One method to achieve the recommended configuration via Group Policy is to set the following UI path to enabled:
User Configuration\Policies\Administrative Templates\Windows Components\Network Sharing\Prevent users from sharing files within their profile.</t>
  </si>
  <si>
    <t>Win11-385</t>
  </si>
  <si>
    <t>Navigate to the UI Path articulated in the Remediation section and confirm it is set as prescribed. This group policy setting is backed by the following registry location:
HKEY_USERS\[USER SID]\Software\Policies\Microsoft\Windows\Installer:AlwaysInstallElevated</t>
  </si>
  <si>
    <t>19.7.40</t>
  </si>
  <si>
    <t>19.7.40.1</t>
  </si>
  <si>
    <t>To establish the recommended configuration via GP, set the following UI path to Disabled:
User Configuration\Policies\Administrative Templates\Windows Components\Windows Installer\Always install with elevated privileges.</t>
  </si>
  <si>
    <t>Set Always install with elevated privileges to disabled. One method to achieve the recommended configuration via Group Policy is to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</si>
  <si>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</si>
  <si>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Info</t>
  </si>
  <si>
    <t>Criticality Ratings</t>
  </si>
  <si>
    <t>Change Log</t>
  </si>
  <si>
    <t>Version</t>
  </si>
  <si>
    <t>Date</t>
  </si>
  <si>
    <t>Description of Changes</t>
  </si>
  <si>
    <t>Author</t>
  </si>
  <si>
    <t>Initial release CIS Microsoft Windows 11 Enterprise Benchmark v1.0.0</t>
  </si>
  <si>
    <t xml:space="preserve">Internal Revenue Service </t>
  </si>
  <si>
    <t>Internal changes &amp; updates</t>
  </si>
  <si>
    <t xml:space="preserve">Internal changes &amp; Updated issue code </t>
  </si>
  <si>
    <t>Internal Updates</t>
  </si>
  <si>
    <t>Added CIS Microsoft Windows 11 Enterprise Benchmark v2.0.0, and Updated Issue Code Table</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</si>
  <si>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</si>
  <si>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</si>
  <si>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</si>
  <si>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Removed and updated section 9.3.1.8 to with the correct reference in the new IRS 1075 Pub.</t>
  </si>
  <si>
    <t>Updated NIST ID from SC-29 to SC-28.</t>
  </si>
  <si>
    <t>Updated NIST ID from SC-5 to CM-7.</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</si>
  <si>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</si>
  <si>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</si>
  <si>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</si>
  <si>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</si>
  <si>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</si>
  <si>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</si>
  <si>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</si>
  <si>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</si>
  <si>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</si>
  <si>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</si>
  <si>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</si>
  <si>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</si>
  <si>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</si>
  <si>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</si>
  <si>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</si>
  <si>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</si>
  <si>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</si>
  <si>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</si>
  <si>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</si>
  <si>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User access was not established with concept of least privilege</t>
  </si>
  <si>
    <t>HAC12</t>
  </si>
  <si>
    <t>Separation of duties is not in place</t>
  </si>
  <si>
    <t>Operating system configuration files have incorrect permissions</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</si>
  <si>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</si>
  <si>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</si>
  <si>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</si>
  <si>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</si>
  <si>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</si>
  <si>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</si>
  <si>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</si>
  <si>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</si>
  <si>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</si>
  <si>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</si>
  <si>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</si>
  <si>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</si>
  <si>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</si>
  <si>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</si>
  <si>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</si>
  <si>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</si>
  <si>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</si>
  <si>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</si>
  <si>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</si>
  <si>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</si>
  <si>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</si>
  <si>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</si>
  <si>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</si>
  <si>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</si>
  <si>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</si>
  <si>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</si>
  <si>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</si>
  <si>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</si>
  <si>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</si>
  <si>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</si>
  <si>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</si>
  <si>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</si>
  <si>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</si>
  <si>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</si>
  <si>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</si>
  <si>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</si>
  <si>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</si>
  <si>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</si>
  <si>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</si>
  <si>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</si>
  <si>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</si>
  <si>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</si>
  <si>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</si>
  <si>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</si>
  <si>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</si>
  <si>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</si>
  <si>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</si>
  <si>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</si>
  <si>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</si>
  <si>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</si>
  <si>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</si>
  <si>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</si>
  <si>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</si>
  <si>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</si>
  <si>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</si>
  <si>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</si>
  <si>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</si>
  <si>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</si>
  <si>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</si>
  <si>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</si>
  <si>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</si>
  <si>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</si>
  <si>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</si>
  <si>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</si>
  <si>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</si>
  <si>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</si>
  <si>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</si>
  <si>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</si>
  <si>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</si>
  <si>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</si>
  <si>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</si>
  <si>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</si>
  <si>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</si>
  <si>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</si>
  <si>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</si>
  <si>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</si>
  <si>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</si>
  <si>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</si>
  <si>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</si>
  <si>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</si>
  <si>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</si>
  <si>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</si>
  <si>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</si>
  <si>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</si>
  <si>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</si>
  <si>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</si>
  <si>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</si>
  <si>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</si>
  <si>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</si>
  <si>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</si>
  <si>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</si>
  <si>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</si>
  <si>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</si>
  <si>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</si>
  <si>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</si>
  <si>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</si>
  <si>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</si>
  <si>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</si>
  <si>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</si>
  <si>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</si>
  <si>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</si>
  <si>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</si>
  <si>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</si>
  <si>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</si>
  <si>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</si>
  <si>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</si>
  <si>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</si>
  <si>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</si>
  <si>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</si>
  <si>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</si>
  <si>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</si>
  <si>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</si>
  <si>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</si>
  <si>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</si>
  <si>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</si>
  <si>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</si>
  <si>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</si>
  <si>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</si>
  <si>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</si>
  <si>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</si>
  <si>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</si>
  <si>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</si>
  <si>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</si>
  <si>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</si>
  <si>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</si>
  <si>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</si>
  <si>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</si>
  <si>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</si>
  <si>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</si>
  <si>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</si>
  <si>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</si>
  <si>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</si>
  <si>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</si>
  <si>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</si>
  <si>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</si>
  <si>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</si>
  <si>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</si>
  <si>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</si>
  <si>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</si>
  <si>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</si>
  <si>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</si>
  <si>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</si>
  <si>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</si>
  <si>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</si>
  <si>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</si>
  <si>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</si>
  <si>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</si>
  <si>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</si>
  <si>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</si>
  <si>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</si>
  <si>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</si>
  <si>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</si>
  <si>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</si>
  <si>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</si>
  <si>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</si>
  <si>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</si>
  <si>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</si>
  <si>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</si>
  <si>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</si>
  <si>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Audit storage capacity threshold has not been defined</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</si>
  <si>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</si>
  <si>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</si>
  <si>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</si>
  <si>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</si>
  <si>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</si>
  <si>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</si>
  <si>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</si>
  <si>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</si>
  <si>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</si>
  <si>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</si>
  <si>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</si>
  <si>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</si>
  <si>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</si>
  <si>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</si>
  <si>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</si>
  <si>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</si>
  <si>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</si>
  <si>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</si>
  <si>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</si>
  <si>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</si>
  <si>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</si>
  <si>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</si>
  <si>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</si>
  <si>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</si>
  <si>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</si>
  <si>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</si>
  <si>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</si>
  <si>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</si>
  <si>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</si>
  <si>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</si>
  <si>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</si>
  <si>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</si>
  <si>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</si>
  <si>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</si>
  <si>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</si>
  <si>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</si>
  <si>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</si>
  <si>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</si>
  <si>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</si>
  <si>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</si>
  <si>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</si>
  <si>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</si>
  <si>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</si>
  <si>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</si>
  <si>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</si>
  <si>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</si>
  <si>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</si>
  <si>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</si>
  <si>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</si>
  <si>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</si>
  <si>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</si>
  <si>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</si>
  <si>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</si>
  <si>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</si>
  <si>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</si>
  <si>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</si>
  <si>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</si>
  <si>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</si>
  <si>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</si>
  <si>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</si>
  <si>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</si>
  <si>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</si>
  <si>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</si>
  <si>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</si>
  <si>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</si>
  <si>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</si>
  <si>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</si>
  <si>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</si>
  <si>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</si>
  <si>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</si>
  <si>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</si>
  <si>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</si>
  <si>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</si>
  <si>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</si>
  <si>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</si>
  <si>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</si>
  <si>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</si>
  <si>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</si>
  <si>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</si>
  <si>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</si>
  <si>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</si>
  <si>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</si>
  <si>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</si>
  <si>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</si>
  <si>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</si>
  <si>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</si>
  <si>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</si>
  <si>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</si>
  <si>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</si>
  <si>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</si>
  <si>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</si>
  <si>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</si>
  <si>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</si>
  <si>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</si>
  <si>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</si>
  <si>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</si>
  <si>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</si>
  <si>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</si>
  <si>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</si>
  <si>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</si>
  <si>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</si>
  <si>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</si>
  <si>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</si>
  <si>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</si>
  <si>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</si>
  <si>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</si>
  <si>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</si>
  <si>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</si>
  <si>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</si>
  <si>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</si>
  <si>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</si>
  <si>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</si>
  <si>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</si>
  <si>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</si>
  <si>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</si>
  <si>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</si>
  <si>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</si>
  <si>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</si>
  <si>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</si>
  <si>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</si>
  <si>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</si>
  <si>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</si>
  <si>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</si>
  <si>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</si>
  <si>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</si>
  <si>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</si>
  <si>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</si>
  <si>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</si>
  <si>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</si>
  <si>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</si>
  <si>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</si>
  <si>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</si>
  <si>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</si>
  <si>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</si>
  <si>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</si>
  <si>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</si>
  <si>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</si>
  <si>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</si>
  <si>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</si>
  <si>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</si>
  <si>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</si>
  <si>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</si>
  <si>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</si>
  <si>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</si>
  <si>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</si>
  <si>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</si>
  <si>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</si>
  <si>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</si>
  <si>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</si>
  <si>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</si>
  <si>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</si>
  <si>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</si>
  <si>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</si>
  <si>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</si>
  <si>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</si>
  <si>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</si>
  <si>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</si>
  <si>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</si>
  <si>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</si>
  <si>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</si>
  <si>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</si>
  <si>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</si>
  <si>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</si>
  <si>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</si>
  <si>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</si>
  <si>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</si>
  <si>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</si>
  <si>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</si>
  <si>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</si>
  <si>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</si>
  <si>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</si>
  <si>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</si>
  <si>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</si>
  <si>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</si>
  <si>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</si>
  <si>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</si>
  <si>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</si>
  <si>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</si>
  <si>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</si>
  <si>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</si>
  <si>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</si>
  <si>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</si>
  <si>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</si>
  <si>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</si>
  <si>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</si>
  <si>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</si>
  <si>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</si>
  <si>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</si>
  <si>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</si>
  <si>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</si>
  <si>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</si>
  <si>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</si>
  <si>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</si>
  <si>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</si>
  <si>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</si>
  <si>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</si>
  <si>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</si>
  <si>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</si>
  <si>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</si>
  <si>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</si>
  <si>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</si>
  <si>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</si>
  <si>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</si>
  <si>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</si>
  <si>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</si>
  <si>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</si>
  <si>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</si>
  <si>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</si>
  <si>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</si>
  <si>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</si>
  <si>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</si>
  <si>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</si>
  <si>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</si>
  <si>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</si>
  <si>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</si>
  <si>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</si>
  <si>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</si>
  <si>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</si>
  <si>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</si>
  <si>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</si>
  <si>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</si>
  <si>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</si>
  <si>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</si>
  <si>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</si>
  <si>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</si>
  <si>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</si>
  <si>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</si>
  <si>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</si>
  <si>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</si>
  <si>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</si>
  <si>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</si>
  <si>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</si>
  <si>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</si>
  <si>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</si>
  <si>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</si>
  <si>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HPW9</t>
  </si>
  <si>
    <t>Password management processes are not documented</t>
  </si>
  <si>
    <t>Passwords are allowed to be stored</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</si>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</sst>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3" x14ac:knownFonts="1">
    <font>
      <sz val="11"/>
      <color indexed="8"/>
      <name val="Calibri"/>
    </font>
    <font>
      <sz val="11"/>
      <color theme="1"/>
      <name val="Calibri"/>
      <family val="2"/>
      <scheme val="minor"/>
    </font>
    <font>
      <sz val="11"/>
      <color indexed="8"/>
      <name val="Calibri"/>
      <family val="2"/>
    </font>
    <font>
      <sz val="10"/>
      <name val="Arial"/>
      <family val="2"/>
    </font>
    <font>
      <sz val="10"/>
      <color theme="1"/>
      <name val="Arial"/>
      <family val="2"/>
    </font>
    <font>
      <b/>
      <sz val="10"/>
      <name val="Arial"/>
      <family val="2"/>
    </font>
    <font>
      <sz val="12"/>
      <name val="Arial"/>
      <family val="2"/>
    </font>
    <font>
      <b/>
      <sz val="12"/>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0"/>
      <color indexed="8"/>
      <name val="Arial"/>
      <family val="2"/>
    </font>
    <font>
      <sz val="11"/>
      <color indexed="8"/>
      <name val="Arial"/>
      <family val="2"/>
    </font>
    <font>
      <sz val="10"/>
      <color theme="1" tint="4.9989318521683403E-2"/>
      <name val="Arial"/>
      <family val="2"/>
    </font>
    <font>
      <sz val="8"/>
      <name val="Calibri"/>
      <family val="2"/>
    </font>
    <font>
      <sz val="10"/>
      <name val="Arial"/>
      <family val="2"/>
    </font>
    <font>
      <b/>
      <sz val="11"/>
      <color rgb="FF000000"/>
      <name val="Calibri"/>
      <family val="2"/>
    </font>
    <font>
      <sz val="10"/>
      <name val="Arial"/>
    </font>
    <font>
      <sz val="12"/>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bgColor indexed="8"/>
      </patternFill>
    </fill>
    <fill>
      <patternFill patternType="solid">
        <fgColor rgb="FFD0CECE"/>
        <bgColor rgb="FF000000"/>
      </patternFill>
    </fill>
    <fill>
      <patternFill patternType="solid">
        <fgColor rgb="FFFFFFFF"/>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top/>
      <bottom style="thin">
        <color indexed="64"/>
      </bottom>
      <diagonal/>
    </border>
    <border>
      <left style="thin">
        <color indexed="64"/>
      </left>
      <right/>
      <top/>
      <bottom/>
      <diagonal/>
    </border>
    <border>
      <left style="thin">
        <color indexed="64"/>
      </left>
      <right style="thin">
        <color indexed="63"/>
      </right>
      <top style="thin">
        <color indexed="64"/>
      </top>
      <bottom style="thin">
        <color indexed="64"/>
      </bottom>
      <diagonal/>
    </border>
    <border>
      <left/>
      <right style="thin">
        <color indexed="63"/>
      </right>
      <top/>
      <bottom style="thin">
        <color indexed="63"/>
      </bottom>
      <diagonal/>
    </border>
    <border>
      <left/>
      <right style="thin">
        <color indexed="63"/>
      </right>
      <top/>
      <bottom/>
      <diagonal/>
    </border>
    <border>
      <left style="thin">
        <color indexed="64"/>
      </left>
      <right style="thin">
        <color indexed="64"/>
      </right>
      <top/>
      <bottom/>
      <diagonal/>
    </border>
    <border>
      <left style="thin">
        <color indexed="63"/>
      </left>
      <right style="thin">
        <color indexed="63"/>
      </right>
      <top/>
      <bottom/>
      <diagonal/>
    </border>
    <border>
      <left style="thin">
        <color indexed="64"/>
      </left>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3"/>
      </left>
      <right/>
      <top style="thin">
        <color indexed="64"/>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3"/>
      </right>
      <top style="thin">
        <color indexed="63"/>
      </top>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s>
  <cellStyleXfs count="9">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xf numFmtId="0" fontId="3" fillId="0" borderId="0"/>
    <xf numFmtId="0" fontId="3" fillId="0" borderId="0"/>
    <xf numFmtId="0" fontId="19" fillId="0" borderId="0"/>
  </cellStyleXfs>
  <cellXfs count="327">
    <xf numFmtId="0" fontId="0" fillId="0" borderId="0" xfId="0" applyFill="1" applyProtection="1"/>
    <xf numFmtId="0" fontId="2" fillId="0" borderId="0" xfId="2" applyProtection="1"/>
    <xf numFmtId="0" fontId="2" fillId="3" borderId="0" xfId="2" applyFill="1" applyProtection="1"/>
    <xf numFmtId="0" fontId="3" fillId="3" borderId="0" xfId="2" applyFont="1" applyFill="1" applyAlignment="1">
      <alignment vertical="center"/>
    </xf>
    <xf numFmtId="0" fontId="2" fillId="3" borderId="5" xfId="2" applyFill="1" applyBorder="1" applyProtection="1"/>
    <xf numFmtId="0" fontId="2" fillId="6" borderId="6" xfId="2" applyFill="1" applyBorder="1" applyAlignment="1" applyProtection="1">
      <alignment vertical="top"/>
    </xf>
    <xf numFmtId="0" fontId="2" fillId="6" borderId="7" xfId="2" applyFill="1" applyBorder="1" applyAlignment="1" applyProtection="1">
      <alignment vertical="top"/>
    </xf>
    <xf numFmtId="0" fontId="2" fillId="6" borderId="8" xfId="2" applyFill="1" applyBorder="1" applyAlignment="1" applyProtection="1">
      <alignment vertical="top"/>
    </xf>
    <xf numFmtId="0" fontId="2" fillId="6" borderId="5" xfId="2" applyFill="1" applyBorder="1" applyAlignment="1" applyProtection="1">
      <alignment vertical="top"/>
    </xf>
    <xf numFmtId="0" fontId="2" fillId="6" borderId="0" xfId="2" applyFill="1" applyBorder="1" applyAlignment="1" applyProtection="1">
      <alignment vertical="top"/>
    </xf>
    <xf numFmtId="0" fontId="3" fillId="6" borderId="9" xfId="2" applyFont="1" applyFill="1" applyBorder="1" applyAlignment="1" applyProtection="1">
      <alignment vertical="top"/>
    </xf>
    <xf numFmtId="0" fontId="3" fillId="7" borderId="6" xfId="2" applyFont="1" applyFill="1" applyBorder="1" applyProtection="1"/>
    <xf numFmtId="0" fontId="3" fillId="7" borderId="7" xfId="2" applyFont="1" applyFill="1" applyBorder="1" applyProtection="1"/>
    <xf numFmtId="0" fontId="2" fillId="7" borderId="8" xfId="2" applyFill="1" applyBorder="1" applyProtection="1"/>
    <xf numFmtId="0" fontId="3" fillId="7" borderId="5" xfId="2" applyFont="1" applyFill="1" applyBorder="1" applyAlignment="1" applyProtection="1"/>
    <xf numFmtId="0" fontId="3" fillId="7" borderId="0" xfId="2" applyFont="1" applyFill="1" applyBorder="1" applyAlignment="1" applyProtection="1"/>
    <xf numFmtId="0" fontId="4" fillId="7" borderId="9" xfId="2" applyFont="1" applyFill="1" applyBorder="1" applyAlignment="1" applyProtection="1"/>
    <xf numFmtId="0" fontId="3" fillId="7" borderId="5" xfId="2" applyFont="1" applyFill="1" applyBorder="1" applyProtection="1"/>
    <xf numFmtId="0" fontId="3" fillId="7" borderId="0" xfId="2" applyFont="1" applyFill="1" applyBorder="1" applyProtection="1"/>
    <xf numFmtId="0" fontId="6" fillId="7" borderId="5" xfId="2" applyFont="1" applyFill="1" applyBorder="1" applyAlignment="1" applyProtection="1"/>
    <xf numFmtId="0" fontId="6" fillId="7" borderId="0" xfId="2" applyFont="1" applyFill="1" applyBorder="1" applyAlignment="1" applyProtection="1"/>
    <xf numFmtId="0" fontId="7" fillId="7" borderId="9" xfId="2" applyFont="1" applyFill="1" applyBorder="1" applyAlignment="1" applyProtection="1"/>
    <xf numFmtId="0" fontId="2" fillId="0" borderId="0" xfId="2" applyFill="1" applyAlignment="1" applyProtection="1"/>
    <xf numFmtId="0" fontId="2" fillId="0" borderId="0" xfId="2" applyAlignment="1" applyProtection="1"/>
    <xf numFmtId="0" fontId="5" fillId="8" borderId="5" xfId="2" applyFont="1" applyFill="1" applyBorder="1" applyAlignment="1" applyProtection="1">
      <alignment vertical="top"/>
    </xf>
    <xf numFmtId="0" fontId="5" fillId="8" borderId="0" xfId="2" applyFont="1" applyFill="1" applyBorder="1" applyAlignment="1" applyProtection="1">
      <alignment vertical="top"/>
    </xf>
    <xf numFmtId="0" fontId="5" fillId="8" borderId="11" xfId="2" applyFont="1" applyFill="1" applyBorder="1" applyAlignment="1" applyProtection="1">
      <alignment vertical="top"/>
    </xf>
    <xf numFmtId="0" fontId="3" fillId="3" borderId="13" xfId="2" applyFont="1" applyFill="1" applyBorder="1" applyAlignment="1" applyProtection="1">
      <alignment vertical="top"/>
    </xf>
    <xf numFmtId="0" fontId="3" fillId="3" borderId="7" xfId="2" applyFont="1" applyFill="1" applyBorder="1" applyAlignment="1" applyProtection="1">
      <alignment vertical="top"/>
    </xf>
    <xf numFmtId="0" fontId="3" fillId="3" borderId="8" xfId="2" applyFont="1" applyFill="1" applyBorder="1" applyAlignment="1" applyProtection="1">
      <alignment vertical="top"/>
    </xf>
    <xf numFmtId="0" fontId="5" fillId="8" borderId="13" xfId="2" applyFont="1" applyFill="1" applyBorder="1" applyAlignment="1" applyProtection="1">
      <alignment vertical="top"/>
    </xf>
    <xf numFmtId="0" fontId="5" fillId="8" borderId="7" xfId="2" applyFont="1" applyFill="1" applyBorder="1" applyAlignment="1" applyProtection="1">
      <alignment vertical="top"/>
    </xf>
    <xf numFmtId="0" fontId="5" fillId="8" borderId="8" xfId="2" applyFont="1" applyFill="1" applyBorder="1" applyAlignment="1" applyProtection="1">
      <alignment vertical="top"/>
    </xf>
    <xf numFmtId="0" fontId="3" fillId="3" borderId="14" xfId="2" applyFont="1" applyFill="1" applyBorder="1" applyAlignment="1" applyProtection="1">
      <alignment vertical="top"/>
    </xf>
    <xf numFmtId="0" fontId="3" fillId="3" borderId="0" xfId="2" applyFont="1" applyFill="1" applyBorder="1" applyAlignment="1" applyProtection="1">
      <alignment vertical="top"/>
    </xf>
    <xf numFmtId="0" fontId="3" fillId="3" borderId="9" xfId="2" applyFont="1" applyFill="1" applyBorder="1" applyAlignment="1" applyProtection="1">
      <alignment vertical="top"/>
    </xf>
    <xf numFmtId="0" fontId="5" fillId="8" borderId="14" xfId="2" applyFont="1" applyFill="1" applyBorder="1" applyAlignment="1" applyProtection="1">
      <alignment vertical="top"/>
    </xf>
    <xf numFmtId="0" fontId="5" fillId="8" borderId="9" xfId="2" applyFont="1" applyFill="1" applyBorder="1" applyAlignment="1" applyProtection="1">
      <alignment vertical="top"/>
    </xf>
    <xf numFmtId="0" fontId="3" fillId="0" borderId="0" xfId="2" applyFont="1" applyFill="1" applyAlignment="1" applyProtection="1"/>
    <xf numFmtId="0" fontId="2" fillId="0" borderId="0" xfId="2"/>
    <xf numFmtId="49" fontId="2" fillId="0" borderId="0" xfId="2" applyNumberFormat="1"/>
    <xf numFmtId="0" fontId="3" fillId="0" borderId="1" xfId="2" applyFont="1" applyBorder="1" applyAlignment="1">
      <alignment horizontal="left" vertical="top"/>
    </xf>
    <xf numFmtId="0" fontId="2" fillId="0" borderId="0" xfId="2" applyFill="1"/>
    <xf numFmtId="0" fontId="0" fillId="0" borderId="0" xfId="0" applyProtection="1"/>
    <xf numFmtId="0" fontId="11" fillId="0" borderId="0" xfId="0" applyFont="1" applyProtection="1"/>
    <xf numFmtId="0" fontId="2" fillId="3" borderId="0" xfId="0" applyFont="1" applyFill="1" applyProtection="1"/>
    <xf numFmtId="0" fontId="0" fillId="3" borderId="0" xfId="0" applyFill="1"/>
    <xf numFmtId="0" fontId="3" fillId="3" borderId="0" xfId="0" applyFont="1" applyFill="1" applyBorder="1" applyAlignment="1">
      <alignment vertical="top"/>
    </xf>
    <xf numFmtId="0" fontId="5" fillId="3" borderId="11" xfId="0" applyFont="1" applyFill="1" applyBorder="1" applyAlignment="1"/>
    <xf numFmtId="0" fontId="8" fillId="3" borderId="11" xfId="0" applyFont="1" applyFill="1" applyBorder="1" applyAlignment="1">
      <alignment vertical="top"/>
    </xf>
    <xf numFmtId="0" fontId="0" fillId="2" borderId="10" xfId="0" applyFill="1" applyBorder="1" applyAlignment="1">
      <alignment vertical="center"/>
    </xf>
    <xf numFmtId="0" fontId="5" fillId="6" borderId="10" xfId="0" applyFont="1" applyFill="1" applyBorder="1" applyAlignment="1">
      <alignment vertical="center"/>
    </xf>
    <xf numFmtId="0" fontId="0" fillId="2" borderId="4" xfId="0" applyFill="1" applyBorder="1" applyAlignment="1">
      <alignment vertical="center"/>
    </xf>
    <xf numFmtId="0" fontId="8" fillId="3" borderId="11" xfId="0" applyFont="1" applyFill="1" applyBorder="1" applyAlignment="1">
      <alignment horizontal="left" vertical="top" wrapText="1"/>
    </xf>
    <xf numFmtId="0" fontId="9" fillId="4" borderId="12"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9" fontId="12" fillId="0" borderId="1" xfId="0" applyNumberFormat="1" applyFont="1" applyFill="1" applyBorder="1" applyAlignment="1">
      <alignment horizontal="center" vertical="center"/>
    </xf>
    <xf numFmtId="0" fontId="5" fillId="3" borderId="0" xfId="0" applyFont="1" applyFill="1" applyBorder="1"/>
    <xf numFmtId="0" fontId="0" fillId="3" borderId="0" xfId="0" applyFill="1" applyBorder="1"/>
    <xf numFmtId="0" fontId="8" fillId="3" borderId="0" xfId="0" applyFont="1" applyFill="1" applyBorder="1" applyAlignment="1">
      <alignment vertical="top"/>
    </xf>
    <xf numFmtId="0" fontId="0" fillId="3" borderId="11" xfId="0" applyFill="1" applyBorder="1"/>
    <xf numFmtId="0" fontId="9" fillId="4" borderId="2" xfId="0" applyFont="1" applyFill="1" applyBorder="1" applyAlignment="1">
      <alignment horizontal="center" vertical="center"/>
    </xf>
    <xf numFmtId="0" fontId="9" fillId="3" borderId="0" xfId="0" applyFont="1" applyFill="1" applyBorder="1" applyAlignment="1">
      <alignment horizontal="center" vertical="center"/>
    </xf>
    <xf numFmtId="0" fontId="8" fillId="3" borderId="0" xfId="0" applyFont="1" applyFill="1" applyBorder="1" applyAlignment="1">
      <alignment vertical="top" wrapText="1"/>
    </xf>
    <xf numFmtId="0" fontId="3"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Border="1"/>
    <xf numFmtId="0" fontId="0" fillId="3" borderId="3" xfId="0" applyFill="1" applyBorder="1"/>
    <xf numFmtId="0" fontId="0" fillId="3" borderId="10" xfId="0" applyFill="1" applyBorder="1"/>
    <xf numFmtId="0" fontId="8" fillId="3" borderId="10" xfId="0" applyFont="1" applyFill="1" applyBorder="1" applyAlignment="1">
      <alignment vertical="top" wrapText="1"/>
    </xf>
    <xf numFmtId="0" fontId="3" fillId="0" borderId="0" xfId="4"/>
    <xf numFmtId="0" fontId="5" fillId="8" borderId="3" xfId="0" applyFont="1" applyFill="1" applyBorder="1" applyAlignment="1" applyProtection="1">
      <alignment vertical="top"/>
    </xf>
    <xf numFmtId="0" fontId="5" fillId="8" borderId="10" xfId="0" applyFont="1" applyFill="1" applyBorder="1" applyAlignment="1" applyProtection="1">
      <alignment vertical="top"/>
    </xf>
    <xf numFmtId="0" fontId="5" fillId="8" borderId="4" xfId="0" applyFont="1" applyFill="1" applyBorder="1" applyAlignment="1" applyProtection="1">
      <alignment vertical="top"/>
    </xf>
    <xf numFmtId="0" fontId="15" fillId="0" borderId="0" xfId="0" applyFont="1" applyFill="1" applyBorder="1" applyAlignment="1" applyProtection="1">
      <alignment horizontal="center" vertical="center" wrapText="1"/>
    </xf>
    <xf numFmtId="0" fontId="15" fillId="0" borderId="1" xfId="0" applyFont="1" applyFill="1" applyBorder="1" applyAlignment="1" applyProtection="1">
      <alignment horizontal="left" vertical="top" wrapText="1"/>
    </xf>
    <xf numFmtId="0" fontId="15" fillId="0" borderId="0" xfId="0" applyFont="1" applyFill="1" applyAlignment="1" applyProtection="1">
      <alignment vertical="top" wrapText="1"/>
    </xf>
    <xf numFmtId="2" fontId="15" fillId="0" borderId="1" xfId="0" applyNumberFormat="1" applyFont="1" applyFill="1" applyBorder="1" applyAlignment="1" applyProtection="1">
      <alignment horizontal="left" vertical="top" wrapText="1"/>
    </xf>
    <xf numFmtId="0" fontId="15" fillId="0" borderId="1" xfId="0" applyFont="1" applyFill="1" applyBorder="1" applyAlignment="1" applyProtection="1">
      <alignment vertical="top" wrapText="1"/>
    </xf>
    <xf numFmtId="0" fontId="15" fillId="0" borderId="0" xfId="0" applyFont="1" applyFill="1" applyBorder="1" applyAlignment="1" applyProtection="1">
      <alignment vertical="top" wrapText="1"/>
    </xf>
    <xf numFmtId="0" fontId="15" fillId="0" borderId="0" xfId="0" applyFont="1" applyFill="1" applyAlignment="1" applyProtection="1">
      <alignment horizontal="left" vertical="top" wrapText="1"/>
    </xf>
    <xf numFmtId="0" fontId="15" fillId="0" borderId="0" xfId="0" applyFont="1" applyFill="1" applyAlignment="1" applyProtection="1">
      <alignment wrapText="1"/>
    </xf>
    <xf numFmtId="0" fontId="15" fillId="0" borderId="0" xfId="0" applyFont="1" applyFill="1" applyBorder="1" applyAlignment="1" applyProtection="1">
      <alignment wrapText="1"/>
    </xf>
    <xf numFmtId="0" fontId="15" fillId="0" borderId="0" xfId="0" applyFont="1" applyFill="1" applyBorder="1" applyAlignment="1" applyProtection="1">
      <alignment horizontal="left" wrapText="1"/>
    </xf>
    <xf numFmtId="0" fontId="15" fillId="0" borderId="0" xfId="0" applyFont="1" applyFill="1" applyAlignment="1" applyProtection="1">
      <alignment vertical="center" wrapText="1"/>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center" wrapText="1"/>
    </xf>
    <xf numFmtId="0" fontId="15" fillId="3"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protection locked="0"/>
    </xf>
    <xf numFmtId="0" fontId="5" fillId="5" borderId="17" xfId="0" applyFont="1" applyFill="1" applyBorder="1" applyAlignment="1" applyProtection="1"/>
    <xf numFmtId="0" fontId="5" fillId="4" borderId="16" xfId="0" applyFont="1" applyFill="1" applyBorder="1" applyAlignment="1" applyProtection="1">
      <alignment horizontal="left" vertical="top" wrapText="1"/>
    </xf>
    <xf numFmtId="0" fontId="3" fillId="0" borderId="1" xfId="0" applyFont="1" applyBorder="1" applyAlignment="1" applyProtection="1">
      <alignment vertical="top" wrapText="1"/>
      <protection locked="0"/>
    </xf>
    <xf numFmtId="0" fontId="5" fillId="2" borderId="15" xfId="0" applyFont="1" applyFill="1" applyBorder="1" applyAlignment="1" applyProtection="1">
      <alignment vertical="top" wrapText="1"/>
    </xf>
    <xf numFmtId="0" fontId="3" fillId="0" borderId="1" xfId="3"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xf>
    <xf numFmtId="0" fontId="3" fillId="0" borderId="1" xfId="0" applyFont="1" applyFill="1" applyBorder="1" applyAlignment="1" applyProtection="1">
      <alignment vertical="top" wrapText="1"/>
    </xf>
    <xf numFmtId="0" fontId="5"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1" xfId="5" applyFont="1" applyFill="1" applyBorder="1" applyAlignment="1">
      <alignment vertical="top" wrapText="1"/>
    </xf>
    <xf numFmtId="0" fontId="15" fillId="6" borderId="0" xfId="0" applyFont="1" applyFill="1" applyBorder="1" applyProtection="1">
      <protection locked="0"/>
    </xf>
    <xf numFmtId="0" fontId="0" fillId="3" borderId="1" xfId="0" applyFill="1" applyBorder="1" applyAlignment="1">
      <alignment vertical="top" wrapText="1"/>
    </xf>
    <xf numFmtId="0" fontId="0" fillId="0" borderId="0" xfId="0" applyFill="1" applyAlignment="1">
      <alignment vertical="top" wrapText="1"/>
    </xf>
    <xf numFmtId="0" fontId="0" fillId="0" borderId="0" xfId="0" applyFill="1" applyProtection="1">
      <protection locked="0"/>
    </xf>
    <xf numFmtId="0" fontId="3" fillId="0" borderId="1" xfId="0" applyFont="1" applyFill="1" applyBorder="1" applyAlignment="1" applyProtection="1">
      <alignment vertical="top" wrapText="1"/>
      <protection locked="0"/>
    </xf>
    <xf numFmtId="0" fontId="15" fillId="0" borderId="1" xfId="0" applyFont="1" applyFill="1" applyBorder="1" applyAlignment="1" applyProtection="1">
      <alignment vertical="top" wrapText="1"/>
      <protection locked="0"/>
    </xf>
    <xf numFmtId="166" fontId="3" fillId="0" borderId="1" xfId="1" applyNumberFormat="1" applyFont="1" applyBorder="1" applyAlignment="1">
      <alignment horizontal="left" vertical="top" wrapText="1"/>
    </xf>
    <xf numFmtId="14" fontId="3" fillId="0" borderId="1" xfId="1" applyNumberFormat="1" applyFont="1" applyBorder="1" applyAlignment="1">
      <alignment horizontal="left" vertical="top" wrapText="1"/>
    </xf>
    <xf numFmtId="49" fontId="3" fillId="0" borderId="1" xfId="1" applyNumberFormat="1" applyFont="1" applyBorder="1" applyAlignment="1">
      <alignment horizontal="left" vertical="top" wrapText="1"/>
    </xf>
    <xf numFmtId="0" fontId="0" fillId="3" borderId="5" xfId="0" applyFill="1" applyBorder="1"/>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5" fillId="6" borderId="17" xfId="0" applyFont="1" applyFill="1" applyBorder="1" applyAlignment="1">
      <alignment vertical="center"/>
    </xf>
    <xf numFmtId="0" fontId="13" fillId="3" borderId="0" xfId="0" applyFont="1" applyFill="1" applyBorder="1"/>
    <xf numFmtId="0" fontId="14" fillId="3" borderId="0" xfId="0" applyFont="1" applyFill="1" applyBorder="1"/>
    <xf numFmtId="0" fontId="3" fillId="3" borderId="17" xfId="0" applyFont="1" applyFill="1" applyBorder="1" applyAlignment="1">
      <alignment vertical="center"/>
    </xf>
    <xf numFmtId="0" fontId="0" fillId="3" borderId="0" xfId="0" applyFill="1" applyBorder="1" applyAlignment="1">
      <alignment vertical="center"/>
    </xf>
    <xf numFmtId="0" fontId="0" fillId="3" borderId="4" xfId="0" applyFill="1" applyBorder="1"/>
    <xf numFmtId="0" fontId="3" fillId="3" borderId="11" xfId="0" applyFont="1" applyFill="1" applyBorder="1" applyAlignment="1">
      <alignment vertical="center"/>
    </xf>
    <xf numFmtId="0" fontId="3" fillId="3" borderId="3" xfId="0" applyFont="1" applyFill="1" applyBorder="1" applyAlignment="1">
      <alignment vertical="top"/>
    </xf>
    <xf numFmtId="0" fontId="3" fillId="3" borderId="10" xfId="0" applyFont="1" applyFill="1" applyBorder="1" applyAlignment="1">
      <alignment vertical="top"/>
    </xf>
    <xf numFmtId="0" fontId="5" fillId="6" borderId="17" xfId="0" applyFont="1" applyFill="1" applyBorder="1" applyAlignment="1"/>
    <xf numFmtId="0" fontId="5" fillId="5" borderId="17" xfId="0" applyFont="1" applyFill="1" applyBorder="1" applyAlignment="1">
      <alignment vertical="center"/>
    </xf>
    <xf numFmtId="0" fontId="16" fillId="3" borderId="0" xfId="0" applyFont="1" applyFill="1" applyBorder="1"/>
    <xf numFmtId="0" fontId="0" fillId="0" borderId="0" xfId="0" applyFill="1" applyBorder="1" applyProtection="1"/>
    <xf numFmtId="0" fontId="15" fillId="0" borderId="1" xfId="0" applyFont="1" applyFill="1" applyBorder="1" applyAlignment="1" applyProtection="1">
      <alignment horizontal="center" vertical="top" wrapText="1"/>
    </xf>
    <xf numFmtId="0" fontId="15" fillId="10" borderId="0" xfId="0" applyFont="1" applyFill="1" applyAlignment="1" applyProtection="1">
      <alignment horizontal="left" vertical="top" wrapText="1"/>
    </xf>
    <xf numFmtId="0" fontId="15" fillId="2" borderId="0" xfId="0" applyFont="1" applyFill="1" applyBorder="1" applyAlignment="1" applyProtection="1">
      <alignment wrapText="1"/>
    </xf>
    <xf numFmtId="0" fontId="3" fillId="3" borderId="0" xfId="4" applyFill="1"/>
    <xf numFmtId="0" fontId="0" fillId="0" borderId="0" xfId="0" applyFill="1" applyBorder="1" applyAlignment="1" applyProtection="1">
      <alignment horizontal="left" vertical="top" wrapText="1"/>
    </xf>
    <xf numFmtId="0" fontId="0" fillId="0" borderId="0" xfId="0" applyFill="1" applyAlignment="1" applyProtection="1">
      <alignment horizontal="left" vertical="top" wrapText="1"/>
    </xf>
    <xf numFmtId="0" fontId="15" fillId="0" borderId="0" xfId="0" applyFont="1" applyFill="1" applyBorder="1" applyAlignment="1" applyProtection="1">
      <alignment horizontal="left" vertical="top" wrapText="1"/>
    </xf>
    <xf numFmtId="0" fontId="5" fillId="9" borderId="1" xfId="0" applyFont="1" applyFill="1" applyBorder="1" applyAlignment="1" applyProtection="1">
      <alignment horizontal="left" vertical="top" wrapText="1"/>
    </xf>
    <xf numFmtId="0" fontId="5" fillId="9" borderId="1" xfId="6" applyFont="1" applyFill="1" applyBorder="1" applyAlignment="1" applyProtection="1">
      <alignment horizontal="left" vertical="top" wrapText="1"/>
    </xf>
    <xf numFmtId="0" fontId="0" fillId="0" borderId="0" xfId="0"/>
    <xf numFmtId="0" fontId="0" fillId="0" borderId="1" xfId="0" applyFill="1" applyBorder="1" applyAlignment="1">
      <alignment horizontal="left" vertical="top" wrapText="1"/>
    </xf>
    <xf numFmtId="0" fontId="0" fillId="0" borderId="0" xfId="0" applyFill="1" applyAlignment="1">
      <alignment horizontal="left" vertical="top" wrapText="1"/>
    </xf>
    <xf numFmtId="0" fontId="3" fillId="3" borderId="1" xfId="0" applyFont="1" applyFill="1" applyBorder="1" applyAlignment="1">
      <alignment horizontal="left" vertical="top" wrapText="1"/>
    </xf>
    <xf numFmtId="0" fontId="14" fillId="3" borderId="1" xfId="0" applyFont="1" applyFill="1" applyBorder="1" applyAlignment="1" applyProtection="1">
      <alignment horizontal="left" vertical="top" wrapText="1"/>
    </xf>
    <xf numFmtId="0" fontId="17" fillId="0" borderId="0" xfId="1" applyFont="1" applyAlignment="1">
      <alignment vertical="top" wrapText="1"/>
    </xf>
    <xf numFmtId="0" fontId="3" fillId="0" borderId="1" xfId="5" applyFont="1" applyFill="1" applyBorder="1" applyAlignment="1">
      <alignment horizontal="left" vertical="top" wrapText="1"/>
    </xf>
    <xf numFmtId="0" fontId="3" fillId="0" borderId="1" xfId="7" applyFont="1" applyFill="1" applyBorder="1" applyAlignment="1" applyProtection="1">
      <alignment horizontal="left" vertical="top" wrapText="1"/>
    </xf>
    <xf numFmtId="0" fontId="5" fillId="8" borderId="17" xfId="2" applyFont="1" applyFill="1" applyBorder="1" applyAlignment="1" applyProtection="1">
      <alignment vertical="top"/>
    </xf>
    <xf numFmtId="0" fontId="3" fillId="3" borderId="20" xfId="2" applyFont="1" applyFill="1" applyBorder="1" applyAlignment="1" applyProtection="1">
      <alignment horizontal="left" vertical="top"/>
    </xf>
    <xf numFmtId="0" fontId="10" fillId="8" borderId="17" xfId="2" applyFont="1" applyFill="1" applyBorder="1" applyAlignment="1" applyProtection="1">
      <alignment vertical="top"/>
    </xf>
    <xf numFmtId="0" fontId="5" fillId="4" borderId="1" xfId="0" applyFont="1" applyFill="1" applyBorder="1" applyAlignment="1" applyProtection="1">
      <alignment vertical="top" wrapText="1"/>
      <protection locked="0"/>
    </xf>
    <xf numFmtId="0" fontId="17" fillId="0" borderId="1" xfId="0" applyFont="1" applyFill="1" applyBorder="1" applyAlignment="1">
      <alignment vertical="top" wrapText="1"/>
    </xf>
    <xf numFmtId="0" fontId="17" fillId="0" borderId="1" xfId="1" applyFont="1" applyBorder="1" applyAlignment="1">
      <alignment vertical="top" wrapText="1"/>
    </xf>
    <xf numFmtId="0" fontId="5" fillId="9" borderId="16" xfId="0" applyFont="1" applyFill="1" applyBorder="1" applyAlignment="1" applyProtection="1">
      <alignment horizontal="left" vertical="top" wrapText="1"/>
    </xf>
    <xf numFmtId="0" fontId="3" fillId="0" borderId="1" xfId="3" applyBorder="1" applyAlignment="1">
      <alignment horizontal="left" vertical="top" wrapText="1"/>
    </xf>
    <xf numFmtId="0" fontId="3" fillId="0" borderId="1" xfId="5" applyFont="1" applyBorder="1" applyAlignment="1">
      <alignment vertical="top" wrapText="1"/>
    </xf>
    <xf numFmtId="0" fontId="15" fillId="6" borderId="0" xfId="0" applyFont="1" applyFill="1" applyProtection="1">
      <protection locked="0"/>
    </xf>
    <xf numFmtId="0" fontId="3" fillId="0" borderId="1" xfId="7" applyBorder="1" applyAlignment="1">
      <alignment horizontal="left" vertical="top" wrapText="1"/>
    </xf>
    <xf numFmtId="0" fontId="3" fillId="0" borderId="1" xfId="0" applyFont="1" applyBorder="1" applyAlignment="1">
      <alignment horizontal="left" vertical="top" wrapText="1"/>
    </xf>
    <xf numFmtId="0" fontId="15" fillId="0" borderId="1" xfId="0" applyFont="1" applyBorder="1" applyAlignment="1">
      <alignment horizontal="left" vertical="top" wrapText="1" readingOrder="1"/>
    </xf>
    <xf numFmtId="0" fontId="15" fillId="3" borderId="1" xfId="0"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17" fillId="0" borderId="1" xfId="3" applyFont="1" applyBorder="1" applyAlignment="1">
      <alignment horizontal="left" vertical="top" wrapText="1"/>
    </xf>
    <xf numFmtId="0" fontId="4" fillId="0" borderId="1" xfId="3" applyFont="1" applyBorder="1" applyAlignment="1">
      <alignment horizontal="left" vertical="top" wrapText="1"/>
    </xf>
    <xf numFmtId="0" fontId="3" fillId="0" borderId="1" xfId="0" applyFont="1" applyBorder="1" applyAlignment="1">
      <alignment horizontal="left" vertical="top"/>
    </xf>
    <xf numFmtId="0" fontId="3" fillId="0" borderId="21" xfId="5" applyFont="1" applyBorder="1" applyAlignment="1">
      <alignment vertical="top" wrapText="1"/>
    </xf>
    <xf numFmtId="0" fontId="15" fillId="0" borderId="0" xfId="3" applyFont="1" applyAlignment="1">
      <alignment wrapText="1"/>
    </xf>
    <xf numFmtId="0" fontId="5" fillId="2" borderId="0" xfId="0" applyFont="1" applyFill="1" applyAlignment="1">
      <alignment horizontal="left" vertical="top" wrapText="1"/>
    </xf>
    <xf numFmtId="0" fontId="15" fillId="0" borderId="1" xfId="0" applyFont="1" applyFill="1" applyBorder="1" applyAlignment="1" applyProtection="1">
      <alignment horizontal="left" vertical="top" wrapText="1" readingOrder="1"/>
    </xf>
    <xf numFmtId="0" fontId="3" fillId="0" borderId="1" xfId="0" applyFont="1" applyBorder="1" applyAlignment="1">
      <alignment vertical="top" wrapText="1"/>
    </xf>
    <xf numFmtId="0" fontId="15" fillId="0" borderId="1" xfId="0" applyFont="1" applyBorder="1" applyAlignment="1" applyProtection="1">
      <alignment vertical="top" wrapText="1"/>
      <protection locked="0"/>
    </xf>
    <xf numFmtId="0" fontId="15" fillId="0" borderId="1" xfId="0" applyFont="1" applyBorder="1" applyAlignment="1">
      <alignment horizontal="left" vertical="top" wrapText="1"/>
    </xf>
    <xf numFmtId="0" fontId="3" fillId="0" borderId="0" xfId="3"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xf>
    <xf numFmtId="0" fontId="3" fillId="0" borderId="1" xfId="0" applyFont="1" applyFill="1" applyBorder="1" applyAlignment="1">
      <alignment vertical="top" wrapText="1"/>
    </xf>
    <xf numFmtId="0" fontId="19" fillId="0" borderId="0" xfId="8"/>
    <xf numFmtId="0" fontId="15" fillId="11" borderId="22" xfId="8" applyFont="1" applyFill="1" applyBorder="1" applyAlignment="1">
      <alignment horizontal="left" vertical="top" wrapText="1"/>
    </xf>
    <xf numFmtId="14" fontId="3" fillId="0" borderId="23" xfId="8" applyNumberFormat="1" applyFont="1" applyBorder="1" applyAlignment="1">
      <alignment horizontal="left" vertical="top"/>
    </xf>
    <xf numFmtId="10" fontId="3" fillId="0" borderId="1" xfId="0" applyNumberFormat="1" applyFont="1" applyFill="1" applyBorder="1" applyAlignment="1" applyProtection="1">
      <alignment horizontal="left" vertical="top" wrapText="1"/>
    </xf>
    <xf numFmtId="0" fontId="3" fillId="0" borderId="1" xfId="5" applyFont="1" applyBorder="1" applyAlignment="1">
      <alignment horizontal="left" vertical="top" wrapText="1"/>
    </xf>
    <xf numFmtId="166" fontId="15" fillId="0" borderId="24" xfId="0" applyNumberFormat="1" applyFont="1" applyBorder="1" applyAlignment="1">
      <alignment horizontal="left" vertical="top" wrapText="1"/>
    </xf>
    <xf numFmtId="14" fontId="15" fillId="0" borderId="23" xfId="0" applyNumberFormat="1" applyFont="1" applyBorder="1" applyAlignment="1">
      <alignment horizontal="left" vertical="top" wrapText="1"/>
    </xf>
    <xf numFmtId="0" fontId="3" fillId="0" borderId="24" xfId="0" applyFont="1" applyBorder="1" applyAlignment="1">
      <alignment horizontal="left" vertical="top" wrapText="1"/>
    </xf>
    <xf numFmtId="0" fontId="20" fillId="12" borderId="1" xfId="0" applyFont="1" applyFill="1" applyBorder="1" applyAlignment="1" applyProtection="1">
      <alignment wrapText="1"/>
    </xf>
    <xf numFmtId="0" fontId="20" fillId="12" borderId="25" xfId="0" applyFont="1" applyFill="1" applyBorder="1" applyAlignment="1" applyProtection="1">
      <alignment wrapText="1"/>
    </xf>
    <xf numFmtId="0" fontId="21" fillId="0" borderId="0" xfId="0" applyFont="1" applyFill="1" applyBorder="1" applyAlignment="1" applyProtection="1"/>
    <xf numFmtId="14" fontId="21" fillId="0" borderId="0" xfId="0" applyNumberFormat="1" applyFont="1" applyFill="1" applyBorder="1" applyAlignment="1" applyProtection="1"/>
    <xf numFmtId="0" fontId="22" fillId="13" borderId="2" xfId="0" applyFont="1" applyFill="1" applyBorder="1" applyAlignment="1" applyProtection="1">
      <alignment wrapText="1"/>
    </xf>
    <xf numFmtId="0" fontId="22" fillId="13" borderId="4" xfId="0" applyFont="1" applyFill="1" applyBorder="1" applyAlignment="1" applyProtection="1">
      <alignment wrapText="1"/>
    </xf>
    <xf numFmtId="0" fontId="7" fillId="7" borderId="26" xfId="2" applyFont="1" applyFill="1" applyBorder="1" applyAlignment="1" applyProtection="1"/>
    <xf numFmtId="0" fontId="3" fillId="7" borderId="27" xfId="2" applyFont="1" applyFill="1" applyBorder="1" applyProtection="1"/>
    <xf numFmtId="0" fontId="3" fillId="7" borderId="28" xfId="2" applyFont="1" applyFill="1" applyBorder="1" applyProtection="1"/>
    <xf numFmtId="0" fontId="5" fillId="6" borderId="26" xfId="2" applyFont="1" applyFill="1" applyBorder="1" applyAlignment="1" applyProtection="1">
      <alignment vertical="center"/>
    </xf>
    <xf numFmtId="0" fontId="5" fillId="6" borderId="27" xfId="2" applyFont="1" applyFill="1" applyBorder="1" applyAlignment="1" applyProtection="1">
      <alignment vertical="center"/>
    </xf>
    <xf numFmtId="0" fontId="5" fillId="6" borderId="28" xfId="2" applyFont="1" applyFill="1" applyBorder="1" applyAlignment="1" applyProtection="1">
      <alignment vertical="center"/>
    </xf>
    <xf numFmtId="0" fontId="5" fillId="5" borderId="23" xfId="2" applyFont="1" applyFill="1" applyBorder="1" applyAlignment="1" applyProtection="1">
      <alignment vertical="center"/>
    </xf>
    <xf numFmtId="0" fontId="5" fillId="5" borderId="29" xfId="2" applyFont="1" applyFill="1" applyBorder="1" applyAlignment="1" applyProtection="1">
      <alignment vertical="center"/>
    </xf>
    <xf numFmtId="0" fontId="5" fillId="5" borderId="30" xfId="2" applyFont="1" applyFill="1" applyBorder="1" applyAlignment="1" applyProtection="1">
      <alignment vertical="center"/>
    </xf>
    <xf numFmtId="0" fontId="5" fillId="3" borderId="23" xfId="2" applyFont="1" applyFill="1" applyBorder="1" applyAlignment="1" applyProtection="1">
      <alignment vertical="center"/>
    </xf>
    <xf numFmtId="0" fontId="5" fillId="3" borderId="31" xfId="2" applyFont="1" applyFill="1" applyBorder="1" applyAlignment="1" applyProtection="1">
      <alignment vertical="center"/>
    </xf>
    <xf numFmtId="0" fontId="3" fillId="0" borderId="32" xfId="0" applyFont="1" applyBorder="1" applyAlignment="1" applyProtection="1">
      <alignment horizontal="left" vertical="top" wrapText="1"/>
      <protection locked="0"/>
    </xf>
    <xf numFmtId="14" fontId="3" fillId="0" borderId="32" xfId="0" quotePrefix="1" applyNumberFormat="1" applyFont="1" applyBorder="1" applyAlignment="1" applyProtection="1">
      <alignment horizontal="left" vertical="top" wrapText="1"/>
      <protection locked="0"/>
    </xf>
    <xf numFmtId="165" fontId="3" fillId="0" borderId="32" xfId="0" applyNumberFormat="1" applyFont="1" applyBorder="1" applyAlignment="1" applyProtection="1">
      <alignment horizontal="left" vertical="top" wrapText="1"/>
      <protection locked="0"/>
    </xf>
    <xf numFmtId="0" fontId="5" fillId="0" borderId="23" xfId="0" applyFont="1" applyBorder="1" applyAlignment="1" applyProtection="1">
      <alignment vertical="center"/>
    </xf>
    <xf numFmtId="0" fontId="5" fillId="0" borderId="31" xfId="0" applyFont="1" applyBorder="1" applyAlignment="1" applyProtection="1">
      <alignment vertical="center"/>
    </xf>
    <xf numFmtId="0" fontId="2" fillId="4" borderId="23" xfId="2" applyFill="1" applyBorder="1" applyAlignment="1" applyProtection="1">
      <alignment vertical="center"/>
    </xf>
    <xf numFmtId="0" fontId="2" fillId="4" borderId="29" xfId="2" applyFill="1" applyBorder="1" applyAlignment="1" applyProtection="1">
      <alignment vertical="center"/>
    </xf>
    <xf numFmtId="0" fontId="2" fillId="4" borderId="30" xfId="2" applyFill="1" applyBorder="1" applyAlignment="1" applyProtection="1">
      <alignment vertical="center"/>
    </xf>
    <xf numFmtId="0" fontId="4" fillId="3" borderId="30" xfId="2" applyFont="1" applyFill="1" applyBorder="1" applyAlignment="1" applyProtection="1">
      <alignment vertical="center" wrapText="1"/>
    </xf>
    <xf numFmtId="0" fontId="4" fillId="0" borderId="30" xfId="2" applyFont="1" applyBorder="1" applyAlignment="1" applyProtection="1">
      <alignment horizontal="left" vertical="top" wrapText="1"/>
      <protection locked="0"/>
    </xf>
    <xf numFmtId="164" fontId="4" fillId="3" borderId="30" xfId="2" applyNumberFormat="1" applyFont="1" applyFill="1" applyBorder="1" applyAlignment="1" applyProtection="1">
      <alignment vertical="center" wrapText="1"/>
    </xf>
    <xf numFmtId="164" fontId="4" fillId="0" borderId="30" xfId="2" applyNumberFormat="1" applyFont="1" applyBorder="1" applyAlignment="1" applyProtection="1">
      <alignment horizontal="left" vertical="top" wrapText="1"/>
      <protection locked="0"/>
    </xf>
    <xf numFmtId="0" fontId="5" fillId="5" borderId="33" xfId="0" applyFont="1" applyFill="1" applyBorder="1" applyAlignment="1"/>
    <xf numFmtId="0" fontId="5" fillId="5" borderId="25" xfId="0" applyFont="1" applyFill="1" applyBorder="1" applyAlignment="1"/>
    <xf numFmtId="0" fontId="5" fillId="3" borderId="34" xfId="0" applyFont="1" applyFill="1" applyBorder="1" applyAlignment="1">
      <alignment vertical="center"/>
    </xf>
    <xf numFmtId="0" fontId="5" fillId="3" borderId="35" xfId="0" applyFont="1" applyFill="1" applyBorder="1" applyAlignment="1">
      <alignment vertical="center"/>
    </xf>
    <xf numFmtId="0" fontId="0" fillId="3" borderId="36" xfId="0" applyFill="1" applyBorder="1"/>
    <xf numFmtId="0" fontId="0" fillId="3" borderId="34" xfId="0" applyFill="1" applyBorder="1"/>
    <xf numFmtId="0" fontId="0" fillId="3" borderId="35" xfId="0" applyFill="1" applyBorder="1"/>
    <xf numFmtId="0" fontId="5" fillId="4" borderId="34" xfId="0" applyFont="1" applyFill="1" applyBorder="1" applyAlignment="1"/>
    <xf numFmtId="0" fontId="5" fillId="4" borderId="33" xfId="0" applyFont="1" applyFill="1" applyBorder="1" applyAlignment="1">
      <alignment vertical="center"/>
    </xf>
    <xf numFmtId="0" fontId="5" fillId="4" borderId="25" xfId="0" applyFont="1" applyFill="1" applyBorder="1" applyAlignment="1">
      <alignment vertical="center"/>
    </xf>
    <xf numFmtId="0" fontId="5" fillId="6" borderId="37" xfId="0" applyFont="1" applyFill="1" applyBorder="1" applyAlignment="1">
      <alignment vertical="center"/>
    </xf>
    <xf numFmtId="0" fontId="5" fillId="6" borderId="38" xfId="0" applyFont="1" applyFill="1" applyBorder="1" applyAlignment="1">
      <alignment vertical="center"/>
    </xf>
    <xf numFmtId="0" fontId="5" fillId="6" borderId="39" xfId="0" applyFont="1" applyFill="1" applyBorder="1" applyAlignment="1">
      <alignment vertical="center"/>
    </xf>
    <xf numFmtId="0" fontId="3" fillId="4" borderId="40" xfId="0" applyFont="1" applyFill="1" applyBorder="1" applyAlignment="1">
      <alignment vertical="center"/>
    </xf>
    <xf numFmtId="0" fontId="0" fillId="4" borderId="31" xfId="0" applyFill="1" applyBorder="1" applyAlignment="1">
      <alignment vertical="center"/>
    </xf>
    <xf numFmtId="0" fontId="9" fillId="4" borderId="24" xfId="0" applyFont="1" applyFill="1" applyBorder="1" applyAlignment="1">
      <alignment horizontal="center" vertical="center"/>
    </xf>
    <xf numFmtId="0" fontId="9" fillId="4" borderId="32" xfId="0" applyFont="1" applyFill="1" applyBorder="1" applyAlignment="1">
      <alignment horizontal="center" vertical="center"/>
    </xf>
    <xf numFmtId="0" fontId="5" fillId="3" borderId="41" xfId="0" applyFont="1" applyFill="1" applyBorder="1" applyAlignment="1">
      <alignment vertical="center"/>
    </xf>
    <xf numFmtId="0" fontId="5" fillId="3" borderId="42" xfId="0" applyFont="1" applyFill="1" applyBorder="1" applyAlignment="1">
      <alignment vertical="center"/>
    </xf>
    <xf numFmtId="0" fontId="3" fillId="0" borderId="43"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5" fillId="6" borderId="33" xfId="0" applyFont="1" applyFill="1" applyBorder="1" applyAlignment="1">
      <alignment vertical="center"/>
    </xf>
    <xf numFmtId="0" fontId="5" fillId="6" borderId="25" xfId="0" applyFont="1" applyFill="1" applyBorder="1" applyAlignment="1">
      <alignment vertical="center"/>
    </xf>
    <xf numFmtId="0" fontId="3" fillId="3" borderId="33" xfId="0" applyFont="1" applyFill="1" applyBorder="1" applyAlignment="1">
      <alignment vertical="center"/>
    </xf>
    <xf numFmtId="2" fontId="5" fillId="0" borderId="25" xfId="0" applyNumberFormat="1" applyFont="1" applyBorder="1" applyAlignment="1">
      <alignment horizontal="center" vertical="center"/>
    </xf>
    <xf numFmtId="0" fontId="5" fillId="5" borderId="23" xfId="2" applyFont="1" applyFill="1" applyBorder="1" applyAlignment="1" applyProtection="1"/>
    <xf numFmtId="0" fontId="5" fillId="5" borderId="29" xfId="2" applyFont="1" applyFill="1" applyBorder="1" applyAlignment="1" applyProtection="1"/>
    <xf numFmtId="0" fontId="5" fillId="5" borderId="31" xfId="2" applyFont="1" applyFill="1" applyBorder="1" applyAlignment="1" applyProtection="1"/>
    <xf numFmtId="0" fontId="5" fillId="4" borderId="26" xfId="2" applyFont="1" applyFill="1" applyBorder="1" applyAlignment="1" applyProtection="1">
      <alignment vertical="center"/>
    </xf>
    <xf numFmtId="0" fontId="5" fillId="4" borderId="27" xfId="2" applyFont="1" applyFill="1" applyBorder="1" applyAlignment="1" applyProtection="1">
      <alignment vertical="center"/>
    </xf>
    <xf numFmtId="0" fontId="5" fillId="4" borderId="45" xfId="2" applyFont="1" applyFill="1" applyBorder="1" applyAlignment="1" applyProtection="1">
      <alignment vertical="center"/>
    </xf>
    <xf numFmtId="0" fontId="5" fillId="4" borderId="23" xfId="2" applyFont="1" applyFill="1" applyBorder="1" applyAlignment="1" applyProtection="1">
      <alignment vertical="center"/>
    </xf>
    <xf numFmtId="0" fontId="5" fillId="4" borderId="29" xfId="2" applyFont="1" applyFill="1" applyBorder="1" applyAlignment="1" applyProtection="1">
      <alignment vertical="center"/>
    </xf>
    <xf numFmtId="0" fontId="5" fillId="4" borderId="31" xfId="2" applyFont="1" applyFill="1" applyBorder="1" applyAlignment="1" applyProtection="1">
      <alignment vertical="center"/>
    </xf>
    <xf numFmtId="0" fontId="5" fillId="8" borderId="26" xfId="2" applyFont="1" applyFill="1" applyBorder="1" applyAlignment="1" applyProtection="1">
      <alignment vertical="top"/>
    </xf>
    <xf numFmtId="0" fontId="5" fillId="8" borderId="27" xfId="2" applyFont="1" applyFill="1" applyBorder="1" applyAlignment="1" applyProtection="1">
      <alignment vertical="top"/>
    </xf>
    <xf numFmtId="0" fontId="5" fillId="8" borderId="45" xfId="2" applyFont="1" applyFill="1" applyBorder="1" applyAlignment="1" applyProtection="1">
      <alignment vertical="top"/>
    </xf>
    <xf numFmtId="0" fontId="3" fillId="3" borderId="26" xfId="2" applyFont="1" applyFill="1" applyBorder="1" applyAlignment="1" applyProtection="1">
      <alignment vertical="top"/>
    </xf>
    <xf numFmtId="0" fontId="3" fillId="3" borderId="27" xfId="2" applyFont="1" applyFill="1" applyBorder="1" applyAlignment="1" applyProtection="1">
      <alignment vertical="top"/>
    </xf>
    <xf numFmtId="0" fontId="3" fillId="3" borderId="45" xfId="2" applyFont="1" applyFill="1" applyBorder="1" applyAlignment="1" applyProtection="1">
      <alignment vertical="top"/>
    </xf>
    <xf numFmtId="0" fontId="5" fillId="8" borderId="23" xfId="2" applyFont="1" applyFill="1" applyBorder="1" applyAlignment="1" applyProtection="1">
      <alignment vertical="top"/>
    </xf>
    <xf numFmtId="0" fontId="5" fillId="8" borderId="29" xfId="2" applyFont="1" applyFill="1" applyBorder="1" applyAlignment="1" applyProtection="1">
      <alignment vertical="top"/>
    </xf>
    <xf numFmtId="0" fontId="5" fillId="8" borderId="31" xfId="2" applyFont="1" applyFill="1" applyBorder="1" applyAlignment="1" applyProtection="1">
      <alignment vertical="top"/>
    </xf>
    <xf numFmtId="0" fontId="3" fillId="3" borderId="23" xfId="2" applyFont="1" applyFill="1" applyBorder="1" applyAlignment="1" applyProtection="1">
      <alignment vertical="top"/>
    </xf>
    <xf numFmtId="0" fontId="3" fillId="3" borderId="29" xfId="2" applyFont="1" applyFill="1" applyBorder="1" applyAlignment="1" applyProtection="1">
      <alignment vertical="top"/>
    </xf>
    <xf numFmtId="0" fontId="3" fillId="3" borderId="31" xfId="2" applyFont="1" applyFill="1" applyBorder="1" applyAlignment="1" applyProtection="1">
      <alignment vertical="top"/>
    </xf>
    <xf numFmtId="0" fontId="5" fillId="8" borderId="33" xfId="2" applyFont="1" applyFill="1" applyBorder="1" applyAlignment="1" applyProtection="1">
      <alignment vertical="top"/>
    </xf>
    <xf numFmtId="0" fontId="5" fillId="8" borderId="46" xfId="2" applyFont="1" applyFill="1" applyBorder="1" applyAlignment="1" applyProtection="1">
      <alignment vertical="top"/>
    </xf>
    <xf numFmtId="0" fontId="3" fillId="3" borderId="33" xfId="2" applyFont="1" applyFill="1" applyBorder="1" applyAlignment="1" applyProtection="1">
      <alignment horizontal="left" vertical="top"/>
    </xf>
    <xf numFmtId="0" fontId="3" fillId="3" borderId="25" xfId="2" applyFont="1" applyFill="1" applyBorder="1" applyAlignment="1" applyProtection="1">
      <alignment horizontal="left" vertical="top"/>
    </xf>
    <xf numFmtId="0" fontId="10" fillId="8" borderId="34" xfId="2" applyFont="1" applyFill="1" applyBorder="1" applyAlignment="1" applyProtection="1">
      <alignment vertical="top"/>
    </xf>
    <xf numFmtId="0" fontId="5" fillId="8" borderId="35" xfId="2" applyFont="1" applyFill="1" applyBorder="1" applyAlignment="1" applyProtection="1">
      <alignment vertical="top"/>
    </xf>
    <xf numFmtId="0" fontId="5" fillId="8" borderId="36" xfId="2" applyFont="1" applyFill="1" applyBorder="1" applyAlignment="1" applyProtection="1">
      <alignment vertical="top"/>
    </xf>
    <xf numFmtId="0" fontId="5" fillId="8" borderId="25" xfId="2" applyFont="1" applyFill="1" applyBorder="1" applyAlignment="1" applyProtection="1">
      <alignment vertical="top"/>
    </xf>
    <xf numFmtId="0" fontId="10" fillId="8" borderId="34" xfId="0" applyFont="1" applyFill="1" applyBorder="1" applyAlignment="1" applyProtection="1">
      <alignment vertical="top"/>
    </xf>
    <xf numFmtId="0" fontId="5" fillId="8" borderId="35" xfId="0" applyFont="1" applyFill="1" applyBorder="1" applyAlignment="1" applyProtection="1">
      <alignment vertical="top"/>
    </xf>
    <xf numFmtId="0" fontId="5" fillId="8" borderId="36" xfId="0" applyFont="1" applyFill="1" applyBorder="1" applyAlignment="1" applyProtection="1">
      <alignment vertical="top"/>
    </xf>
    <xf numFmtId="0" fontId="5" fillId="5" borderId="33" xfId="0" applyFont="1" applyFill="1" applyBorder="1" applyAlignment="1" applyProtection="1"/>
    <xf numFmtId="0" fontId="5" fillId="5" borderId="33" xfId="0" applyFont="1" applyFill="1" applyBorder="1" applyAlignment="1" applyProtection="1">
      <alignment horizontal="left" vertical="top" wrapText="1"/>
    </xf>
    <xf numFmtId="0" fontId="5" fillId="5" borderId="25" xfId="0" applyFont="1" applyFill="1" applyBorder="1" applyAlignment="1" applyProtection="1">
      <protection locked="0"/>
    </xf>
    <xf numFmtId="0" fontId="5" fillId="5" borderId="33" xfId="0" applyFont="1" applyFill="1" applyBorder="1" applyAlignment="1" applyProtection="1">
      <protection locked="0"/>
    </xf>
    <xf numFmtId="0" fontId="5" fillId="0" borderId="29" xfId="0" applyFont="1" applyFill="1" applyBorder="1" applyAlignment="1" applyProtection="1">
      <protection locked="0"/>
    </xf>
    <xf numFmtId="0" fontId="5" fillId="2" borderId="47" xfId="0" applyFont="1" applyFill="1" applyBorder="1" applyAlignment="1" applyProtection="1">
      <alignment horizontal="left" vertical="top" wrapText="1"/>
    </xf>
    <xf numFmtId="0" fontId="0" fillId="3" borderId="25" xfId="0" applyFill="1" applyBorder="1" applyAlignment="1">
      <alignment vertical="top" wrapText="1"/>
    </xf>
    <xf numFmtId="0" fontId="5" fillId="2" borderId="47" xfId="0" applyFont="1" applyFill="1" applyBorder="1" applyAlignment="1">
      <alignment horizontal="left" vertical="top" wrapText="1"/>
    </xf>
    <xf numFmtId="0" fontId="4" fillId="0" borderId="25" xfId="3" applyFont="1" applyBorder="1" applyAlignment="1">
      <alignment horizontal="left" vertical="top" wrapText="1"/>
    </xf>
    <xf numFmtId="0" fontId="15" fillId="6" borderId="35" xfId="0" applyFont="1" applyFill="1" applyBorder="1" applyAlignment="1" applyProtection="1">
      <alignment vertical="center"/>
      <protection locked="0"/>
    </xf>
    <xf numFmtId="0" fontId="15" fillId="2" borderId="35" xfId="0" applyFont="1" applyFill="1" applyBorder="1" applyAlignment="1" applyProtection="1">
      <alignment wrapText="1"/>
    </xf>
    <xf numFmtId="0" fontId="15" fillId="2" borderId="35" xfId="0" applyFont="1" applyFill="1" applyBorder="1" applyAlignment="1" applyProtection="1">
      <alignment horizontal="left" wrapText="1"/>
    </xf>
    <xf numFmtId="0" fontId="15" fillId="2" borderId="35" xfId="0" applyFont="1" applyFill="1" applyBorder="1" applyAlignment="1" applyProtection="1">
      <alignment horizontal="left" vertical="top" wrapText="1"/>
    </xf>
    <xf numFmtId="0" fontId="5" fillId="5" borderId="23" xfId="2" applyFont="1" applyFill="1" applyBorder="1" applyAlignment="1"/>
    <xf numFmtId="0" fontId="5" fillId="5" borderId="29" xfId="2" applyFont="1" applyFill="1" applyBorder="1" applyAlignment="1"/>
    <xf numFmtId="49" fontId="5" fillId="5" borderId="29" xfId="2" applyNumberFormat="1" applyFont="1" applyFill="1" applyBorder="1" applyAlignment="1"/>
    <xf numFmtId="0" fontId="5" fillId="4" borderId="47" xfId="2" applyFont="1" applyFill="1" applyBorder="1" applyAlignment="1">
      <alignment horizontal="left" vertical="center" wrapText="1"/>
    </xf>
    <xf numFmtId="49" fontId="5" fillId="4" borderId="47" xfId="2" applyNumberFormat="1" applyFont="1" applyFill="1" applyBorder="1" applyAlignment="1">
      <alignment horizontal="left" vertical="center" wrapText="1"/>
    </xf>
    <xf numFmtId="0" fontId="3" fillId="0" borderId="24" xfId="0" applyFont="1" applyBorder="1" applyAlignment="1">
      <alignment horizontal="left" vertical="top"/>
    </xf>
    <xf numFmtId="0" fontId="5" fillId="5" borderId="23" xfId="8" applyFont="1" applyFill="1" applyBorder="1"/>
    <xf numFmtId="0" fontId="5" fillId="5" borderId="29" xfId="8" applyFont="1" applyFill="1" applyBorder="1"/>
    <xf numFmtId="0" fontId="5" fillId="4" borderId="24" xfId="8" applyFont="1" applyFill="1" applyBorder="1" applyAlignment="1">
      <alignment horizontal="left" vertical="center" wrapText="1"/>
    </xf>
    <xf numFmtId="166" fontId="19" fillId="0" borderId="24" xfId="8" applyNumberFormat="1" applyBorder="1" applyAlignment="1">
      <alignment horizontal="left" vertical="top"/>
    </xf>
    <xf numFmtId="14" fontId="19" fillId="0" borderId="24" xfId="8" applyNumberFormat="1" applyBorder="1" applyAlignment="1">
      <alignment horizontal="left" vertical="top"/>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5" fillId="8" borderId="34" xfId="2" applyFont="1" applyFill="1" applyBorder="1" applyAlignment="1" applyProtection="1">
      <alignment horizontal="left" vertical="top"/>
    </xf>
    <xf numFmtId="0" fontId="5" fillId="8" borderId="35" xfId="2" applyFont="1" applyFill="1" applyBorder="1" applyAlignment="1" applyProtection="1">
      <alignment horizontal="left" vertical="top"/>
    </xf>
    <xf numFmtId="0" fontId="5" fillId="8" borderId="36" xfId="2" applyFont="1" applyFill="1" applyBorder="1" applyAlignment="1" applyProtection="1">
      <alignment horizontal="left" vertical="top"/>
    </xf>
    <xf numFmtId="0" fontId="5" fillId="8" borderId="3" xfId="2" applyFont="1" applyFill="1" applyBorder="1" applyAlignment="1" applyProtection="1">
      <alignment horizontal="left" vertical="top"/>
    </xf>
    <xf numFmtId="0" fontId="5" fillId="8" borderId="10" xfId="2" applyFont="1" applyFill="1" applyBorder="1" applyAlignment="1" applyProtection="1">
      <alignment horizontal="left" vertical="top"/>
    </xf>
    <xf numFmtId="0" fontId="5" fillId="8" borderId="4" xfId="2" applyFont="1" applyFill="1" applyBorder="1" applyAlignment="1" applyProtection="1">
      <alignment horizontal="left" vertical="top"/>
    </xf>
    <xf numFmtId="0" fontId="3" fillId="3" borderId="34" xfId="2" applyFont="1" applyFill="1" applyBorder="1" applyAlignment="1" applyProtection="1">
      <alignment horizontal="left" vertical="top" wrapText="1"/>
    </xf>
    <xf numFmtId="0" fontId="3" fillId="3" borderId="35" xfId="2" applyFont="1" applyFill="1" applyBorder="1" applyAlignment="1" applyProtection="1">
      <alignment horizontal="left" vertical="top" wrapText="1"/>
    </xf>
    <xf numFmtId="0" fontId="3" fillId="3" borderId="36" xfId="2" applyFont="1" applyFill="1" applyBorder="1" applyAlignment="1" applyProtection="1">
      <alignment horizontal="left" vertical="top" wrapText="1"/>
    </xf>
    <xf numFmtId="0" fontId="3" fillId="3" borderId="3" xfId="2" applyFont="1" applyFill="1" applyBorder="1" applyAlignment="1" applyProtection="1">
      <alignment horizontal="left" vertical="top" wrapText="1"/>
    </xf>
    <xf numFmtId="0" fontId="3" fillId="3" borderId="10" xfId="2" applyFont="1" applyFill="1" applyBorder="1" applyAlignment="1" applyProtection="1">
      <alignment horizontal="left" vertical="top" wrapText="1"/>
    </xf>
    <xf numFmtId="0" fontId="3" fillId="3" borderId="4" xfId="2" applyFont="1" applyFill="1" applyBorder="1" applyAlignment="1" applyProtection="1">
      <alignment horizontal="left" vertical="top" wrapText="1"/>
    </xf>
    <xf numFmtId="0" fontId="3" fillId="0" borderId="34" xfId="2" applyFont="1" applyFill="1" applyBorder="1" applyAlignment="1" applyProtection="1">
      <alignment horizontal="left" vertical="top" wrapText="1"/>
    </xf>
    <xf numFmtId="0" fontId="3" fillId="0" borderId="35" xfId="2" applyFont="1" applyFill="1" applyBorder="1" applyAlignment="1" applyProtection="1">
      <alignment horizontal="left" vertical="top" wrapText="1"/>
    </xf>
    <xf numFmtId="0" fontId="3" fillId="0" borderId="36" xfId="2" applyFont="1" applyFill="1" applyBorder="1" applyAlignment="1" applyProtection="1">
      <alignment horizontal="left" vertical="top" wrapText="1"/>
    </xf>
    <xf numFmtId="0" fontId="3" fillId="0" borderId="11" xfId="2" applyFont="1" applyFill="1" applyBorder="1" applyAlignment="1" applyProtection="1">
      <alignment horizontal="left" vertical="top" wrapText="1"/>
    </xf>
    <xf numFmtId="0" fontId="3" fillId="0" borderId="0" xfId="2" applyFont="1" applyFill="1" applyBorder="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3" xfId="2" applyFont="1" applyFill="1" applyBorder="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4" xfId="2" applyFont="1" applyFill="1" applyBorder="1" applyAlignment="1" applyProtection="1">
      <alignment horizontal="left" vertical="top" wrapText="1"/>
    </xf>
    <xf numFmtId="0" fontId="3" fillId="3" borderId="26" xfId="2" applyFont="1" applyFill="1" applyBorder="1" applyAlignment="1" applyProtection="1">
      <alignment horizontal="left" vertical="top" wrapText="1"/>
    </xf>
    <xf numFmtId="0" fontId="3" fillId="3" borderId="27" xfId="2" applyFont="1" applyFill="1" applyBorder="1" applyAlignment="1" applyProtection="1">
      <alignment horizontal="left" vertical="top"/>
    </xf>
    <xf numFmtId="0" fontId="3" fillId="3" borderId="45" xfId="2" applyFont="1" applyFill="1" applyBorder="1" applyAlignment="1" applyProtection="1">
      <alignment horizontal="left" vertical="top"/>
    </xf>
    <xf numFmtId="0" fontId="3" fillId="3" borderId="9" xfId="2" applyFont="1" applyFill="1" applyBorder="1" applyAlignment="1" applyProtection="1">
      <alignment horizontal="left" vertical="top"/>
    </xf>
    <xf numFmtId="0" fontId="3" fillId="3" borderId="0" xfId="2" applyFont="1" applyFill="1" applyBorder="1" applyAlignment="1" applyProtection="1">
      <alignment horizontal="left" vertical="top"/>
    </xf>
    <xf numFmtId="0" fontId="3" fillId="3" borderId="14" xfId="2" applyFont="1" applyFill="1" applyBorder="1" applyAlignment="1" applyProtection="1">
      <alignment horizontal="left" vertical="top"/>
    </xf>
    <xf numFmtId="0" fontId="3" fillId="3" borderId="11" xfId="2" applyFont="1" applyFill="1" applyBorder="1" applyAlignment="1" applyProtection="1">
      <alignment horizontal="left" vertical="top" wrapText="1"/>
    </xf>
    <xf numFmtId="0" fontId="3" fillId="3" borderId="0" xfId="2" applyFont="1" applyFill="1" applyBorder="1" applyAlignment="1" applyProtection="1">
      <alignment horizontal="left" vertical="top" wrapText="1"/>
    </xf>
    <xf numFmtId="0" fontId="3" fillId="3" borderId="5" xfId="2" applyFont="1" applyFill="1" applyBorder="1" applyAlignment="1" applyProtection="1">
      <alignment horizontal="left" vertical="top" wrapText="1"/>
    </xf>
  </cellXfs>
  <cellStyles count="9">
    <cellStyle name="Normal" xfId="0" builtinId="0"/>
    <cellStyle name="Normal 2" xfId="1" xr:uid="{00000000-0005-0000-0000-000001000000}"/>
    <cellStyle name="Normal 2 2" xfId="4" xr:uid="{00000000-0005-0000-0000-000002000000}"/>
    <cellStyle name="Normal 257" xfId="5" xr:uid="{00000000-0005-0000-0000-000003000000}"/>
    <cellStyle name="Normal 3" xfId="2" xr:uid="{00000000-0005-0000-0000-000004000000}"/>
    <cellStyle name="Normal 4" xfId="3" xr:uid="{00000000-0005-0000-0000-000005000000}"/>
    <cellStyle name="Normal 5" xfId="7" xr:uid="{82174796-AA15-48B1-9713-A026126AFF40}"/>
    <cellStyle name="Normal 6" xfId="6" xr:uid="{BEE23203-B7D9-4216-B175-4B315FC9B7BD}"/>
    <cellStyle name="Normal 7" xfId="8" xr:uid="{FE29B191-18B8-4C8F-9DC0-4F9DE8362553}"/>
  </cellStyles>
  <dxfs count="12">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showGridLines="0" zoomScale="80" zoomScaleNormal="80" workbookViewId="0">
      <selection activeCell="L15" sqref="K15:L15"/>
    </sheetView>
  </sheetViews>
  <sheetFormatPr defaultColWidth="18.7265625" defaultRowHeight="12.75" customHeight="1" x14ac:dyDescent="0.35"/>
  <cols>
    <col min="1" max="2" width="11.453125" style="1" customWidth="1"/>
    <col min="3" max="3" width="108.26953125" style="1" customWidth="1"/>
    <col min="4" max="16384" width="18.7265625" style="1"/>
  </cols>
  <sheetData>
    <row r="1" spans="1:3" s="2" customFormat="1" ht="15.5" x14ac:dyDescent="0.35">
      <c r="A1" s="187" t="s">
        <v>0</v>
      </c>
      <c r="B1" s="188"/>
      <c r="C1" s="189"/>
    </row>
    <row r="2" spans="1:3" s="2" customFormat="1" ht="15.5" x14ac:dyDescent="0.35">
      <c r="A2" s="21" t="s">
        <v>1</v>
      </c>
      <c r="B2" s="20"/>
      <c r="C2" s="19"/>
    </row>
    <row r="3" spans="1:3" s="2" customFormat="1" ht="14.5" x14ac:dyDescent="0.35">
      <c r="A3" s="16"/>
      <c r="B3" s="18"/>
      <c r="C3" s="17"/>
    </row>
    <row r="4" spans="1:3" s="2" customFormat="1" ht="14.5" x14ac:dyDescent="0.35">
      <c r="A4" s="16" t="s">
        <v>2</v>
      </c>
      <c r="B4" s="15"/>
      <c r="C4" s="14"/>
    </row>
    <row r="5" spans="1:3" s="2" customFormat="1" ht="14.5" x14ac:dyDescent="0.35">
      <c r="A5" s="16" t="s">
        <v>3</v>
      </c>
      <c r="B5" s="15"/>
      <c r="C5" s="14"/>
    </row>
    <row r="6" spans="1:3" s="2" customFormat="1" ht="14.5" x14ac:dyDescent="0.35">
      <c r="A6" s="16" t="s">
        <v>4</v>
      </c>
      <c r="B6" s="15"/>
      <c r="C6" s="14"/>
    </row>
    <row r="7" spans="1:3" s="2" customFormat="1" ht="14.5" x14ac:dyDescent="0.35">
      <c r="A7" s="13"/>
      <c r="B7" s="12"/>
      <c r="C7" s="11"/>
    </row>
    <row r="8" spans="1:3" s="2" customFormat="1" ht="18" customHeight="1" x14ac:dyDescent="0.35">
      <c r="A8" s="190" t="s">
        <v>5</v>
      </c>
      <c r="B8" s="191"/>
      <c r="C8" s="192"/>
    </row>
    <row r="9" spans="1:3" s="2" customFormat="1" ht="12.75" customHeight="1" x14ac:dyDescent="0.35">
      <c r="A9" s="10" t="s">
        <v>6</v>
      </c>
      <c r="B9" s="9"/>
      <c r="C9" s="8"/>
    </row>
    <row r="10" spans="1:3" s="2" customFormat="1" ht="14.5" x14ac:dyDescent="0.35">
      <c r="A10" s="10" t="s">
        <v>7</v>
      </c>
      <c r="B10" s="9"/>
      <c r="C10" s="8"/>
    </row>
    <row r="11" spans="1:3" s="2" customFormat="1" ht="14.5" x14ac:dyDescent="0.35">
      <c r="A11" s="10" t="s">
        <v>8</v>
      </c>
      <c r="B11" s="9"/>
      <c r="C11" s="8"/>
    </row>
    <row r="12" spans="1:3" s="2" customFormat="1" ht="14.5" x14ac:dyDescent="0.35">
      <c r="A12" s="10" t="s">
        <v>9</v>
      </c>
      <c r="B12" s="9"/>
      <c r="C12" s="8"/>
    </row>
    <row r="13" spans="1:3" s="2" customFormat="1" ht="14.5" x14ac:dyDescent="0.35">
      <c r="A13" s="10" t="s">
        <v>10</v>
      </c>
      <c r="B13" s="9"/>
      <c r="C13" s="8"/>
    </row>
    <row r="14" spans="1:3" s="2" customFormat="1" ht="4.5" customHeight="1" x14ac:dyDescent="0.35">
      <c r="A14" s="7"/>
      <c r="B14" s="6"/>
      <c r="C14" s="5"/>
    </row>
    <row r="15" spans="1:3" s="2" customFormat="1" ht="14.5" x14ac:dyDescent="0.35">
      <c r="C15" s="4"/>
    </row>
    <row r="16" spans="1:3" s="2" customFormat="1" ht="14.5" x14ac:dyDescent="0.35">
      <c r="A16" s="193" t="s">
        <v>11</v>
      </c>
      <c r="B16" s="194"/>
      <c r="C16" s="195"/>
    </row>
    <row r="17" spans="1:3" s="2" customFormat="1" ht="14.5" x14ac:dyDescent="0.35">
      <c r="A17" s="196" t="s">
        <v>12</v>
      </c>
      <c r="B17" s="197"/>
      <c r="C17" s="198"/>
    </row>
    <row r="18" spans="1:3" s="2" customFormat="1" ht="14.5" x14ac:dyDescent="0.35">
      <c r="A18" s="196" t="s">
        <v>13</v>
      </c>
      <c r="B18" s="197"/>
      <c r="C18" s="198"/>
    </row>
    <row r="19" spans="1:3" s="2" customFormat="1" ht="14.5" x14ac:dyDescent="0.35">
      <c r="A19" s="196" t="s">
        <v>14</v>
      </c>
      <c r="B19" s="197"/>
      <c r="C19" s="198"/>
    </row>
    <row r="20" spans="1:3" s="2" customFormat="1" ht="14.5" x14ac:dyDescent="0.35">
      <c r="A20" s="196" t="s">
        <v>15</v>
      </c>
      <c r="B20" s="197"/>
      <c r="C20" s="199"/>
    </row>
    <row r="21" spans="1:3" s="2" customFormat="1" ht="14.5" x14ac:dyDescent="0.35">
      <c r="A21" s="196" t="s">
        <v>16</v>
      </c>
      <c r="B21" s="197"/>
      <c r="C21" s="200"/>
    </row>
    <row r="22" spans="1:3" s="2" customFormat="1" ht="14.5" x14ac:dyDescent="0.35">
      <c r="A22" s="196" t="s">
        <v>17</v>
      </c>
      <c r="B22" s="197"/>
      <c r="C22" s="198"/>
    </row>
    <row r="23" spans="1:3" s="2" customFormat="1" ht="14.5" x14ac:dyDescent="0.35">
      <c r="A23" s="196" t="s">
        <v>18</v>
      </c>
      <c r="B23" s="197"/>
      <c r="C23" s="198"/>
    </row>
    <row r="24" spans="1:3" s="2" customFormat="1" ht="14.5" x14ac:dyDescent="0.35">
      <c r="A24" s="196" t="s">
        <v>19</v>
      </c>
      <c r="B24" s="197"/>
      <c r="C24" s="198"/>
    </row>
    <row r="25" spans="1:3" s="2" customFormat="1" ht="14.5" x14ac:dyDescent="0.35">
      <c r="A25" s="196" t="s">
        <v>20</v>
      </c>
      <c r="B25" s="197"/>
      <c r="C25" s="198"/>
    </row>
    <row r="26" spans="1:3" s="43" customFormat="1" ht="14.5" x14ac:dyDescent="0.35">
      <c r="A26" s="201" t="s">
        <v>21</v>
      </c>
      <c r="B26" s="202"/>
      <c r="C26" s="198"/>
    </row>
    <row r="27" spans="1:3" s="44" customFormat="1" ht="13" x14ac:dyDescent="0.25">
      <c r="A27" s="201" t="s">
        <v>22</v>
      </c>
      <c r="B27" s="202"/>
      <c r="C27" s="198"/>
    </row>
    <row r="28" spans="1:3" s="2" customFormat="1" ht="14.5" x14ac:dyDescent="0.35">
      <c r="C28" s="4"/>
    </row>
    <row r="29" spans="1:3" s="2" customFormat="1" ht="14.5" x14ac:dyDescent="0.35">
      <c r="A29" s="193" t="s">
        <v>23</v>
      </c>
      <c r="B29" s="194"/>
      <c r="C29" s="195"/>
    </row>
    <row r="30" spans="1:3" s="2" customFormat="1" ht="14.5" x14ac:dyDescent="0.35">
      <c r="A30" s="203"/>
      <c r="B30" s="204"/>
      <c r="C30" s="205"/>
    </row>
    <row r="31" spans="1:3" s="2" customFormat="1" ht="14.5" x14ac:dyDescent="0.35">
      <c r="A31" s="196" t="s">
        <v>24</v>
      </c>
      <c r="B31" s="206"/>
      <c r="C31" s="207"/>
    </row>
    <row r="32" spans="1:3" s="2" customFormat="1" ht="14.5" x14ac:dyDescent="0.35">
      <c r="A32" s="196" t="s">
        <v>25</v>
      </c>
      <c r="B32" s="206"/>
      <c r="C32" s="207"/>
    </row>
    <row r="33" spans="1:3" s="2" customFormat="1" ht="12.75" customHeight="1" x14ac:dyDescent="0.35">
      <c r="A33" s="196" t="s">
        <v>26</v>
      </c>
      <c r="B33" s="206"/>
      <c r="C33" s="207"/>
    </row>
    <row r="34" spans="1:3" s="2" customFormat="1" ht="12.75" customHeight="1" x14ac:dyDescent="0.35">
      <c r="A34" s="196" t="s">
        <v>27</v>
      </c>
      <c r="B34" s="208"/>
      <c r="C34" s="209"/>
    </row>
    <row r="35" spans="1:3" s="2" customFormat="1" ht="14.5" x14ac:dyDescent="0.35">
      <c r="A35" s="196" t="s">
        <v>28</v>
      </c>
      <c r="B35" s="206"/>
      <c r="C35" s="207"/>
    </row>
    <row r="36" spans="1:3" s="2" customFormat="1" ht="14.5" x14ac:dyDescent="0.35">
      <c r="A36" s="203"/>
      <c r="B36" s="204"/>
      <c r="C36" s="205"/>
    </row>
    <row r="37" spans="1:3" s="2" customFormat="1" ht="14.5" x14ac:dyDescent="0.35">
      <c r="A37" s="196" t="s">
        <v>24</v>
      </c>
      <c r="B37" s="206"/>
      <c r="C37" s="207"/>
    </row>
    <row r="38" spans="1:3" s="2" customFormat="1" ht="14.5" x14ac:dyDescent="0.35">
      <c r="A38" s="196" t="s">
        <v>25</v>
      </c>
      <c r="B38" s="206"/>
      <c r="C38" s="207"/>
    </row>
    <row r="39" spans="1:3" s="2" customFormat="1" ht="14.5" x14ac:dyDescent="0.35">
      <c r="A39" s="196" t="s">
        <v>26</v>
      </c>
      <c r="B39" s="206"/>
      <c r="C39" s="207"/>
    </row>
    <row r="40" spans="1:3" s="2" customFormat="1" ht="14.5" x14ac:dyDescent="0.35">
      <c r="A40" s="196" t="s">
        <v>27</v>
      </c>
      <c r="B40" s="208"/>
      <c r="C40" s="209"/>
    </row>
    <row r="41" spans="1:3" s="2" customFormat="1" ht="14.5" x14ac:dyDescent="0.35">
      <c r="A41" s="196" t="s">
        <v>28</v>
      </c>
      <c r="B41" s="206"/>
      <c r="C41" s="207"/>
    </row>
    <row r="42" spans="1:3" s="2" customFormat="1" ht="14.5" x14ac:dyDescent="0.35"/>
    <row r="43" spans="1:3" s="2" customFormat="1" ht="14.5" x14ac:dyDescent="0.35">
      <c r="A43" s="3" t="s">
        <v>29</v>
      </c>
    </row>
    <row r="44" spans="1:3" s="2" customFormat="1" ht="14.5" x14ac:dyDescent="0.35">
      <c r="A44" s="3" t="s">
        <v>30</v>
      </c>
    </row>
    <row r="45" spans="1:3" s="2" customFormat="1" ht="14.5" x14ac:dyDescent="0.35">
      <c r="A45" s="3" t="s">
        <v>31</v>
      </c>
    </row>
    <row r="46" spans="1:3" s="2" customFormat="1" ht="14.5" x14ac:dyDescent="0.35"/>
    <row r="47" spans="1:3" s="2" customFormat="1" ht="12.75" hidden="1" customHeight="1" x14ac:dyDescent="0.35">
      <c r="A47" s="45" t="s">
        <v>32</v>
      </c>
      <c r="B47" s="2" t="s">
        <v>33</v>
      </c>
    </row>
    <row r="48" spans="1:3" s="2" customFormat="1" ht="12.75" hidden="1" customHeight="1" x14ac:dyDescent="0.35">
      <c r="A48" s="45" t="s">
        <v>34</v>
      </c>
      <c r="B48" s="2" t="s">
        <v>35</v>
      </c>
    </row>
    <row r="49" spans="1:2" s="2" customFormat="1" ht="12.75" hidden="1" customHeight="1" x14ac:dyDescent="0.35">
      <c r="A49" s="45" t="s">
        <v>36</v>
      </c>
      <c r="B49" s="2" t="s">
        <v>37</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complete agency name" sqref="C17" xr:uid="{00000000-0002-0000-0000-000003000000}"/>
    <dataValidation allowBlank="1" showInputMessage="1" showErrorMessage="1" prompt="Insert complete agency code" sqref="C18" xr:uid="{00000000-0002-0000-0000-000004000000}"/>
    <dataValidation allowBlank="1" showInputMessage="1" showErrorMessage="1" prompt="Insert city, state and address or building number" sqref="C19" xr:uid="{00000000-0002-0000-0000-000005000000}"/>
    <dataValidation allowBlank="1" showInputMessage="1" showErrorMessage="1" prompt="Insert date testing occurred" sqref="C20" xr:uid="{00000000-0002-0000-0000-000006000000}"/>
    <dataValidation allowBlank="1" showInputMessage="1" showErrorMessage="1" prompt="Insert date of closing conference" sqref="C21" xr:uid="{00000000-0002-0000-0000-000007000000}"/>
    <dataValidation allowBlank="1" showInputMessage="1" showErrorMessage="1" prompt="Insert agency code(s) for all shared agencies" sqref="C22" xr:uid="{00000000-0002-0000-0000-000008000000}"/>
    <dataValidation allowBlank="1" showInputMessage="1" showErrorMessage="1" prompt="Insert unique identifier for the computer or device" sqref="C24" xr:uid="{00000000-0002-0000-0000-000009000000}"/>
    <dataValidation allowBlank="1" showInputMessage="1" showErrorMessage="1" prompt="Identify OS or App Version and include Service Packs and Builds" sqref="C25" xr:uid="{00000000-0002-0000-0000-00000A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9"/>
  <sheetViews>
    <sheetView zoomScale="90" zoomScaleNormal="90" workbookViewId="0">
      <selection activeCell="B12" sqref="B12"/>
    </sheetView>
  </sheetViews>
  <sheetFormatPr defaultColWidth="18.7265625" defaultRowHeight="12.75" customHeight="1" x14ac:dyDescent="0.35"/>
  <cols>
    <col min="1" max="1" width="9.54296875" style="46" customWidth="1"/>
    <col min="2" max="3" width="13" style="46" customWidth="1"/>
    <col min="4" max="5" width="11.453125" style="46" customWidth="1"/>
    <col min="6" max="6" width="13" style="46" customWidth="1"/>
    <col min="7" max="7" width="12.26953125" style="46" customWidth="1"/>
    <col min="8" max="9" width="11.453125" style="46" hidden="1" customWidth="1"/>
    <col min="10" max="10" width="10.54296875" style="46" customWidth="1"/>
    <col min="11" max="11" width="11.453125" style="46" customWidth="1"/>
    <col min="12" max="12" width="5.453125" style="46" customWidth="1"/>
    <col min="13" max="13" width="9.7265625" style="46" customWidth="1"/>
    <col min="14" max="14" width="10.7265625" style="46" customWidth="1"/>
    <col min="15" max="16" width="11" style="46" customWidth="1"/>
    <col min="17" max="16384" width="18.7265625" style="46"/>
  </cols>
  <sheetData>
    <row r="1" spans="1:16" ht="14.5" x14ac:dyDescent="0.35">
      <c r="A1" s="125" t="s">
        <v>38</v>
      </c>
      <c r="B1" s="210"/>
      <c r="C1" s="210"/>
      <c r="D1" s="210"/>
      <c r="E1" s="210"/>
      <c r="F1" s="210"/>
      <c r="G1" s="210"/>
      <c r="H1" s="210"/>
      <c r="I1" s="210"/>
      <c r="J1" s="210"/>
      <c r="K1" s="210"/>
      <c r="L1" s="210"/>
      <c r="M1" s="210"/>
      <c r="N1" s="210"/>
      <c r="O1" s="210"/>
      <c r="P1" s="211"/>
    </row>
    <row r="2" spans="1:16" ht="18" customHeight="1" x14ac:dyDescent="0.35">
      <c r="A2" s="212" t="s">
        <v>39</v>
      </c>
      <c r="B2" s="213"/>
      <c r="C2" s="213"/>
      <c r="D2" s="213"/>
      <c r="E2" s="213"/>
      <c r="F2" s="213"/>
      <c r="G2" s="213"/>
      <c r="H2" s="213"/>
      <c r="I2" s="213"/>
      <c r="J2" s="213"/>
      <c r="K2" s="213"/>
      <c r="L2" s="213"/>
      <c r="M2" s="213"/>
      <c r="N2" s="213"/>
      <c r="O2" s="213"/>
      <c r="P2" s="214"/>
    </row>
    <row r="3" spans="1:16" ht="12.75" customHeight="1" x14ac:dyDescent="0.35">
      <c r="A3" s="121" t="s">
        <v>40</v>
      </c>
      <c r="B3" s="47"/>
      <c r="C3" s="47"/>
      <c r="D3" s="47"/>
      <c r="E3" s="47"/>
      <c r="F3" s="47"/>
      <c r="G3" s="47"/>
      <c r="H3" s="47"/>
      <c r="I3" s="47"/>
      <c r="J3" s="47"/>
      <c r="K3" s="47"/>
      <c r="L3" s="47"/>
      <c r="M3" s="47"/>
      <c r="N3" s="47"/>
      <c r="O3" s="47"/>
      <c r="P3" s="112"/>
    </row>
    <row r="4" spans="1:16" ht="14.5" x14ac:dyDescent="0.35">
      <c r="A4" s="121"/>
      <c r="B4" s="47"/>
      <c r="C4" s="47"/>
      <c r="D4" s="47"/>
      <c r="E4" s="47"/>
      <c r="F4" s="47"/>
      <c r="G4" s="47"/>
      <c r="H4" s="47"/>
      <c r="I4" s="47"/>
      <c r="J4" s="47"/>
      <c r="K4" s="47"/>
      <c r="L4" s="47"/>
      <c r="M4" s="47"/>
      <c r="N4" s="47"/>
      <c r="O4" s="47"/>
      <c r="P4" s="112"/>
    </row>
    <row r="5" spans="1:16" ht="14.5" x14ac:dyDescent="0.35">
      <c r="A5" s="121" t="s">
        <v>41</v>
      </c>
      <c r="B5" s="47"/>
      <c r="C5" s="47"/>
      <c r="D5" s="47"/>
      <c r="E5" s="47"/>
      <c r="F5" s="47"/>
      <c r="G5" s="47"/>
      <c r="H5" s="47"/>
      <c r="I5" s="47"/>
      <c r="J5" s="47"/>
      <c r="K5" s="47"/>
      <c r="L5" s="47"/>
      <c r="M5" s="47"/>
      <c r="N5" s="47"/>
      <c r="O5" s="47"/>
      <c r="P5" s="112"/>
    </row>
    <row r="6" spans="1:16" ht="14.5" x14ac:dyDescent="0.35">
      <c r="A6" s="121" t="s">
        <v>42</v>
      </c>
      <c r="B6" s="47"/>
      <c r="C6" s="47"/>
      <c r="D6" s="47"/>
      <c r="E6" s="47"/>
      <c r="F6" s="47"/>
      <c r="G6" s="47"/>
      <c r="H6" s="47"/>
      <c r="I6" s="47"/>
      <c r="J6" s="47"/>
      <c r="K6" s="47"/>
      <c r="L6" s="47"/>
      <c r="M6" s="47"/>
      <c r="N6" s="47"/>
      <c r="O6" s="47"/>
      <c r="P6" s="112"/>
    </row>
    <row r="7" spans="1:16" ht="14.5" x14ac:dyDescent="0.35">
      <c r="A7" s="122"/>
      <c r="B7" s="123"/>
      <c r="C7" s="123"/>
      <c r="D7" s="123"/>
      <c r="E7" s="123"/>
      <c r="F7" s="123"/>
      <c r="G7" s="123"/>
      <c r="H7" s="123"/>
      <c r="I7" s="123"/>
      <c r="J7" s="123"/>
      <c r="K7" s="123"/>
      <c r="L7" s="123"/>
      <c r="M7" s="123"/>
      <c r="N7" s="123"/>
      <c r="O7" s="123"/>
      <c r="P7" s="120"/>
    </row>
    <row r="8" spans="1:16" ht="12.75" customHeight="1" x14ac:dyDescent="0.35">
      <c r="A8" s="215"/>
      <c r="B8" s="216"/>
      <c r="C8" s="216"/>
      <c r="D8" s="216"/>
      <c r="E8" s="216"/>
      <c r="F8" s="216"/>
      <c r="G8" s="216"/>
      <c r="H8" s="216"/>
      <c r="I8" s="216"/>
      <c r="J8" s="216"/>
      <c r="K8" s="216"/>
      <c r="L8" s="216"/>
      <c r="M8" s="216"/>
      <c r="N8" s="216"/>
      <c r="O8" s="216"/>
      <c r="P8" s="214"/>
    </row>
    <row r="9" spans="1:16" ht="14.5" x14ac:dyDescent="0.35">
      <c r="A9" s="48"/>
      <c r="B9" s="217" t="s">
        <v>43</v>
      </c>
      <c r="C9" s="218"/>
      <c r="D9" s="218"/>
      <c r="E9" s="218"/>
      <c r="F9" s="218"/>
      <c r="G9" s="219"/>
      <c r="H9" s="59"/>
      <c r="I9" s="59"/>
      <c r="J9" s="59"/>
      <c r="K9" s="59"/>
      <c r="L9" s="59"/>
      <c r="M9" s="59"/>
      <c r="N9" s="59"/>
      <c r="O9" s="59"/>
      <c r="P9" s="112"/>
    </row>
    <row r="10" spans="1:16" ht="14.5" x14ac:dyDescent="0.35">
      <c r="A10" s="49"/>
      <c r="B10" s="124" t="s">
        <v>44</v>
      </c>
      <c r="C10" s="50"/>
      <c r="D10" s="51"/>
      <c r="E10" s="51"/>
      <c r="F10" s="51"/>
      <c r="G10" s="52"/>
      <c r="H10" s="59"/>
      <c r="I10" s="59"/>
      <c r="J10" s="59"/>
      <c r="K10" s="220" t="s">
        <v>45</v>
      </c>
      <c r="L10" s="221"/>
      <c r="M10" s="221"/>
      <c r="N10" s="221"/>
      <c r="O10" s="222"/>
      <c r="P10" s="112"/>
    </row>
    <row r="11" spans="1:16" ht="36" x14ac:dyDescent="0.35">
      <c r="A11" s="53"/>
      <c r="B11" s="54" t="s">
        <v>46</v>
      </c>
      <c r="C11" s="113" t="s">
        <v>47</v>
      </c>
      <c r="D11" s="113" t="s">
        <v>48</v>
      </c>
      <c r="E11" s="113" t="s">
        <v>49</v>
      </c>
      <c r="F11" s="113" t="s">
        <v>50</v>
      </c>
      <c r="G11" s="114" t="s">
        <v>51</v>
      </c>
      <c r="H11" s="59"/>
      <c r="I11" s="59"/>
      <c r="J11" s="59"/>
      <c r="K11" s="223" t="s">
        <v>52</v>
      </c>
      <c r="L11" s="224"/>
      <c r="M11" s="225" t="s">
        <v>53</v>
      </c>
      <c r="N11" s="225" t="s">
        <v>54</v>
      </c>
      <c r="O11" s="226" t="s">
        <v>55</v>
      </c>
      <c r="P11" s="112"/>
    </row>
    <row r="12" spans="1:16" ht="14.5" x14ac:dyDescent="0.35">
      <c r="A12" s="49"/>
      <c r="B12" s="55">
        <f>COUNTIF('Win11'!J:J,"Pass")</f>
        <v>0</v>
      </c>
      <c r="C12" s="56">
        <f>COUNTIF('Win11'!J:J,"Fail")</f>
        <v>0</v>
      </c>
      <c r="D12" s="55">
        <f>COUNTIF('Win11'!J:J,"Info")</f>
        <v>0</v>
      </c>
      <c r="E12" s="56">
        <f>COUNTIF('Win11'!J:J,"N/A")</f>
        <v>0</v>
      </c>
      <c r="F12" s="55">
        <f>B12+C12</f>
        <v>0</v>
      </c>
      <c r="G12" s="57">
        <f>D24/100</f>
        <v>0</v>
      </c>
      <c r="H12" s="59"/>
      <c r="I12" s="59"/>
      <c r="J12" s="59"/>
      <c r="K12" s="227" t="s">
        <v>56</v>
      </c>
      <c r="L12" s="228"/>
      <c r="M12" s="229">
        <f>COUNTA('Win11'!J3:J387)</f>
        <v>0</v>
      </c>
      <c r="N12" s="229">
        <f>O12-M12</f>
        <v>385</v>
      </c>
      <c r="O12" s="230">
        <f>COUNTA('Win11'!A3:A387)</f>
        <v>385</v>
      </c>
      <c r="P12" s="112"/>
    </row>
    <row r="13" spans="1:16" ht="12.75" customHeight="1" x14ac:dyDescent="0.35">
      <c r="A13" s="49"/>
      <c r="B13" s="58"/>
      <c r="C13" s="59"/>
      <c r="D13" s="59"/>
      <c r="E13" s="59"/>
      <c r="F13" s="59"/>
      <c r="G13" s="59"/>
      <c r="H13" s="59"/>
      <c r="I13" s="59"/>
      <c r="J13" s="59"/>
      <c r="K13" s="60"/>
      <c r="L13" s="60"/>
      <c r="M13" s="60"/>
      <c r="N13" s="60"/>
      <c r="O13" s="60"/>
      <c r="P13" s="112"/>
    </row>
    <row r="14" spans="1:16" ht="14.25" customHeight="1" x14ac:dyDescent="0.35">
      <c r="A14" s="49"/>
      <c r="B14" s="115" t="s">
        <v>57</v>
      </c>
      <c r="C14" s="231"/>
      <c r="D14" s="231"/>
      <c r="E14" s="231"/>
      <c r="F14" s="231"/>
      <c r="G14" s="232"/>
      <c r="H14" s="59"/>
      <c r="I14" s="59"/>
      <c r="J14" s="59"/>
      <c r="K14" s="60"/>
      <c r="L14" s="60"/>
      <c r="M14" s="60"/>
      <c r="N14" s="60"/>
      <c r="O14" s="60"/>
      <c r="P14" s="112"/>
    </row>
    <row r="15" spans="1:16" ht="15" customHeight="1" x14ac:dyDescent="0.35">
      <c r="A15" s="61"/>
      <c r="B15" s="62" t="s">
        <v>58</v>
      </c>
      <c r="C15" s="62" t="s">
        <v>59</v>
      </c>
      <c r="D15" s="62" t="s">
        <v>60</v>
      </c>
      <c r="E15" s="62" t="s">
        <v>61</v>
      </c>
      <c r="F15" s="62" t="s">
        <v>49</v>
      </c>
      <c r="G15" s="62" t="s">
        <v>62</v>
      </c>
      <c r="H15" s="63" t="s">
        <v>63</v>
      </c>
      <c r="I15" s="63" t="s">
        <v>64</v>
      </c>
      <c r="J15" s="59"/>
      <c r="K15" s="64"/>
      <c r="L15" s="64"/>
      <c r="M15" s="64"/>
      <c r="N15" s="64"/>
      <c r="O15" s="64"/>
      <c r="P15" s="112"/>
    </row>
    <row r="16" spans="1:16" ht="14.5" x14ac:dyDescent="0.35">
      <c r="A16" s="61"/>
      <c r="B16" s="65">
        <v>8</v>
      </c>
      <c r="C16" s="66">
        <f>COUNTIF('Win11'!AA:AA,$B16)</f>
        <v>0</v>
      </c>
      <c r="D16" s="67">
        <f>COUNTIFS('Win11'!AA:AA,$B16,'Win11'!J:J,D$15)</f>
        <v>0</v>
      </c>
      <c r="E16" s="67">
        <f>COUNTIFS('Win11'!AA:AA,$B16,'Win11'!J:J,E$15)</f>
        <v>0</v>
      </c>
      <c r="F16" s="67">
        <f>COUNTIFS('Win11'!AA:AA,$B16,'Win11'!J:J,F$15)</f>
        <v>0</v>
      </c>
      <c r="G16" s="68">
        <v>1500</v>
      </c>
      <c r="H16" s="126">
        <f t="shared" ref="H16:H21" si="0">(C16-F16)*(G16)</f>
        <v>0</v>
      </c>
      <c r="I16" s="126">
        <f t="shared" ref="I16:I21" si="1">D16*G16</f>
        <v>0</v>
      </c>
      <c r="L16" s="59"/>
      <c r="M16" s="59"/>
      <c r="N16" s="59"/>
      <c r="O16" s="59"/>
      <c r="P16" s="112"/>
    </row>
    <row r="17" spans="1:16" ht="14.5" x14ac:dyDescent="0.35">
      <c r="A17" s="61"/>
      <c r="B17" s="65">
        <v>7</v>
      </c>
      <c r="C17" s="66">
        <f>COUNTIF('Win11'!AA:AA,$B17)</f>
        <v>3</v>
      </c>
      <c r="D17" s="67">
        <f>COUNTIFS('Win11'!AA:AA,$B17,'Win11'!J:J,D$15)</f>
        <v>0</v>
      </c>
      <c r="E17" s="67">
        <f>COUNTIFS('Win11'!AA:AA,$B17,'Win11'!J:J,E$15)</f>
        <v>0</v>
      </c>
      <c r="F17" s="67">
        <f>COUNTIFS('Win11'!AA:AA,$B17,'Win11'!J:J,F$15)</f>
        <v>0</v>
      </c>
      <c r="G17" s="68">
        <v>750</v>
      </c>
      <c r="H17" s="126">
        <f t="shared" si="0"/>
        <v>2250</v>
      </c>
      <c r="I17" s="126">
        <f t="shared" si="1"/>
        <v>0</v>
      </c>
      <c r="J17" s="59"/>
      <c r="K17" s="117"/>
      <c r="L17" s="59"/>
      <c r="M17" s="59"/>
      <c r="N17" s="59"/>
      <c r="O17" s="59"/>
      <c r="P17" s="112"/>
    </row>
    <row r="18" spans="1:16" ht="14.5" x14ac:dyDescent="0.35">
      <c r="A18" s="61"/>
      <c r="B18" s="65">
        <v>6</v>
      </c>
      <c r="C18" s="66">
        <f>COUNTIF('Win11'!AA:AA,$B18)</f>
        <v>38</v>
      </c>
      <c r="D18" s="67">
        <f>COUNTIFS('Win11'!AA:AA,$B18,'Win11'!J:J,D$15)</f>
        <v>0</v>
      </c>
      <c r="E18" s="67">
        <f>COUNTIFS('Win11'!AA:AA,$B18,'Win11'!J:J,E$15)</f>
        <v>0</v>
      </c>
      <c r="F18" s="67">
        <f>COUNTIFS('Win11'!AA:AA,$B18,'Win11'!J:J,F$15)</f>
        <v>0</v>
      </c>
      <c r="G18" s="68">
        <v>100</v>
      </c>
      <c r="H18" s="126">
        <f t="shared" si="0"/>
        <v>3800</v>
      </c>
      <c r="I18" s="126">
        <f t="shared" si="1"/>
        <v>0</v>
      </c>
      <c r="J18" s="59"/>
      <c r="K18" s="59"/>
      <c r="L18" s="59"/>
      <c r="M18" s="59"/>
      <c r="N18" s="59"/>
      <c r="O18" s="59"/>
      <c r="P18" s="112"/>
    </row>
    <row r="19" spans="1:16" ht="14.5" x14ac:dyDescent="0.35">
      <c r="A19" s="61"/>
      <c r="B19" s="65">
        <v>5</v>
      </c>
      <c r="C19" s="66">
        <f>COUNTIF('Win11'!AA:AA,$B19)</f>
        <v>232</v>
      </c>
      <c r="D19" s="67">
        <f>COUNTIFS('Win11'!AA:AA,$B19,'Win11'!J:J,D$15)</f>
        <v>0</v>
      </c>
      <c r="E19" s="67">
        <f>COUNTIFS('Win11'!AA:AA,$B19,'Win11'!J:J,E$15)</f>
        <v>0</v>
      </c>
      <c r="F19" s="67">
        <f>COUNTIFS('Win11'!AA:AA,$B19,'Win11'!J:J,F$15)</f>
        <v>0</v>
      </c>
      <c r="G19" s="68">
        <v>50</v>
      </c>
      <c r="H19" s="126">
        <f t="shared" si="0"/>
        <v>11600</v>
      </c>
      <c r="I19" s="126">
        <f t="shared" si="1"/>
        <v>0</v>
      </c>
      <c r="J19" s="59"/>
      <c r="K19" s="59"/>
      <c r="L19" s="59"/>
      <c r="M19" s="59"/>
      <c r="N19" s="59"/>
      <c r="O19" s="59"/>
      <c r="P19" s="112"/>
    </row>
    <row r="20" spans="1:16" ht="14.5" x14ac:dyDescent="0.35">
      <c r="A20" s="61"/>
      <c r="B20" s="65">
        <v>4</v>
      </c>
      <c r="C20" s="66">
        <f>COUNTIF('Win11'!AA:AA,$B20)</f>
        <v>72</v>
      </c>
      <c r="D20" s="67">
        <f>COUNTIFS('Win11'!AA:AA,$B20,'Win11'!J:J,D$15)</f>
        <v>0</v>
      </c>
      <c r="E20" s="67">
        <f>COUNTIFS('Win11'!AA:AA,$B20,'Win11'!J:J,E$15)</f>
        <v>0</v>
      </c>
      <c r="F20" s="67">
        <f>COUNTIFS('Win11'!AA:AA,$B20,'Win11'!J:J,F$15)</f>
        <v>0</v>
      </c>
      <c r="G20" s="68">
        <v>10</v>
      </c>
      <c r="H20" s="126">
        <f t="shared" si="0"/>
        <v>720</v>
      </c>
      <c r="I20" s="126">
        <f t="shared" si="1"/>
        <v>0</v>
      </c>
      <c r="L20" s="59"/>
      <c r="M20" s="59"/>
      <c r="N20" s="59"/>
      <c r="O20" s="59"/>
      <c r="P20" s="112"/>
    </row>
    <row r="21" spans="1:16" ht="12.75" customHeight="1" x14ac:dyDescent="0.35">
      <c r="A21" s="61"/>
      <c r="B21" s="65">
        <v>3</v>
      </c>
      <c r="C21" s="66">
        <f>COUNTIF('Win11'!AA:AA,$B21)</f>
        <v>25</v>
      </c>
      <c r="D21" s="67">
        <f>COUNTIFS('Win11'!AA:AA,$B21,'Win11'!J:J,D$15)</f>
        <v>0</v>
      </c>
      <c r="E21" s="67">
        <f>COUNTIFS('Win11'!AA:AA,$B21,'Win11'!J:J,E$15)</f>
        <v>0</v>
      </c>
      <c r="F21" s="67">
        <f>COUNTIFS('Win11'!AA:AA,$B21,'Win11'!J:J,F$15)</f>
        <v>0</v>
      </c>
      <c r="G21" s="68">
        <v>5</v>
      </c>
      <c r="H21" s="126">
        <f t="shared" si="0"/>
        <v>125</v>
      </c>
      <c r="I21" s="126">
        <f t="shared" si="1"/>
        <v>0</v>
      </c>
      <c r="J21" s="69"/>
      <c r="K21" s="117"/>
      <c r="L21" s="59"/>
      <c r="M21" s="59"/>
      <c r="N21" s="59"/>
      <c r="O21" s="59"/>
      <c r="P21" s="112"/>
    </row>
    <row r="22" spans="1:16" ht="14.5" x14ac:dyDescent="0.35">
      <c r="A22" s="61"/>
      <c r="B22" s="65">
        <v>2</v>
      </c>
      <c r="C22" s="66">
        <f>COUNTIF('Win11'!AA:AA,$B22)</f>
        <v>9</v>
      </c>
      <c r="D22" s="67">
        <f>COUNTIFS('Win11'!AA:AA,$B22,'Win11'!J:J,D$15)</f>
        <v>0</v>
      </c>
      <c r="E22" s="67">
        <f>COUNTIFS('Win11'!AA:AA,$B22,'Win11'!J:J,E$15)</f>
        <v>0</v>
      </c>
      <c r="F22" s="67">
        <f>COUNTIFS('Win11'!AA:AA,$B22,'Win11'!J:J,F$15)</f>
        <v>0</v>
      </c>
      <c r="G22" s="68">
        <v>2</v>
      </c>
      <c r="H22" s="126">
        <f>(C22-F22)*(G22)</f>
        <v>18</v>
      </c>
      <c r="I22" s="126">
        <f>D22*G22</f>
        <v>0</v>
      </c>
      <c r="J22" s="59"/>
      <c r="K22" s="59"/>
      <c r="L22" s="59"/>
      <c r="M22" s="59"/>
      <c r="N22" s="59"/>
      <c r="O22" s="59"/>
      <c r="P22" s="112"/>
    </row>
    <row r="23" spans="1:16" ht="15" customHeight="1" x14ac:dyDescent="0.35">
      <c r="A23" s="61"/>
      <c r="B23" s="65">
        <v>1</v>
      </c>
      <c r="C23" s="66">
        <f>COUNTIF('Win11'!AA:AA,$B23)</f>
        <v>3</v>
      </c>
      <c r="D23" s="67">
        <f>COUNTIFS('Win11'!AA:AA,$B23,'Win11'!J:J,D$15)</f>
        <v>0</v>
      </c>
      <c r="E23" s="67">
        <f>COUNTIFS('Win11'!AA:AA,$B23,'Win11'!J:J,E$15)</f>
        <v>0</v>
      </c>
      <c r="F23" s="67">
        <f>COUNTIFS('Win11'!AA:AA,$B23,'Win11'!J:J,F$15)</f>
        <v>0</v>
      </c>
      <c r="G23" s="68">
        <v>1</v>
      </c>
      <c r="H23" s="126">
        <f>(C23-F23)*(G23)</f>
        <v>3</v>
      </c>
      <c r="I23" s="126">
        <f>D23*G23</f>
        <v>0</v>
      </c>
      <c r="J23" s="59"/>
      <c r="K23" s="59"/>
      <c r="L23" s="59"/>
      <c r="M23" s="59"/>
      <c r="N23" s="59"/>
      <c r="O23" s="59"/>
      <c r="P23" s="112"/>
    </row>
    <row r="24" spans="1:16" ht="14.5" hidden="1" x14ac:dyDescent="0.35">
      <c r="A24" s="61"/>
      <c r="B24" s="118" t="s">
        <v>65</v>
      </c>
      <c r="C24" s="233"/>
      <c r="D24" s="234">
        <f>SUM(I16:I23)/SUM(H16:H23)*100</f>
        <v>0</v>
      </c>
      <c r="E24" s="119"/>
      <c r="F24" s="119"/>
      <c r="G24" s="119"/>
      <c r="H24" s="59"/>
      <c r="I24" s="59"/>
      <c r="J24" s="59"/>
      <c r="K24" s="59"/>
      <c r="L24" s="59"/>
      <c r="M24" s="59"/>
      <c r="N24" s="59"/>
      <c r="O24" s="59"/>
      <c r="P24" s="112"/>
    </row>
    <row r="25" spans="1:16" ht="12.75" customHeight="1" x14ac:dyDescent="0.35">
      <c r="A25" s="70"/>
      <c r="B25" s="71"/>
      <c r="C25" s="71"/>
      <c r="D25" s="71"/>
      <c r="E25" s="71"/>
      <c r="F25" s="71"/>
      <c r="G25" s="71"/>
      <c r="H25" s="71"/>
      <c r="I25" s="71"/>
      <c r="J25" s="71"/>
      <c r="K25" s="72"/>
      <c r="L25" s="72"/>
      <c r="M25" s="72"/>
      <c r="N25" s="72"/>
      <c r="O25" s="72"/>
      <c r="P25" s="120"/>
    </row>
    <row r="27" spans="1:16" ht="15" customHeight="1" x14ac:dyDescent="0.35">
      <c r="A27" s="116">
        <f>D12+N12</f>
        <v>385</v>
      </c>
      <c r="B27" s="117" t="str">
        <f>"WARNING: THERE IS AT LEAST ONE TEST CASE WITH AN 'INFO' OR BLANK STATUS (SEE ABOVE)"</f>
        <v>WARNING: THERE IS AT LEAST ONE TEST CASE WITH AN 'INFO' OR BLANK STATUS (SEE ABOVE)</v>
      </c>
    </row>
    <row r="29" spans="1:16" ht="12.75" customHeight="1" x14ac:dyDescent="0.35">
      <c r="A29" s="116">
        <f>SUMPRODUCT(--ISERROR(#REF!))</f>
        <v>1</v>
      </c>
      <c r="B29" s="117" t="str">
        <f>"WARNING: THERE IS AT LEAST ONE TEST CASE WITH MULTIPLE OR INVALID ISSUE CODES (SEE TEST CASES TABS)"</f>
        <v>WARNING: THERE IS AT LEAST ONE TEST CASE WITH MULTIPLE OR INVALID ISSUE CODES (SEE TEST CASES TABS)</v>
      </c>
    </row>
  </sheetData>
  <conditionalFormatting sqref="D12">
    <cfRule type="cellIs" dxfId="11" priority="16" stopIfTrue="1" operator="greaterThan">
      <formula>0</formula>
    </cfRule>
  </conditionalFormatting>
  <conditionalFormatting sqref="N12">
    <cfRule type="cellIs" dxfId="10" priority="14" stopIfTrue="1" operator="greaterThan">
      <formula>0</formula>
    </cfRule>
    <cfRule type="cellIs" dxfId="9" priority="15" stopIfTrue="1" operator="lessThan">
      <formula>0</formula>
    </cfRule>
  </conditionalFormatting>
  <conditionalFormatting sqref="B27">
    <cfRule type="expression" dxfId="8" priority="139" stopIfTrue="1">
      <formula>$A$27=0</formula>
    </cfRule>
  </conditionalFormatting>
  <conditionalFormatting sqref="B29">
    <cfRule type="expression" dxfId="7" priority="140" stopIfTrue="1">
      <formula>$A$29=0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7"/>
  <sheetViews>
    <sheetView showGridLines="0" zoomScale="90" zoomScaleNormal="90" workbookViewId="0">
      <selection activeCell="S39" sqref="R39:S39"/>
    </sheetView>
  </sheetViews>
  <sheetFormatPr defaultColWidth="18.7265625" defaultRowHeight="12.75" customHeight="1" x14ac:dyDescent="0.35"/>
  <cols>
    <col min="1" max="13" width="11.453125" style="23" customWidth="1"/>
    <col min="14" max="14" width="9.26953125" style="23" customWidth="1"/>
    <col min="15" max="16384" width="18.7265625" style="22"/>
  </cols>
  <sheetData>
    <row r="1" spans="1:14" ht="14.5" x14ac:dyDescent="0.35">
      <c r="A1" s="235" t="s">
        <v>66</v>
      </c>
      <c r="B1" s="236"/>
      <c r="C1" s="236"/>
      <c r="D1" s="236"/>
      <c r="E1" s="236"/>
      <c r="F1" s="236"/>
      <c r="G1" s="236"/>
      <c r="H1" s="236"/>
      <c r="I1" s="236"/>
      <c r="J1" s="236"/>
      <c r="K1" s="236"/>
      <c r="L1" s="236"/>
      <c r="M1" s="236"/>
      <c r="N1" s="237"/>
    </row>
    <row r="2" spans="1:14" ht="12.75" customHeight="1" x14ac:dyDescent="0.35">
      <c r="A2" s="238" t="s">
        <v>67</v>
      </c>
      <c r="B2" s="239"/>
      <c r="C2" s="239"/>
      <c r="D2" s="239"/>
      <c r="E2" s="239"/>
      <c r="F2" s="239"/>
      <c r="G2" s="239"/>
      <c r="H2" s="239"/>
      <c r="I2" s="239"/>
      <c r="J2" s="239"/>
      <c r="K2" s="239"/>
      <c r="L2" s="239"/>
      <c r="M2" s="239"/>
      <c r="N2" s="240"/>
    </row>
    <row r="3" spans="1:14" s="38" customFormat="1" ht="15.65" customHeight="1" x14ac:dyDescent="0.25">
      <c r="A3" s="309" t="s">
        <v>68</v>
      </c>
      <c r="B3" s="310"/>
      <c r="C3" s="310"/>
      <c r="D3" s="310"/>
      <c r="E3" s="310"/>
      <c r="F3" s="310"/>
      <c r="G3" s="310"/>
      <c r="H3" s="310"/>
      <c r="I3" s="310"/>
      <c r="J3" s="310"/>
      <c r="K3" s="310"/>
      <c r="L3" s="310"/>
      <c r="M3" s="310"/>
      <c r="N3" s="311"/>
    </row>
    <row r="4" spans="1:14" s="38" customFormat="1" ht="15.65" customHeight="1" x14ac:dyDescent="0.25">
      <c r="A4" s="312"/>
      <c r="B4" s="313"/>
      <c r="C4" s="313"/>
      <c r="D4" s="313"/>
      <c r="E4" s="313"/>
      <c r="F4" s="313"/>
      <c r="G4" s="313"/>
      <c r="H4" s="313"/>
      <c r="I4" s="313"/>
      <c r="J4" s="313"/>
      <c r="K4" s="313"/>
      <c r="L4" s="313"/>
      <c r="M4" s="313"/>
      <c r="N4" s="314"/>
    </row>
    <row r="5" spans="1:14" s="38" customFormat="1" ht="15.65" customHeight="1" x14ac:dyDescent="0.25">
      <c r="A5" s="312"/>
      <c r="B5" s="313"/>
      <c r="C5" s="313"/>
      <c r="D5" s="313"/>
      <c r="E5" s="313"/>
      <c r="F5" s="313"/>
      <c r="G5" s="313"/>
      <c r="H5" s="313"/>
      <c r="I5" s="313"/>
      <c r="J5" s="313"/>
      <c r="K5" s="313"/>
      <c r="L5" s="313"/>
      <c r="M5" s="313"/>
      <c r="N5" s="314"/>
    </row>
    <row r="6" spans="1:14" s="38" customFormat="1" ht="15.65" customHeight="1" x14ac:dyDescent="0.25">
      <c r="A6" s="312"/>
      <c r="B6" s="313"/>
      <c r="C6" s="313"/>
      <c r="D6" s="313"/>
      <c r="E6" s="313"/>
      <c r="F6" s="313"/>
      <c r="G6" s="313"/>
      <c r="H6" s="313"/>
      <c r="I6" s="313"/>
      <c r="J6" s="313"/>
      <c r="K6" s="313"/>
      <c r="L6" s="313"/>
      <c r="M6" s="313"/>
      <c r="N6" s="314"/>
    </row>
    <row r="7" spans="1:14" s="38" customFormat="1" ht="15.65" customHeight="1" x14ac:dyDescent="0.25">
      <c r="A7" s="312"/>
      <c r="B7" s="313"/>
      <c r="C7" s="313"/>
      <c r="D7" s="313"/>
      <c r="E7" s="313"/>
      <c r="F7" s="313"/>
      <c r="G7" s="313"/>
      <c r="H7" s="313"/>
      <c r="I7" s="313"/>
      <c r="J7" s="313"/>
      <c r="K7" s="313"/>
      <c r="L7" s="313"/>
      <c r="M7" s="313"/>
      <c r="N7" s="314"/>
    </row>
    <row r="8" spans="1:14" s="38" customFormat="1" ht="15.65" customHeight="1" x14ac:dyDescent="0.25">
      <c r="A8" s="312"/>
      <c r="B8" s="313"/>
      <c r="C8" s="313"/>
      <c r="D8" s="313"/>
      <c r="E8" s="313"/>
      <c r="F8" s="313"/>
      <c r="G8" s="313"/>
      <c r="H8" s="313"/>
      <c r="I8" s="313"/>
      <c r="J8" s="313"/>
      <c r="K8" s="313"/>
      <c r="L8" s="313"/>
      <c r="M8" s="313"/>
      <c r="N8" s="314"/>
    </row>
    <row r="9" spans="1:14" s="38" customFormat="1" ht="15.65" customHeight="1" x14ac:dyDescent="0.25">
      <c r="A9" s="312"/>
      <c r="B9" s="313"/>
      <c r="C9" s="313"/>
      <c r="D9" s="313"/>
      <c r="E9" s="313"/>
      <c r="F9" s="313"/>
      <c r="G9" s="313"/>
      <c r="H9" s="313"/>
      <c r="I9" s="313"/>
      <c r="J9" s="313"/>
      <c r="K9" s="313"/>
      <c r="L9" s="313"/>
      <c r="M9" s="313"/>
      <c r="N9" s="314"/>
    </row>
    <row r="10" spans="1:14" s="38" customFormat="1" ht="15.65" customHeight="1" x14ac:dyDescent="0.25">
      <c r="A10" s="312"/>
      <c r="B10" s="313"/>
      <c r="C10" s="313"/>
      <c r="D10" s="313"/>
      <c r="E10" s="313"/>
      <c r="F10" s="313"/>
      <c r="G10" s="313"/>
      <c r="H10" s="313"/>
      <c r="I10" s="313"/>
      <c r="J10" s="313"/>
      <c r="K10" s="313"/>
      <c r="L10" s="313"/>
      <c r="M10" s="313"/>
      <c r="N10" s="314"/>
    </row>
    <row r="11" spans="1:14" s="38" customFormat="1" ht="15.65" customHeight="1" x14ac:dyDescent="0.25">
      <c r="A11" s="312"/>
      <c r="B11" s="313"/>
      <c r="C11" s="313"/>
      <c r="D11" s="313"/>
      <c r="E11" s="313"/>
      <c r="F11" s="313"/>
      <c r="G11" s="313"/>
      <c r="H11" s="313"/>
      <c r="I11" s="313"/>
      <c r="J11" s="313"/>
      <c r="K11" s="313"/>
      <c r="L11" s="313"/>
      <c r="M11" s="313"/>
      <c r="N11" s="314"/>
    </row>
    <row r="12" spans="1:14" s="38" customFormat="1" ht="15.65" customHeight="1" x14ac:dyDescent="0.25">
      <c r="A12" s="312"/>
      <c r="B12" s="313"/>
      <c r="C12" s="313"/>
      <c r="D12" s="313"/>
      <c r="E12" s="313"/>
      <c r="F12" s="313"/>
      <c r="G12" s="313"/>
      <c r="H12" s="313"/>
      <c r="I12" s="313"/>
      <c r="J12" s="313"/>
      <c r="K12" s="313"/>
      <c r="L12" s="313"/>
      <c r="M12" s="313"/>
      <c r="N12" s="314"/>
    </row>
    <row r="13" spans="1:14" s="38" customFormat="1" ht="15.65" customHeight="1" x14ac:dyDescent="0.25">
      <c r="A13" s="312"/>
      <c r="B13" s="313"/>
      <c r="C13" s="313"/>
      <c r="D13" s="313"/>
      <c r="E13" s="313"/>
      <c r="F13" s="313"/>
      <c r="G13" s="313"/>
      <c r="H13" s="313"/>
      <c r="I13" s="313"/>
      <c r="J13" s="313"/>
      <c r="K13" s="313"/>
      <c r="L13" s="313"/>
      <c r="M13" s="313"/>
      <c r="N13" s="314"/>
    </row>
    <row r="14" spans="1:14" s="38" customFormat="1" ht="15.65" customHeight="1" x14ac:dyDescent="0.25">
      <c r="A14" s="312"/>
      <c r="B14" s="313"/>
      <c r="C14" s="313"/>
      <c r="D14" s="313"/>
      <c r="E14" s="313"/>
      <c r="F14" s="313"/>
      <c r="G14" s="313"/>
      <c r="H14" s="313"/>
      <c r="I14" s="313"/>
      <c r="J14" s="313"/>
      <c r="K14" s="313"/>
      <c r="L14" s="313"/>
      <c r="M14" s="313"/>
      <c r="N14" s="314"/>
    </row>
    <row r="15" spans="1:14" s="38" customFormat="1" ht="12.65" customHeight="1" x14ac:dyDescent="0.25">
      <c r="A15" s="315"/>
      <c r="B15" s="316"/>
      <c r="C15" s="316"/>
      <c r="D15" s="316"/>
      <c r="E15" s="316"/>
      <c r="F15" s="316"/>
      <c r="G15" s="316"/>
      <c r="H15" s="316"/>
      <c r="I15" s="316"/>
      <c r="J15" s="316"/>
      <c r="K15" s="316"/>
      <c r="L15" s="316"/>
      <c r="M15" s="316"/>
      <c r="N15" s="317"/>
    </row>
    <row r="16" spans="1:14" s="38" customFormat="1" ht="12.75" customHeight="1" x14ac:dyDescent="0.25">
      <c r="A16" s="241" t="s">
        <v>69</v>
      </c>
      <c r="B16" s="242"/>
      <c r="C16" s="242"/>
      <c r="D16" s="242"/>
      <c r="E16" s="242"/>
      <c r="F16" s="242"/>
      <c r="G16" s="242"/>
      <c r="H16" s="242"/>
      <c r="I16" s="242"/>
      <c r="J16" s="242"/>
      <c r="K16" s="242"/>
      <c r="L16" s="242"/>
      <c r="M16" s="242"/>
      <c r="N16" s="243"/>
    </row>
    <row r="17" spans="1:14" s="38" customFormat="1" ht="12.75" customHeight="1" x14ac:dyDescent="0.25">
      <c r="A17" s="244" t="s">
        <v>70</v>
      </c>
      <c r="B17" s="245"/>
      <c r="C17" s="246"/>
      <c r="D17" s="247" t="s">
        <v>71</v>
      </c>
      <c r="E17" s="248"/>
      <c r="F17" s="248"/>
      <c r="G17" s="248"/>
      <c r="H17" s="248"/>
      <c r="I17" s="248"/>
      <c r="J17" s="248"/>
      <c r="K17" s="248"/>
      <c r="L17" s="248"/>
      <c r="M17" s="248"/>
      <c r="N17" s="249"/>
    </row>
    <row r="18" spans="1:14" s="38" customFormat="1" ht="13" x14ac:dyDescent="0.25">
      <c r="A18" s="32"/>
      <c r="B18" s="31"/>
      <c r="C18" s="30"/>
      <c r="D18" s="29" t="s">
        <v>72</v>
      </c>
      <c r="E18" s="28"/>
      <c r="F18" s="28"/>
      <c r="G18" s="28"/>
      <c r="H18" s="28"/>
      <c r="I18" s="28"/>
      <c r="J18" s="28"/>
      <c r="K18" s="28"/>
      <c r="L18" s="28"/>
      <c r="M18" s="28"/>
      <c r="N18" s="27"/>
    </row>
    <row r="19" spans="1:14" s="38" customFormat="1" ht="12.75" customHeight="1" x14ac:dyDescent="0.25">
      <c r="A19" s="250" t="s">
        <v>73</v>
      </c>
      <c r="B19" s="251"/>
      <c r="C19" s="252"/>
      <c r="D19" s="253" t="s">
        <v>74</v>
      </c>
      <c r="E19" s="254"/>
      <c r="F19" s="254"/>
      <c r="G19" s="254"/>
      <c r="H19" s="254"/>
      <c r="I19" s="254"/>
      <c r="J19" s="254"/>
      <c r="K19" s="254"/>
      <c r="L19" s="254"/>
      <c r="M19" s="254"/>
      <c r="N19" s="255"/>
    </row>
    <row r="20" spans="1:14" ht="12.75" customHeight="1" x14ac:dyDescent="0.35">
      <c r="A20" s="244" t="s">
        <v>75</v>
      </c>
      <c r="B20" s="245"/>
      <c r="C20" s="246"/>
      <c r="D20" s="247" t="s">
        <v>76</v>
      </c>
      <c r="E20" s="248"/>
      <c r="F20" s="248"/>
      <c r="G20" s="248"/>
      <c r="H20" s="248"/>
      <c r="I20" s="248"/>
      <c r="J20" s="248"/>
      <c r="K20" s="248"/>
      <c r="L20" s="248"/>
      <c r="M20" s="248"/>
      <c r="N20" s="249"/>
    </row>
    <row r="21" spans="1:14" s="38" customFormat="1" ht="12.75" customHeight="1" x14ac:dyDescent="0.25">
      <c r="A21" s="244" t="s">
        <v>77</v>
      </c>
      <c r="B21" s="245"/>
      <c r="C21" s="246"/>
      <c r="D21" s="318" t="s">
        <v>78</v>
      </c>
      <c r="E21" s="319"/>
      <c r="F21" s="319"/>
      <c r="G21" s="319"/>
      <c r="H21" s="319"/>
      <c r="I21" s="319"/>
      <c r="J21" s="319"/>
      <c r="K21" s="319"/>
      <c r="L21" s="319"/>
      <c r="M21" s="319"/>
      <c r="N21" s="320"/>
    </row>
    <row r="22" spans="1:14" s="38" customFormat="1" ht="13" x14ac:dyDescent="0.25">
      <c r="A22" s="37"/>
      <c r="B22" s="25"/>
      <c r="C22" s="36"/>
      <c r="D22" s="321"/>
      <c r="E22" s="322"/>
      <c r="F22" s="322"/>
      <c r="G22" s="322"/>
      <c r="H22" s="322"/>
      <c r="I22" s="322"/>
      <c r="J22" s="322"/>
      <c r="K22" s="322"/>
      <c r="L22" s="322"/>
      <c r="M22" s="322"/>
      <c r="N22" s="323"/>
    </row>
    <row r="23" spans="1:14" s="38" customFormat="1" ht="12.75" customHeight="1" x14ac:dyDescent="0.25">
      <c r="A23" s="145" t="s">
        <v>79</v>
      </c>
      <c r="B23" s="256"/>
      <c r="C23" s="257"/>
      <c r="D23" s="146" t="s">
        <v>80</v>
      </c>
      <c r="E23" s="258"/>
      <c r="F23" s="258"/>
      <c r="G23" s="258"/>
      <c r="H23" s="258"/>
      <c r="I23" s="258"/>
      <c r="J23" s="258"/>
      <c r="K23" s="258"/>
      <c r="L23" s="258"/>
      <c r="M23" s="258"/>
      <c r="N23" s="259"/>
    </row>
    <row r="24" spans="1:14" ht="12.75" customHeight="1" x14ac:dyDescent="0.35">
      <c r="A24" s="37" t="s">
        <v>81</v>
      </c>
      <c r="B24" s="25"/>
      <c r="C24" s="36"/>
      <c r="D24" s="35" t="s">
        <v>82</v>
      </c>
      <c r="E24" s="34"/>
      <c r="F24" s="34"/>
      <c r="G24" s="34"/>
      <c r="H24" s="34"/>
      <c r="I24" s="34"/>
      <c r="J24" s="34"/>
      <c r="K24" s="34"/>
      <c r="L24" s="34"/>
      <c r="M24" s="34"/>
      <c r="N24" s="33"/>
    </row>
    <row r="25" spans="1:14" ht="14.5" x14ac:dyDescent="0.35">
      <c r="A25" s="32"/>
      <c r="B25" s="31"/>
      <c r="C25" s="30"/>
      <c r="D25" s="29" t="s">
        <v>83</v>
      </c>
      <c r="E25" s="28"/>
      <c r="F25" s="28"/>
      <c r="G25" s="28"/>
      <c r="H25" s="28"/>
      <c r="I25" s="28"/>
      <c r="J25" s="28"/>
      <c r="K25" s="28"/>
      <c r="L25" s="28"/>
      <c r="M25" s="28"/>
      <c r="N25" s="27"/>
    </row>
    <row r="26" spans="1:14" ht="12.75" customHeight="1" x14ac:dyDescent="0.35">
      <c r="A26" s="244" t="s">
        <v>84</v>
      </c>
      <c r="B26" s="245"/>
      <c r="C26" s="246"/>
      <c r="D26" s="247" t="s">
        <v>85</v>
      </c>
      <c r="E26" s="248"/>
      <c r="F26" s="248"/>
      <c r="G26" s="248"/>
      <c r="H26" s="248"/>
      <c r="I26" s="248"/>
      <c r="J26" s="248"/>
      <c r="K26" s="248"/>
      <c r="L26" s="248"/>
      <c r="M26" s="248"/>
      <c r="N26" s="249"/>
    </row>
    <row r="27" spans="1:14" ht="14.5" x14ac:dyDescent="0.35">
      <c r="A27" s="32"/>
      <c r="B27" s="31"/>
      <c r="C27" s="30"/>
      <c r="D27" s="29" t="s">
        <v>86</v>
      </c>
      <c r="E27" s="28"/>
      <c r="F27" s="28"/>
      <c r="G27" s="28"/>
      <c r="H27" s="28"/>
      <c r="I27" s="28"/>
      <c r="J27" s="28"/>
      <c r="K27" s="28"/>
      <c r="L27" s="28"/>
      <c r="M27" s="28"/>
      <c r="N27" s="27"/>
    </row>
    <row r="28" spans="1:14" ht="12.75" customHeight="1" x14ac:dyDescent="0.35">
      <c r="A28" s="250" t="s">
        <v>87</v>
      </c>
      <c r="B28" s="251"/>
      <c r="C28" s="252"/>
      <c r="D28" s="253" t="s">
        <v>88</v>
      </c>
      <c r="E28" s="254"/>
      <c r="F28" s="254"/>
      <c r="G28" s="254"/>
      <c r="H28" s="254"/>
      <c r="I28" s="254"/>
      <c r="J28" s="254"/>
      <c r="K28" s="254"/>
      <c r="L28" s="254"/>
      <c r="M28" s="254"/>
      <c r="N28" s="255"/>
    </row>
    <row r="29" spans="1:14" ht="12.75" customHeight="1" x14ac:dyDescent="0.35">
      <c r="A29" s="244" t="s">
        <v>89</v>
      </c>
      <c r="B29" s="245"/>
      <c r="C29" s="246"/>
      <c r="D29" s="247" t="s">
        <v>90</v>
      </c>
      <c r="E29" s="248"/>
      <c r="F29" s="248"/>
      <c r="G29" s="248"/>
      <c r="H29" s="248"/>
      <c r="I29" s="248"/>
      <c r="J29" s="248"/>
      <c r="K29" s="248"/>
      <c r="L29" s="248"/>
      <c r="M29" s="248"/>
      <c r="N29" s="249"/>
    </row>
    <row r="30" spans="1:14" ht="14.5" x14ac:dyDescent="0.35">
      <c r="A30" s="32"/>
      <c r="B30" s="31"/>
      <c r="C30" s="30"/>
      <c r="D30" s="29" t="s">
        <v>91</v>
      </c>
      <c r="E30" s="28"/>
      <c r="F30" s="28"/>
      <c r="G30" s="28"/>
      <c r="H30" s="28"/>
      <c r="I30" s="28"/>
      <c r="J30" s="28"/>
      <c r="K30" s="28"/>
      <c r="L30" s="28"/>
      <c r="M30" s="28"/>
      <c r="N30" s="27"/>
    </row>
    <row r="31" spans="1:14" ht="12.75" customHeight="1" x14ac:dyDescent="0.35">
      <c r="A31" s="244" t="s">
        <v>92</v>
      </c>
      <c r="B31" s="245"/>
      <c r="C31" s="246"/>
      <c r="D31" s="247" t="s">
        <v>93</v>
      </c>
      <c r="E31" s="248"/>
      <c r="F31" s="248"/>
      <c r="G31" s="248"/>
      <c r="H31" s="248"/>
      <c r="I31" s="248"/>
      <c r="J31" s="248"/>
      <c r="K31" s="248"/>
      <c r="L31" s="248"/>
      <c r="M31" s="248"/>
      <c r="N31" s="249"/>
    </row>
    <row r="32" spans="1:14" ht="14.5" x14ac:dyDescent="0.35">
      <c r="A32" s="37"/>
      <c r="B32" s="25"/>
      <c r="C32" s="36"/>
      <c r="D32" s="35" t="s">
        <v>94</v>
      </c>
      <c r="E32" s="34"/>
      <c r="F32" s="34"/>
      <c r="G32" s="34"/>
      <c r="H32" s="34"/>
      <c r="I32" s="34"/>
      <c r="J32" s="34"/>
      <c r="K32" s="34"/>
      <c r="L32" s="34"/>
      <c r="M32" s="34"/>
      <c r="N32" s="33"/>
    </row>
    <row r="33" spans="1:14" ht="14.5" x14ac:dyDescent="0.35">
      <c r="A33" s="37"/>
      <c r="B33" s="25"/>
      <c r="C33" s="36"/>
      <c r="D33" s="35" t="s">
        <v>95</v>
      </c>
      <c r="E33" s="34"/>
      <c r="F33" s="34"/>
      <c r="G33" s="34"/>
      <c r="H33" s="34"/>
      <c r="I33" s="34"/>
      <c r="J33" s="34"/>
      <c r="K33" s="34"/>
      <c r="L33" s="34"/>
      <c r="M33" s="34"/>
      <c r="N33" s="33"/>
    </row>
    <row r="34" spans="1:14" ht="14.5" x14ac:dyDescent="0.35">
      <c r="A34" s="37"/>
      <c r="B34" s="25"/>
      <c r="C34" s="36"/>
      <c r="D34" s="35" t="s">
        <v>96</v>
      </c>
      <c r="E34" s="34"/>
      <c r="F34" s="34"/>
      <c r="G34" s="34"/>
      <c r="H34" s="34"/>
      <c r="I34" s="34"/>
      <c r="J34" s="34"/>
      <c r="K34" s="34"/>
      <c r="L34" s="34"/>
      <c r="M34" s="34"/>
      <c r="N34" s="33"/>
    </row>
    <row r="35" spans="1:14" ht="14.5" x14ac:dyDescent="0.35">
      <c r="A35" s="32"/>
      <c r="B35" s="31"/>
      <c r="C35" s="30"/>
      <c r="D35" s="29" t="s">
        <v>97</v>
      </c>
      <c r="E35" s="28"/>
      <c r="F35" s="28"/>
      <c r="G35" s="28"/>
      <c r="H35" s="28"/>
      <c r="I35" s="28"/>
      <c r="J35" s="28"/>
      <c r="K35" s="28"/>
      <c r="L35" s="28"/>
      <c r="M35" s="28"/>
      <c r="N35" s="27"/>
    </row>
    <row r="36" spans="1:14" ht="12.75" customHeight="1" x14ac:dyDescent="0.35">
      <c r="A36" s="244" t="s">
        <v>98</v>
      </c>
      <c r="B36" s="245"/>
      <c r="C36" s="246"/>
      <c r="D36" s="247" t="s">
        <v>99</v>
      </c>
      <c r="E36" s="248"/>
      <c r="F36" s="248"/>
      <c r="G36" s="248"/>
      <c r="H36" s="248"/>
      <c r="I36" s="248"/>
      <c r="J36" s="248"/>
      <c r="K36" s="248"/>
      <c r="L36" s="248"/>
      <c r="M36" s="248"/>
      <c r="N36" s="249"/>
    </row>
    <row r="37" spans="1:14" ht="14.5" x14ac:dyDescent="0.35">
      <c r="A37" s="32"/>
      <c r="B37" s="31"/>
      <c r="C37" s="30"/>
      <c r="D37" s="29" t="s">
        <v>100</v>
      </c>
      <c r="E37" s="28"/>
      <c r="F37" s="28"/>
      <c r="G37" s="28"/>
      <c r="H37" s="28"/>
      <c r="I37" s="28"/>
      <c r="J37" s="28"/>
      <c r="K37" s="28"/>
      <c r="L37" s="28"/>
      <c r="M37" s="28"/>
      <c r="N37" s="27"/>
    </row>
    <row r="38" spans="1:14" ht="14.5" x14ac:dyDescent="0.35">
      <c r="A38" s="260" t="s">
        <v>101</v>
      </c>
      <c r="B38" s="261"/>
      <c r="C38" s="262"/>
      <c r="D38" s="303" t="s">
        <v>102</v>
      </c>
      <c r="E38" s="304"/>
      <c r="F38" s="304"/>
      <c r="G38" s="304"/>
      <c r="H38" s="304"/>
      <c r="I38" s="304"/>
      <c r="J38" s="304"/>
      <c r="K38" s="304"/>
      <c r="L38" s="304"/>
      <c r="M38" s="304"/>
      <c r="N38" s="305"/>
    </row>
    <row r="39" spans="1:14" ht="23.25" customHeight="1" x14ac:dyDescent="0.35">
      <c r="A39" s="26"/>
      <c r="B39" s="25"/>
      <c r="C39" s="24"/>
      <c r="D39" s="324"/>
      <c r="E39" s="325"/>
      <c r="F39" s="325"/>
      <c r="G39" s="325"/>
      <c r="H39" s="325"/>
      <c r="I39" s="325"/>
      <c r="J39" s="325"/>
      <c r="K39" s="325"/>
      <c r="L39" s="325"/>
      <c r="M39" s="325"/>
      <c r="N39" s="326"/>
    </row>
    <row r="40" spans="1:14" ht="12.75" customHeight="1" x14ac:dyDescent="0.35">
      <c r="A40" s="147" t="s">
        <v>103</v>
      </c>
      <c r="B40" s="256"/>
      <c r="C40" s="263"/>
      <c r="D40" s="253" t="s">
        <v>104</v>
      </c>
      <c r="E40" s="254"/>
      <c r="F40" s="254"/>
      <c r="G40" s="254"/>
      <c r="H40" s="254"/>
      <c r="I40" s="254"/>
      <c r="J40" s="254"/>
      <c r="K40" s="254"/>
      <c r="L40" s="254"/>
      <c r="M40" s="254"/>
      <c r="N40" s="255"/>
    </row>
    <row r="41" spans="1:14" ht="12.75" customHeight="1" x14ac:dyDescent="0.35">
      <c r="A41" s="145" t="s">
        <v>105</v>
      </c>
      <c r="B41" s="256"/>
      <c r="C41" s="263"/>
      <c r="D41" s="253" t="s">
        <v>106</v>
      </c>
      <c r="E41" s="254"/>
      <c r="F41" s="254"/>
      <c r="G41" s="254"/>
      <c r="H41" s="254"/>
      <c r="I41" s="254"/>
      <c r="J41" s="254"/>
      <c r="K41" s="254"/>
      <c r="L41" s="254"/>
      <c r="M41" s="254"/>
      <c r="N41" s="255"/>
    </row>
    <row r="42" spans="1:14" ht="12.75" customHeight="1" x14ac:dyDescent="0.35">
      <c r="A42" s="297" t="s">
        <v>107</v>
      </c>
      <c r="B42" s="298"/>
      <c r="C42" s="299"/>
      <c r="D42" s="303" t="s">
        <v>108</v>
      </c>
      <c r="E42" s="304"/>
      <c r="F42" s="304"/>
      <c r="G42" s="304"/>
      <c r="H42" s="304"/>
      <c r="I42" s="304"/>
      <c r="J42" s="304"/>
      <c r="K42" s="304"/>
      <c r="L42" s="304"/>
      <c r="M42" s="304"/>
      <c r="N42" s="305"/>
    </row>
    <row r="43" spans="1:14" ht="12.75" customHeight="1" x14ac:dyDescent="0.35">
      <c r="A43" s="300"/>
      <c r="B43" s="301"/>
      <c r="C43" s="302"/>
      <c r="D43" s="306"/>
      <c r="E43" s="307"/>
      <c r="F43" s="307"/>
      <c r="G43" s="307"/>
      <c r="H43" s="307"/>
      <c r="I43" s="307"/>
      <c r="J43" s="307"/>
      <c r="K43" s="307"/>
      <c r="L43" s="307"/>
      <c r="M43" s="307"/>
      <c r="N43" s="308"/>
    </row>
    <row r="44" spans="1:14" ht="12.75" customHeight="1" x14ac:dyDescent="0.35">
      <c r="A44" s="297" t="s">
        <v>109</v>
      </c>
      <c r="B44" s="298"/>
      <c r="C44" s="299"/>
      <c r="D44" s="303" t="s">
        <v>110</v>
      </c>
      <c r="E44" s="304"/>
      <c r="F44" s="304"/>
      <c r="G44" s="304"/>
      <c r="H44" s="304"/>
      <c r="I44" s="304"/>
      <c r="J44" s="304"/>
      <c r="K44" s="304"/>
      <c r="L44" s="304"/>
      <c r="M44" s="304"/>
      <c r="N44" s="305"/>
    </row>
    <row r="45" spans="1:14" ht="12.75" customHeight="1" x14ac:dyDescent="0.35">
      <c r="A45" s="300"/>
      <c r="B45" s="301"/>
      <c r="C45" s="302"/>
      <c r="D45" s="306"/>
      <c r="E45" s="307"/>
      <c r="F45" s="307"/>
      <c r="G45" s="307"/>
      <c r="H45" s="307"/>
      <c r="I45" s="307"/>
      <c r="J45" s="307"/>
      <c r="K45" s="307"/>
      <c r="L45" s="307"/>
      <c r="M45" s="307"/>
      <c r="N45" s="308"/>
    </row>
    <row r="46" spans="1:14" ht="12.75" customHeight="1" x14ac:dyDescent="0.35">
      <c r="A46" s="264" t="s">
        <v>111</v>
      </c>
      <c r="B46" s="265"/>
      <c r="C46" s="266"/>
      <c r="D46" s="291" t="s">
        <v>112</v>
      </c>
      <c r="E46" s="292"/>
      <c r="F46" s="292"/>
      <c r="G46" s="292"/>
      <c r="H46" s="292"/>
      <c r="I46" s="292"/>
      <c r="J46" s="292"/>
      <c r="K46" s="292"/>
      <c r="L46" s="292"/>
      <c r="M46" s="292"/>
      <c r="N46" s="293"/>
    </row>
    <row r="47" spans="1:14" ht="12.75" customHeight="1" x14ac:dyDescent="0.35">
      <c r="A47" s="74"/>
      <c r="B47" s="75"/>
      <c r="C47" s="76"/>
      <c r="D47" s="294"/>
      <c r="E47" s="295"/>
      <c r="F47" s="295"/>
      <c r="G47" s="295"/>
      <c r="H47" s="295"/>
      <c r="I47" s="295"/>
      <c r="J47" s="295"/>
      <c r="K47" s="295"/>
      <c r="L47" s="295"/>
      <c r="M47" s="295"/>
      <c r="N47" s="296"/>
    </row>
  </sheetData>
  <mergeCells count="8">
    <mergeCell ref="D46:N47"/>
    <mergeCell ref="A44:C45"/>
    <mergeCell ref="D44:N45"/>
    <mergeCell ref="A3:N15"/>
    <mergeCell ref="D21:N22"/>
    <mergeCell ref="D38:N39"/>
    <mergeCell ref="A42:C43"/>
    <mergeCell ref="D42:N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37D7-99EA-4192-B4DC-83A97B1559EC}">
  <dimension ref="A1:AH464"/>
  <sheetViews>
    <sheetView tabSelected="1" zoomScaleNormal="100" zoomScaleSheetLayoutView="80" workbookViewId="0">
      <pane ySplit="2" topLeftCell="A3" activePane="bottomLeft" state="frozenSplit"/>
      <selection pane="bottomLeft" activeCell="J3" sqref="J3:J387"/>
    </sheetView>
  </sheetViews>
  <sheetFormatPr defaultColWidth="18.7265625" defaultRowHeight="14.5" x14ac:dyDescent="0.35"/>
  <cols>
    <col min="1" max="1" width="11.26953125" style="85" customWidth="1"/>
    <col min="2" max="2" width="9.26953125" style="86" customWidth="1"/>
    <col min="3" max="3" width="15.7265625" style="86" customWidth="1"/>
    <col min="4" max="4" width="16" style="87" customWidth="1"/>
    <col min="5" max="5" width="23.26953125" style="87" customWidth="1"/>
    <col min="6" max="6" width="36.1796875" style="83" customWidth="1"/>
    <col min="7" max="7" width="34.7265625" style="134" customWidth="1"/>
    <col min="8" max="8" width="33.26953125" style="134" customWidth="1"/>
    <col min="9" max="9" width="23.54296875" style="82" customWidth="1"/>
    <col min="10" max="10" width="14.453125" style="82" customWidth="1"/>
    <col min="11" max="11" width="31.26953125" style="82" hidden="1" customWidth="1"/>
    <col min="12" max="12" width="21.7265625" style="82" customWidth="1"/>
    <col min="13" max="13" width="14.7265625" style="77" customWidth="1"/>
    <col min="14" max="14" width="15.26953125" style="77" customWidth="1"/>
    <col min="15" max="15" width="45.26953125" style="88" customWidth="1"/>
    <col min="16" max="16" width="4.7265625" style="88" customWidth="1"/>
    <col min="17" max="17" width="16.26953125" style="89" customWidth="1"/>
    <col min="18" max="18" width="18.54296875" style="89" customWidth="1"/>
    <col min="19" max="19" width="55.453125" style="85" customWidth="1"/>
    <col min="20" max="20" width="49.7265625" style="85" customWidth="1"/>
    <col min="21" max="21" width="39.453125" style="85" customWidth="1"/>
    <col min="22" max="22" width="24" style="84" hidden="1" customWidth="1"/>
    <col min="23" max="23" width="54.7265625" style="84" hidden="1" customWidth="1"/>
    <col min="25" max="25" width="18.7265625" style="84" customWidth="1"/>
    <col min="27" max="27" width="13.7265625" style="84" hidden="1" customWidth="1"/>
    <col min="28" max="16384" width="18.7265625" style="84"/>
  </cols>
  <sheetData>
    <row r="1" spans="1:34" customFormat="1" x14ac:dyDescent="0.35">
      <c r="A1" s="92" t="s">
        <v>59</v>
      </c>
      <c r="B1" s="267"/>
      <c r="C1" s="267"/>
      <c r="D1" s="267"/>
      <c r="E1" s="267"/>
      <c r="F1" s="268"/>
      <c r="G1" s="268"/>
      <c r="H1" s="268"/>
      <c r="I1" s="267"/>
      <c r="J1" s="267"/>
      <c r="K1" s="269"/>
      <c r="L1" s="270"/>
      <c r="M1" s="270"/>
      <c r="N1" s="270"/>
      <c r="O1" s="270"/>
      <c r="P1" s="270"/>
      <c r="Q1" s="270"/>
      <c r="R1" s="270"/>
      <c r="S1" s="270"/>
      <c r="T1" s="269"/>
      <c r="U1" s="269"/>
      <c r="V1" s="269"/>
      <c r="W1" s="269"/>
      <c r="AA1" s="271"/>
    </row>
    <row r="2" spans="1:34" s="77" customFormat="1" ht="44.25" customHeight="1" x14ac:dyDescent="0.35">
      <c r="A2" s="93" t="s">
        <v>113</v>
      </c>
      <c r="B2" s="93" t="s">
        <v>114</v>
      </c>
      <c r="C2" s="93" t="s">
        <v>115</v>
      </c>
      <c r="D2" s="93" t="s">
        <v>116</v>
      </c>
      <c r="E2" s="93" t="s">
        <v>117</v>
      </c>
      <c r="F2" s="93" t="s">
        <v>118</v>
      </c>
      <c r="G2" s="93" t="s">
        <v>119</v>
      </c>
      <c r="H2" s="93" t="s">
        <v>120</v>
      </c>
      <c r="I2" s="93" t="s">
        <v>121</v>
      </c>
      <c r="J2" s="93" t="s">
        <v>122</v>
      </c>
      <c r="K2" s="151" t="s">
        <v>123</v>
      </c>
      <c r="L2" s="93" t="s">
        <v>124</v>
      </c>
      <c r="M2" s="93" t="s">
        <v>125</v>
      </c>
      <c r="N2" s="93" t="s">
        <v>126</v>
      </c>
      <c r="O2" s="93" t="s">
        <v>127</v>
      </c>
      <c r="P2" s="95"/>
      <c r="Q2" s="272" t="s">
        <v>128</v>
      </c>
      <c r="R2" s="272" t="s">
        <v>129</v>
      </c>
      <c r="S2" s="272" t="s">
        <v>130</v>
      </c>
      <c r="T2" s="272" t="s">
        <v>131</v>
      </c>
      <c r="U2" s="272" t="s">
        <v>132</v>
      </c>
      <c r="V2" s="135" t="s">
        <v>133</v>
      </c>
      <c r="W2" s="136" t="s">
        <v>134</v>
      </c>
      <c r="AA2" s="148" t="s">
        <v>135</v>
      </c>
    </row>
    <row r="3" spans="1:34" s="105" customFormat="1" ht="59.15" customHeight="1" x14ac:dyDescent="0.35">
      <c r="A3" s="96" t="s">
        <v>136</v>
      </c>
      <c r="B3" s="97" t="s">
        <v>137</v>
      </c>
      <c r="C3" s="156" t="s">
        <v>138</v>
      </c>
      <c r="D3" s="156" t="s">
        <v>139</v>
      </c>
      <c r="E3" s="156" t="s">
        <v>140</v>
      </c>
      <c r="F3" s="156" t="s">
        <v>141</v>
      </c>
      <c r="G3" s="156" t="s">
        <v>142</v>
      </c>
      <c r="H3" s="156" t="s">
        <v>143</v>
      </c>
      <c r="I3" s="156"/>
      <c r="J3" s="94"/>
      <c r="K3" s="99" t="s">
        <v>144</v>
      </c>
      <c r="L3" s="172" t="s">
        <v>145</v>
      </c>
      <c r="M3" s="101" t="s">
        <v>146</v>
      </c>
      <c r="N3" s="108" t="s">
        <v>147</v>
      </c>
      <c r="O3" s="102" t="s">
        <v>148</v>
      </c>
      <c r="P3" s="103"/>
      <c r="Q3" s="273"/>
      <c r="R3" s="104"/>
      <c r="S3" s="158"/>
      <c r="T3" s="158"/>
      <c r="U3" s="140" t="s">
        <v>149</v>
      </c>
      <c r="V3" s="157" t="s">
        <v>150</v>
      </c>
      <c r="W3" s="166" t="s">
        <v>151</v>
      </c>
      <c r="AA3" s="128" t="e">
        <f>IF(OR(J3="Fail",ISBLANK(J3)),INDEX('Issue Code Table'!C:C,MATCH(N:N,'Issue Code Table'!A:A,0)),IF(M3="Critical",6,IF(M3="Significant",5,IF(M3="Moderate",3,2))))</f>
        <v>#N/A</v>
      </c>
      <c r="AB3" s="106"/>
      <c r="AC3" s="106"/>
      <c r="AD3" s="106"/>
      <c r="AE3" s="106"/>
      <c r="AF3" s="106"/>
      <c r="AH3" s="106"/>
    </row>
    <row r="4" spans="1:34" s="105" customFormat="1" ht="59.15" customHeight="1" x14ac:dyDescent="0.35">
      <c r="A4" s="96" t="s">
        <v>152</v>
      </c>
      <c r="B4" s="97" t="s">
        <v>153</v>
      </c>
      <c r="C4" s="156" t="s">
        <v>154</v>
      </c>
      <c r="D4" s="156" t="s">
        <v>139</v>
      </c>
      <c r="E4" s="156" t="s">
        <v>155</v>
      </c>
      <c r="F4" s="156" t="s">
        <v>156</v>
      </c>
      <c r="G4" s="156" t="s">
        <v>157</v>
      </c>
      <c r="H4" s="156" t="s">
        <v>158</v>
      </c>
      <c r="I4" s="156"/>
      <c r="J4" s="94"/>
      <c r="K4" s="99" t="s">
        <v>159</v>
      </c>
      <c r="L4" s="100"/>
      <c r="M4" s="101" t="s">
        <v>160</v>
      </c>
      <c r="N4" s="108" t="s">
        <v>161</v>
      </c>
      <c r="O4" s="102" t="s">
        <v>162</v>
      </c>
      <c r="P4" s="103"/>
      <c r="Q4" s="273"/>
      <c r="R4" s="104"/>
      <c r="S4" s="158"/>
      <c r="T4" s="158"/>
      <c r="U4" s="140" t="s">
        <v>163</v>
      </c>
      <c r="V4" s="140" t="s">
        <v>163</v>
      </c>
      <c r="W4" s="166" t="s">
        <v>151</v>
      </c>
      <c r="AA4" s="128" t="e">
        <f>IF(OR(J4="Fail",ISBLANK(J4)),INDEX('Issue Code Table'!C:C,MATCH(N:N,'Issue Code Table'!A:A,0)),IF(M4="Critical",6,IF(M4="Significant",5,IF(M4="Moderate",3,2))))</f>
        <v>#N/A</v>
      </c>
      <c r="AB4" s="106"/>
      <c r="AC4" s="106"/>
      <c r="AD4" s="106"/>
      <c r="AE4" s="106"/>
      <c r="AF4" s="106"/>
      <c r="AH4" s="106"/>
    </row>
    <row r="5" spans="1:34" s="164" customFormat="1" ht="59.15" customHeight="1" x14ac:dyDescent="0.25">
      <c r="A5" s="96" t="s">
        <v>164</v>
      </c>
      <c r="B5" s="159" t="s">
        <v>165</v>
      </c>
      <c r="C5" s="159" t="s">
        <v>166</v>
      </c>
      <c r="D5" s="160" t="s">
        <v>139</v>
      </c>
      <c r="E5" s="156" t="s">
        <v>167</v>
      </c>
      <c r="F5" s="156" t="s">
        <v>168</v>
      </c>
      <c r="G5" s="156" t="s">
        <v>169</v>
      </c>
      <c r="H5" s="156" t="s">
        <v>170</v>
      </c>
      <c r="I5" s="156"/>
      <c r="J5" s="94"/>
      <c r="K5" s="160" t="s">
        <v>171</v>
      </c>
      <c r="L5" s="159" t="s">
        <v>172</v>
      </c>
      <c r="M5" s="162" t="s">
        <v>160</v>
      </c>
      <c r="N5" s="163" t="s">
        <v>173</v>
      </c>
      <c r="O5" s="156" t="s">
        <v>174</v>
      </c>
      <c r="P5" s="274"/>
      <c r="Q5" s="161"/>
      <c r="R5" s="161"/>
      <c r="S5" s="160"/>
      <c r="T5" s="158"/>
      <c r="U5" s="152" t="s">
        <v>175</v>
      </c>
      <c r="V5" s="157" t="s">
        <v>176</v>
      </c>
      <c r="W5" s="157" t="s">
        <v>177</v>
      </c>
      <c r="AA5" s="128" t="e">
        <f>IF(OR(J5="Fail",ISBLANK(J5)),INDEX('Issue Code Table'!C:C,MATCH(N:N,'Issue Code Table'!A:A,0)),IF(M5="Critical",6,IF(M5="Significant",5,IF(M5="Moderate",3,2))))</f>
        <v>#N/A</v>
      </c>
    </row>
    <row r="6" spans="1:34" s="164" customFormat="1" ht="59.15" customHeight="1" x14ac:dyDescent="0.25">
      <c r="A6" s="96" t="s">
        <v>178</v>
      </c>
      <c r="B6" s="159" t="s">
        <v>179</v>
      </c>
      <c r="C6" s="159" t="s">
        <v>180</v>
      </c>
      <c r="D6" s="160" t="s">
        <v>139</v>
      </c>
      <c r="E6" s="156" t="s">
        <v>181</v>
      </c>
      <c r="F6" s="156" t="s">
        <v>182</v>
      </c>
      <c r="G6" s="156" t="s">
        <v>183</v>
      </c>
      <c r="H6" s="156" t="s">
        <v>184</v>
      </c>
      <c r="I6" s="156"/>
      <c r="J6" s="94"/>
      <c r="K6" s="160" t="s">
        <v>185</v>
      </c>
      <c r="L6" s="159"/>
      <c r="M6" s="162" t="s">
        <v>160</v>
      </c>
      <c r="N6" s="156" t="s">
        <v>186</v>
      </c>
      <c r="O6" s="156" t="s">
        <v>187</v>
      </c>
      <c r="P6" s="165"/>
      <c r="Q6" s="275"/>
      <c r="R6" s="161"/>
      <c r="S6" s="160"/>
      <c r="T6" s="158"/>
      <c r="U6" s="152" t="s">
        <v>188</v>
      </c>
      <c r="V6" s="157" t="s">
        <v>188</v>
      </c>
      <c r="W6" s="157" t="s">
        <v>189</v>
      </c>
      <c r="AA6" s="128">
        <f>IF(OR(J6="Fail",ISBLANK(J6)),INDEX('Issue Code Table'!C:C,MATCH(N:N,'Issue Code Table'!A:A,0)),IF(M6="Critical",6,IF(M6="Significant",5,IF(M6="Moderate",3,2))))</f>
        <v>6</v>
      </c>
    </row>
    <row r="7" spans="1:34" s="79" customFormat="1" ht="59.15" customHeight="1" x14ac:dyDescent="0.25">
      <c r="A7" s="96" t="s">
        <v>190</v>
      </c>
      <c r="B7" s="97" t="s">
        <v>191</v>
      </c>
      <c r="C7" s="156" t="s">
        <v>192</v>
      </c>
      <c r="D7" s="156" t="s">
        <v>193</v>
      </c>
      <c r="E7" s="156" t="s">
        <v>194</v>
      </c>
      <c r="F7" s="156" t="s">
        <v>195</v>
      </c>
      <c r="G7" s="156" t="s">
        <v>196</v>
      </c>
      <c r="H7" s="156" t="s">
        <v>197</v>
      </c>
      <c r="I7" s="156"/>
      <c r="J7" s="94"/>
      <c r="K7" s="99" t="s">
        <v>198</v>
      </c>
      <c r="L7" s="90"/>
      <c r="M7" s="101" t="s">
        <v>199</v>
      </c>
      <c r="N7" s="108" t="s">
        <v>200</v>
      </c>
      <c r="O7" s="102" t="s">
        <v>201</v>
      </c>
      <c r="P7" s="103"/>
      <c r="Q7" s="78" t="s">
        <v>202</v>
      </c>
      <c r="R7" s="78" t="s">
        <v>203</v>
      </c>
      <c r="S7" s="98" t="s">
        <v>204</v>
      </c>
      <c r="T7" s="98" t="s">
        <v>205</v>
      </c>
      <c r="U7" s="140" t="s">
        <v>206</v>
      </c>
      <c r="V7" s="140" t="s">
        <v>207</v>
      </c>
      <c r="W7" s="166"/>
      <c r="AA7" s="128">
        <f>IF(OR(J7="Fail",ISBLANK(J7)),INDEX('Issue Code Table'!C:C,MATCH(N:N,'Issue Code Table'!A:A,0)),IF(M7="Critical",6,IF(M7="Significant",5,IF(M7="Moderate",3,2))))</f>
        <v>3</v>
      </c>
    </row>
    <row r="8" spans="1:34" s="79" customFormat="1" ht="59.15" customHeight="1" x14ac:dyDescent="0.25">
      <c r="A8" s="96" t="s">
        <v>208</v>
      </c>
      <c r="B8" s="97" t="s">
        <v>191</v>
      </c>
      <c r="C8" s="156" t="s">
        <v>192</v>
      </c>
      <c r="D8" s="156" t="s">
        <v>193</v>
      </c>
      <c r="E8" s="156" t="s">
        <v>209</v>
      </c>
      <c r="F8" s="156" t="s">
        <v>210</v>
      </c>
      <c r="G8" s="156" t="s">
        <v>196</v>
      </c>
      <c r="H8" s="156" t="s">
        <v>211</v>
      </c>
      <c r="I8" s="156"/>
      <c r="J8" s="94"/>
      <c r="K8" s="99" t="s">
        <v>212</v>
      </c>
      <c r="L8" s="149" t="s">
        <v>213</v>
      </c>
      <c r="M8" s="101" t="s">
        <v>160</v>
      </c>
      <c r="N8" s="108" t="s">
        <v>214</v>
      </c>
      <c r="O8" s="102" t="s">
        <v>215</v>
      </c>
      <c r="P8" s="103"/>
      <c r="Q8" s="78" t="s">
        <v>202</v>
      </c>
      <c r="R8" s="78" t="s">
        <v>216</v>
      </c>
      <c r="S8" s="98" t="s">
        <v>217</v>
      </c>
      <c r="T8" s="98" t="s">
        <v>218</v>
      </c>
      <c r="U8" s="140" t="s">
        <v>219</v>
      </c>
      <c r="V8" s="140" t="s">
        <v>220</v>
      </c>
      <c r="W8" s="166" t="s">
        <v>221</v>
      </c>
      <c r="AA8" s="128">
        <f>IF(OR(J8="Fail",ISBLANK(J8)),INDEX('Issue Code Table'!C:C,MATCH(N:N,'Issue Code Table'!A:A,0)),IF(M8="Critical",6,IF(M8="Significant",5,IF(M8="Moderate",3,2))))</f>
        <v>5</v>
      </c>
    </row>
    <row r="9" spans="1:34" s="79" customFormat="1" ht="59.15" customHeight="1" x14ac:dyDescent="0.25">
      <c r="A9" s="96" t="s">
        <v>222</v>
      </c>
      <c r="B9" s="97" t="s">
        <v>191</v>
      </c>
      <c r="C9" s="156" t="s">
        <v>192</v>
      </c>
      <c r="D9" s="156" t="s">
        <v>193</v>
      </c>
      <c r="E9" s="156" t="s">
        <v>223</v>
      </c>
      <c r="F9" s="156" t="s">
        <v>224</v>
      </c>
      <c r="G9" s="156" t="s">
        <v>196</v>
      </c>
      <c r="H9" s="156" t="s">
        <v>225</v>
      </c>
      <c r="I9" s="156"/>
      <c r="J9" s="94"/>
      <c r="K9" s="99" t="s">
        <v>226</v>
      </c>
      <c r="L9" s="90"/>
      <c r="M9" s="101" t="s">
        <v>199</v>
      </c>
      <c r="N9" s="108" t="s">
        <v>227</v>
      </c>
      <c r="O9" s="102" t="s">
        <v>228</v>
      </c>
      <c r="P9" s="103"/>
      <c r="Q9" s="78" t="s">
        <v>202</v>
      </c>
      <c r="R9" s="78" t="s">
        <v>229</v>
      </c>
      <c r="S9" s="98" t="s">
        <v>230</v>
      </c>
      <c r="T9" s="98" t="s">
        <v>231</v>
      </c>
      <c r="U9" s="140" t="s">
        <v>232</v>
      </c>
      <c r="V9" s="140" t="s">
        <v>233</v>
      </c>
      <c r="W9" s="166"/>
      <c r="AA9" s="128">
        <f>IF(OR(J9="Fail",ISBLANK(J9)),INDEX('Issue Code Table'!C:C,MATCH(N:N,'Issue Code Table'!A:A,0)),IF(M9="Critical",6,IF(M9="Significant",5,IF(M9="Moderate",3,2))))</f>
        <v>5</v>
      </c>
    </row>
    <row r="10" spans="1:34" s="79" customFormat="1" ht="59.15" customHeight="1" x14ac:dyDescent="0.25">
      <c r="A10" s="96" t="s">
        <v>234</v>
      </c>
      <c r="B10" s="97" t="s">
        <v>191</v>
      </c>
      <c r="C10" s="156" t="s">
        <v>192</v>
      </c>
      <c r="D10" s="156" t="s">
        <v>193</v>
      </c>
      <c r="E10" s="156" t="s">
        <v>235</v>
      </c>
      <c r="F10" s="156" t="s">
        <v>236</v>
      </c>
      <c r="G10" s="156" t="s">
        <v>196</v>
      </c>
      <c r="H10" s="156" t="s">
        <v>237</v>
      </c>
      <c r="I10" s="156"/>
      <c r="J10" s="94"/>
      <c r="K10" s="99" t="s">
        <v>238</v>
      </c>
      <c r="L10" s="142"/>
      <c r="M10" s="101" t="s">
        <v>160</v>
      </c>
      <c r="N10" s="108" t="s">
        <v>239</v>
      </c>
      <c r="O10" s="102" t="s">
        <v>240</v>
      </c>
      <c r="P10" s="103"/>
      <c r="Q10" s="78" t="s">
        <v>202</v>
      </c>
      <c r="R10" s="78" t="s">
        <v>241</v>
      </c>
      <c r="S10" s="98" t="s">
        <v>242</v>
      </c>
      <c r="T10" s="98" t="s">
        <v>243</v>
      </c>
      <c r="U10" s="140" t="s">
        <v>244</v>
      </c>
      <c r="V10" s="140" t="s">
        <v>245</v>
      </c>
      <c r="W10" s="166" t="s">
        <v>221</v>
      </c>
      <c r="AA10" s="128">
        <f>IF(OR(J10="Fail",ISBLANK(J10)),INDEX('Issue Code Table'!C:C,MATCH(N:N,'Issue Code Table'!A:A,0)),IF(M10="Critical",6,IF(M10="Significant",5,IF(M10="Moderate",3,2))))</f>
        <v>6</v>
      </c>
    </row>
    <row r="11" spans="1:34" s="79" customFormat="1" ht="59.15" customHeight="1" x14ac:dyDescent="0.25">
      <c r="A11" s="96" t="s">
        <v>246</v>
      </c>
      <c r="B11" s="97" t="s">
        <v>191</v>
      </c>
      <c r="C11" s="156" t="s">
        <v>192</v>
      </c>
      <c r="D11" s="156" t="s">
        <v>193</v>
      </c>
      <c r="E11" s="156" t="s">
        <v>247</v>
      </c>
      <c r="F11" s="156" t="s">
        <v>248</v>
      </c>
      <c r="G11" s="156" t="s">
        <v>196</v>
      </c>
      <c r="H11" s="156" t="s">
        <v>249</v>
      </c>
      <c r="I11" s="156"/>
      <c r="J11" s="94"/>
      <c r="K11" s="99" t="s">
        <v>250</v>
      </c>
      <c r="L11" s="90"/>
      <c r="M11" s="101" t="s">
        <v>160</v>
      </c>
      <c r="N11" s="108" t="s">
        <v>251</v>
      </c>
      <c r="O11" s="102" t="s">
        <v>252</v>
      </c>
      <c r="P11" s="103"/>
      <c r="Q11" s="78" t="s">
        <v>202</v>
      </c>
      <c r="R11" s="78" t="s">
        <v>253</v>
      </c>
      <c r="S11" s="98" t="s">
        <v>254</v>
      </c>
      <c r="T11" s="98" t="s">
        <v>255</v>
      </c>
      <c r="U11" s="140" t="s">
        <v>256</v>
      </c>
      <c r="V11" s="140" t="s">
        <v>257</v>
      </c>
      <c r="W11" s="166" t="s">
        <v>221</v>
      </c>
      <c r="AA11" s="128">
        <f>IF(OR(J11="Fail",ISBLANK(J11)),INDEX('Issue Code Table'!C:C,MATCH(N:N,'Issue Code Table'!A:A,0)),IF(M11="Critical",6,IF(M11="Significant",5,IF(M11="Moderate",3,2))))</f>
        <v>4</v>
      </c>
    </row>
    <row r="12" spans="1:34" s="79" customFormat="1" ht="59.15" customHeight="1" x14ac:dyDescent="0.25">
      <c r="A12" s="96" t="s">
        <v>258</v>
      </c>
      <c r="B12" s="97" t="s">
        <v>191</v>
      </c>
      <c r="C12" s="156" t="s">
        <v>192</v>
      </c>
      <c r="D12" s="156" t="s">
        <v>193</v>
      </c>
      <c r="E12" s="156" t="s">
        <v>259</v>
      </c>
      <c r="F12" s="156" t="s">
        <v>260</v>
      </c>
      <c r="G12" s="156" t="s">
        <v>261</v>
      </c>
      <c r="H12" s="156" t="s">
        <v>262</v>
      </c>
      <c r="I12" s="156"/>
      <c r="J12" s="94"/>
      <c r="K12" s="99" t="s">
        <v>263</v>
      </c>
      <c r="L12" s="90"/>
      <c r="M12" s="101" t="s">
        <v>264</v>
      </c>
      <c r="N12" s="108" t="s">
        <v>265</v>
      </c>
      <c r="O12" s="102" t="s">
        <v>266</v>
      </c>
      <c r="P12" s="103"/>
      <c r="Q12" s="78" t="s">
        <v>202</v>
      </c>
      <c r="R12" s="78" t="s">
        <v>267</v>
      </c>
      <c r="S12" s="98" t="s">
        <v>268</v>
      </c>
      <c r="T12" s="98" t="s">
        <v>269</v>
      </c>
      <c r="U12" s="140" t="s">
        <v>270</v>
      </c>
      <c r="V12" s="140" t="s">
        <v>271</v>
      </c>
      <c r="W12" s="166"/>
      <c r="AA12" s="128">
        <f>IF(OR(J12="Fail",ISBLANK(J12)),INDEX('Issue Code Table'!C:C,MATCH(N:N,'Issue Code Table'!A:A,0)),IF(M12="Critical",6,IF(M12="Significant",5,IF(M12="Moderate",3,2))))</f>
        <v>2</v>
      </c>
    </row>
    <row r="13" spans="1:34" s="79" customFormat="1" ht="59.15" customHeight="1" x14ac:dyDescent="0.25">
      <c r="A13" s="96" t="s">
        <v>272</v>
      </c>
      <c r="B13" s="97" t="s">
        <v>191</v>
      </c>
      <c r="C13" s="156" t="s">
        <v>192</v>
      </c>
      <c r="D13" s="156" t="s">
        <v>193</v>
      </c>
      <c r="E13" s="156" t="s">
        <v>273</v>
      </c>
      <c r="F13" s="156" t="s">
        <v>274</v>
      </c>
      <c r="G13" s="156" t="s">
        <v>196</v>
      </c>
      <c r="H13" s="156" t="s">
        <v>275</v>
      </c>
      <c r="I13" s="156"/>
      <c r="J13" s="94"/>
      <c r="K13" s="99" t="s">
        <v>276</v>
      </c>
      <c r="L13" s="90"/>
      <c r="M13" s="101" t="s">
        <v>160</v>
      </c>
      <c r="N13" s="108" t="s">
        <v>277</v>
      </c>
      <c r="O13" s="102" t="s">
        <v>278</v>
      </c>
      <c r="P13" s="103"/>
      <c r="Q13" s="78" t="s">
        <v>202</v>
      </c>
      <c r="R13" s="78" t="s">
        <v>279</v>
      </c>
      <c r="S13" s="98" t="s">
        <v>280</v>
      </c>
      <c r="T13" s="98" t="s">
        <v>281</v>
      </c>
      <c r="U13" s="140" t="s">
        <v>282</v>
      </c>
      <c r="V13" s="140" t="s">
        <v>283</v>
      </c>
      <c r="W13" s="166" t="s">
        <v>221</v>
      </c>
      <c r="AA13" s="128">
        <f>IF(OR(J13="Fail",ISBLANK(J13)),INDEX('Issue Code Table'!C:C,MATCH(N:N,'Issue Code Table'!A:A,0)),IF(M13="Critical",6,IF(M13="Significant",5,IF(M13="Moderate",3,2))))</f>
        <v>7</v>
      </c>
    </row>
    <row r="14" spans="1:34" s="79" customFormat="1" ht="59.15" customHeight="1" x14ac:dyDescent="0.25">
      <c r="A14" s="96" t="s">
        <v>284</v>
      </c>
      <c r="B14" s="97" t="s">
        <v>285</v>
      </c>
      <c r="C14" s="156" t="s">
        <v>286</v>
      </c>
      <c r="D14" s="156" t="s">
        <v>193</v>
      </c>
      <c r="E14" s="156" t="s">
        <v>287</v>
      </c>
      <c r="F14" s="156" t="s">
        <v>288</v>
      </c>
      <c r="G14" s="156" t="s">
        <v>196</v>
      </c>
      <c r="H14" s="156" t="s">
        <v>289</v>
      </c>
      <c r="I14" s="156"/>
      <c r="J14" s="94"/>
      <c r="K14" s="99" t="s">
        <v>290</v>
      </c>
      <c r="L14" s="150" t="s">
        <v>291</v>
      </c>
      <c r="M14" s="101" t="s">
        <v>199</v>
      </c>
      <c r="N14" s="108" t="s">
        <v>292</v>
      </c>
      <c r="O14" s="102" t="s">
        <v>293</v>
      </c>
      <c r="P14" s="103"/>
      <c r="Q14" s="78" t="s">
        <v>294</v>
      </c>
      <c r="R14" s="78" t="s">
        <v>295</v>
      </c>
      <c r="S14" s="98" t="s">
        <v>296</v>
      </c>
      <c r="T14" s="98" t="s">
        <v>297</v>
      </c>
      <c r="U14" s="140" t="s">
        <v>298</v>
      </c>
      <c r="V14" s="140" t="s">
        <v>299</v>
      </c>
      <c r="W14" s="166"/>
      <c r="AA14" s="128">
        <f>IF(OR(J14="Fail",ISBLANK(J14)),INDEX('Issue Code Table'!C:C,MATCH(N:N,'Issue Code Table'!A:A,0)),IF(M14="Critical",6,IF(M14="Significant",5,IF(M14="Moderate",3,2))))</f>
        <v>5</v>
      </c>
    </row>
    <row r="15" spans="1:34" s="79" customFormat="1" ht="59.15" customHeight="1" x14ac:dyDescent="0.25">
      <c r="A15" s="96" t="s">
        <v>300</v>
      </c>
      <c r="B15" s="97" t="s">
        <v>285</v>
      </c>
      <c r="C15" s="156" t="s">
        <v>286</v>
      </c>
      <c r="D15" s="156" t="s">
        <v>193</v>
      </c>
      <c r="E15" s="156" t="s">
        <v>301</v>
      </c>
      <c r="F15" s="156" t="s">
        <v>302</v>
      </c>
      <c r="G15" s="156" t="s">
        <v>196</v>
      </c>
      <c r="H15" s="156" t="s">
        <v>303</v>
      </c>
      <c r="I15" s="156"/>
      <c r="J15" s="94"/>
      <c r="K15" s="167" t="s">
        <v>304</v>
      </c>
      <c r="L15" s="150" t="s">
        <v>305</v>
      </c>
      <c r="M15" s="159" t="s">
        <v>160</v>
      </c>
      <c r="N15" s="168" t="s">
        <v>306</v>
      </c>
      <c r="O15" s="153" t="s">
        <v>307</v>
      </c>
      <c r="P15" s="154"/>
      <c r="Q15" s="169" t="s">
        <v>294</v>
      </c>
      <c r="R15" s="169" t="s">
        <v>308</v>
      </c>
      <c r="S15" s="156" t="s">
        <v>309</v>
      </c>
      <c r="T15" s="156" t="s">
        <v>310</v>
      </c>
      <c r="U15" s="140" t="s">
        <v>311</v>
      </c>
      <c r="V15" s="140" t="s">
        <v>312</v>
      </c>
      <c r="W15" s="166" t="s">
        <v>221</v>
      </c>
      <c r="AA15" s="128">
        <f>IF(OR(J15="Fail",ISBLANK(J15)),INDEX('Issue Code Table'!C:C,MATCH(N:N,'Issue Code Table'!A:A,0)),IF(M15="Critical",6,IF(M15="Significant",5,IF(M15="Moderate",3,2))))</f>
        <v>4</v>
      </c>
    </row>
    <row r="16" spans="1:34" s="79" customFormat="1" ht="59.15" customHeight="1" x14ac:dyDescent="0.25">
      <c r="A16" s="96" t="s">
        <v>313</v>
      </c>
      <c r="B16" s="98" t="s">
        <v>285</v>
      </c>
      <c r="C16" s="176" t="s">
        <v>286</v>
      </c>
      <c r="D16" s="156" t="s">
        <v>139</v>
      </c>
      <c r="E16" s="156" t="s">
        <v>314</v>
      </c>
      <c r="F16" s="156" t="s">
        <v>315</v>
      </c>
      <c r="G16" s="156" t="s">
        <v>196</v>
      </c>
      <c r="H16" s="156" t="s">
        <v>316</v>
      </c>
      <c r="I16" s="156"/>
      <c r="J16" s="94"/>
      <c r="K16" s="167" t="s">
        <v>317</v>
      </c>
      <c r="L16" s="150"/>
      <c r="M16" s="101" t="s">
        <v>199</v>
      </c>
      <c r="N16" s="108" t="s">
        <v>318</v>
      </c>
      <c r="O16" s="177" t="s">
        <v>319</v>
      </c>
      <c r="P16" s="154"/>
      <c r="Q16" s="169" t="s">
        <v>294</v>
      </c>
      <c r="R16" s="169" t="s">
        <v>320</v>
      </c>
      <c r="S16" s="156" t="s">
        <v>321</v>
      </c>
      <c r="T16" s="156" t="s">
        <v>322</v>
      </c>
      <c r="U16" s="140" t="s">
        <v>323</v>
      </c>
      <c r="V16" s="140" t="s">
        <v>324</v>
      </c>
      <c r="W16" s="166"/>
      <c r="AA16" s="128">
        <f>IF(OR(J16="Fail",ISBLANK(J16)),INDEX('Issue Code Table'!C:C,MATCH(N:N,'Issue Code Table'!A:A,0)),IF(M16="Critical",6,IF(M16="Significant",5,IF(M16="Moderate",3,2))))</f>
        <v>4</v>
      </c>
    </row>
    <row r="17" spans="1:27" s="79" customFormat="1" ht="59.15" customHeight="1" x14ac:dyDescent="0.25">
      <c r="A17" s="96" t="s">
        <v>325</v>
      </c>
      <c r="B17" s="97" t="s">
        <v>285</v>
      </c>
      <c r="C17" s="156" t="s">
        <v>286</v>
      </c>
      <c r="D17" s="156" t="s">
        <v>193</v>
      </c>
      <c r="E17" s="156" t="s">
        <v>326</v>
      </c>
      <c r="F17" s="156" t="s">
        <v>327</v>
      </c>
      <c r="G17" s="156" t="s">
        <v>196</v>
      </c>
      <c r="H17" s="156" t="s">
        <v>328</v>
      </c>
      <c r="I17" s="156"/>
      <c r="J17" s="94"/>
      <c r="K17" s="99" t="s">
        <v>329</v>
      </c>
      <c r="L17" s="150"/>
      <c r="M17" s="101" t="s">
        <v>199</v>
      </c>
      <c r="N17" s="108" t="s">
        <v>318</v>
      </c>
      <c r="O17" s="143" t="s">
        <v>319</v>
      </c>
      <c r="P17" s="103"/>
      <c r="Q17" s="78" t="s">
        <v>294</v>
      </c>
      <c r="R17" s="78" t="s">
        <v>330</v>
      </c>
      <c r="S17" s="97" t="s">
        <v>331</v>
      </c>
      <c r="T17" s="98" t="s">
        <v>332</v>
      </c>
      <c r="U17" s="156" t="s">
        <v>333</v>
      </c>
      <c r="V17" s="156" t="s">
        <v>334</v>
      </c>
      <c r="W17" s="166"/>
      <c r="AA17" s="128">
        <f>IF(OR(J17="Fail",ISBLANK(J17)),INDEX('Issue Code Table'!C:C,MATCH(N:N,'Issue Code Table'!A:A,0)),IF(M17="Critical",6,IF(M17="Significant",5,IF(M17="Moderate",3,2))))</f>
        <v>4</v>
      </c>
    </row>
    <row r="18" spans="1:27" s="79" customFormat="1" ht="59.15" customHeight="1" x14ac:dyDescent="0.25">
      <c r="A18" s="96" t="s">
        <v>335</v>
      </c>
      <c r="B18" s="98" t="s">
        <v>336</v>
      </c>
      <c r="C18" s="156" t="s">
        <v>337</v>
      </c>
      <c r="D18" s="156" t="s">
        <v>193</v>
      </c>
      <c r="E18" s="156" t="s">
        <v>338</v>
      </c>
      <c r="F18" s="156" t="s">
        <v>339</v>
      </c>
      <c r="G18" s="156" t="s">
        <v>196</v>
      </c>
      <c r="H18" s="156" t="s">
        <v>340</v>
      </c>
      <c r="I18" s="156"/>
      <c r="J18" s="94"/>
      <c r="K18" s="99" t="s">
        <v>341</v>
      </c>
      <c r="L18" s="90"/>
      <c r="M18" s="101" t="s">
        <v>160</v>
      </c>
      <c r="N18" s="108" t="s">
        <v>342</v>
      </c>
      <c r="O18" s="102" t="s">
        <v>343</v>
      </c>
      <c r="P18" s="103"/>
      <c r="Q18" s="78" t="s">
        <v>344</v>
      </c>
      <c r="R18" s="78" t="s">
        <v>345</v>
      </c>
      <c r="S18" s="98" t="s">
        <v>346</v>
      </c>
      <c r="T18" s="98" t="s">
        <v>347</v>
      </c>
      <c r="U18" s="140" t="s">
        <v>348</v>
      </c>
      <c r="V18" s="140" t="s">
        <v>349</v>
      </c>
      <c r="W18" s="166" t="s">
        <v>221</v>
      </c>
      <c r="AA18" s="128">
        <f>IF(OR(J18="Fail",ISBLANK(J18)),INDEX('Issue Code Table'!C:C,MATCH(N:N,'Issue Code Table'!A:A,0)),IF(M18="Critical",6,IF(M18="Significant",5,IF(M18="Moderate",3,2))))</f>
        <v>5</v>
      </c>
    </row>
    <row r="19" spans="1:27" s="79" customFormat="1" ht="59.15" customHeight="1" x14ac:dyDescent="0.25">
      <c r="A19" s="96" t="s">
        <v>350</v>
      </c>
      <c r="B19" s="98" t="s">
        <v>336</v>
      </c>
      <c r="C19" s="156" t="s">
        <v>337</v>
      </c>
      <c r="D19" s="156" t="s">
        <v>193</v>
      </c>
      <c r="E19" s="156" t="s">
        <v>351</v>
      </c>
      <c r="F19" s="156" t="s">
        <v>352</v>
      </c>
      <c r="G19" s="156" t="s">
        <v>196</v>
      </c>
      <c r="H19" s="156" t="s">
        <v>353</v>
      </c>
      <c r="I19" s="156"/>
      <c r="J19" s="94"/>
      <c r="K19" s="99" t="s">
        <v>354</v>
      </c>
      <c r="L19" s="141"/>
      <c r="M19" s="101" t="s">
        <v>160</v>
      </c>
      <c r="N19" s="108" t="s">
        <v>342</v>
      </c>
      <c r="O19" s="102" t="s">
        <v>343</v>
      </c>
      <c r="P19" s="103"/>
      <c r="Q19" s="78" t="s">
        <v>344</v>
      </c>
      <c r="R19" s="78" t="s">
        <v>355</v>
      </c>
      <c r="S19" s="98" t="s">
        <v>356</v>
      </c>
      <c r="T19" s="98" t="s">
        <v>357</v>
      </c>
      <c r="U19" s="140" t="s">
        <v>358</v>
      </c>
      <c r="V19" s="140" t="s">
        <v>359</v>
      </c>
      <c r="W19" s="166" t="s">
        <v>221</v>
      </c>
      <c r="AA19" s="128">
        <f>IF(OR(J19="Fail",ISBLANK(J19)),INDEX('Issue Code Table'!C:C,MATCH(N:N,'Issue Code Table'!A:A,0)),IF(M19="Critical",6,IF(M19="Significant",5,IF(M19="Moderate",3,2))))</f>
        <v>5</v>
      </c>
    </row>
    <row r="20" spans="1:27" s="79" customFormat="1" ht="59.15" customHeight="1" x14ac:dyDescent="0.25">
      <c r="A20" s="96" t="s">
        <v>360</v>
      </c>
      <c r="B20" s="97" t="s">
        <v>361</v>
      </c>
      <c r="C20" s="156" t="s">
        <v>362</v>
      </c>
      <c r="D20" s="156" t="s">
        <v>193</v>
      </c>
      <c r="E20" s="156" t="s">
        <v>363</v>
      </c>
      <c r="F20" s="156" t="s">
        <v>364</v>
      </c>
      <c r="G20" s="156" t="s">
        <v>196</v>
      </c>
      <c r="H20" s="156" t="s">
        <v>365</v>
      </c>
      <c r="I20" s="156"/>
      <c r="J20" s="94"/>
      <c r="K20" s="99" t="s">
        <v>366</v>
      </c>
      <c r="L20" s="90"/>
      <c r="M20" s="101" t="s">
        <v>160</v>
      </c>
      <c r="N20" s="108" t="s">
        <v>342</v>
      </c>
      <c r="O20" s="102" t="s">
        <v>343</v>
      </c>
      <c r="P20" s="103"/>
      <c r="Q20" s="78" t="s">
        <v>344</v>
      </c>
      <c r="R20" s="78" t="s">
        <v>367</v>
      </c>
      <c r="S20" s="98" t="s">
        <v>368</v>
      </c>
      <c r="T20" s="98" t="s">
        <v>369</v>
      </c>
      <c r="U20" s="140" t="s">
        <v>370</v>
      </c>
      <c r="V20" s="140" t="s">
        <v>371</v>
      </c>
      <c r="W20" s="166" t="s">
        <v>221</v>
      </c>
      <c r="AA20" s="128">
        <f>IF(OR(J20="Fail",ISBLANK(J20)),INDEX('Issue Code Table'!C:C,MATCH(N:N,'Issue Code Table'!A:A,0)),IF(M20="Critical",6,IF(M20="Significant",5,IF(M20="Moderate",3,2))))</f>
        <v>5</v>
      </c>
    </row>
    <row r="21" spans="1:27" s="79" customFormat="1" ht="59.15" customHeight="1" x14ac:dyDescent="0.25">
      <c r="A21" s="96" t="s">
        <v>372</v>
      </c>
      <c r="B21" s="98" t="s">
        <v>336</v>
      </c>
      <c r="C21" s="156" t="s">
        <v>337</v>
      </c>
      <c r="D21" s="156" t="s">
        <v>193</v>
      </c>
      <c r="E21" s="156" t="s">
        <v>373</v>
      </c>
      <c r="F21" s="156" t="s">
        <v>374</v>
      </c>
      <c r="G21" s="156" t="s">
        <v>196</v>
      </c>
      <c r="H21" s="156" t="s">
        <v>375</v>
      </c>
      <c r="I21" s="156"/>
      <c r="J21" s="94"/>
      <c r="K21" s="99" t="s">
        <v>376</v>
      </c>
      <c r="L21" s="90"/>
      <c r="M21" s="101" t="s">
        <v>199</v>
      </c>
      <c r="N21" s="108" t="s">
        <v>377</v>
      </c>
      <c r="O21" s="102" t="s">
        <v>378</v>
      </c>
      <c r="P21" s="103"/>
      <c r="Q21" s="78" t="s">
        <v>344</v>
      </c>
      <c r="R21" s="80" t="s">
        <v>379</v>
      </c>
      <c r="S21" s="98" t="s">
        <v>380</v>
      </c>
      <c r="T21" s="98" t="s">
        <v>381</v>
      </c>
      <c r="U21" s="140" t="s">
        <v>382</v>
      </c>
      <c r="V21" s="140" t="s">
        <v>383</v>
      </c>
      <c r="W21" s="166"/>
      <c r="AA21" s="128">
        <f>IF(OR(J21="Fail",ISBLANK(J21)),INDEX('Issue Code Table'!C:C,MATCH(N:N,'Issue Code Table'!A:A,0)),IF(M21="Critical",6,IF(M21="Significant",5,IF(M21="Moderate",3,2))))</f>
        <v>4</v>
      </c>
    </row>
    <row r="22" spans="1:27" s="79" customFormat="1" ht="59.15" customHeight="1" x14ac:dyDescent="0.25">
      <c r="A22" s="96" t="s">
        <v>384</v>
      </c>
      <c r="B22" s="98" t="s">
        <v>336</v>
      </c>
      <c r="C22" s="156" t="s">
        <v>337</v>
      </c>
      <c r="D22" s="156" t="s">
        <v>193</v>
      </c>
      <c r="E22" s="156" t="s">
        <v>385</v>
      </c>
      <c r="F22" s="156" t="s">
        <v>386</v>
      </c>
      <c r="G22" s="156" t="s">
        <v>196</v>
      </c>
      <c r="H22" s="156" t="s">
        <v>387</v>
      </c>
      <c r="I22" s="156"/>
      <c r="J22" s="94"/>
      <c r="K22" s="99" t="s">
        <v>388</v>
      </c>
      <c r="L22" s="90"/>
      <c r="M22" s="101" t="s">
        <v>160</v>
      </c>
      <c r="N22" s="108" t="s">
        <v>342</v>
      </c>
      <c r="O22" s="102" t="s">
        <v>343</v>
      </c>
      <c r="P22" s="103"/>
      <c r="Q22" s="78" t="s">
        <v>344</v>
      </c>
      <c r="R22" s="78" t="s">
        <v>389</v>
      </c>
      <c r="S22" s="98" t="s">
        <v>390</v>
      </c>
      <c r="T22" s="98" t="s">
        <v>391</v>
      </c>
      <c r="U22" s="140" t="s">
        <v>392</v>
      </c>
      <c r="V22" s="140" t="s">
        <v>393</v>
      </c>
      <c r="W22" s="166" t="s">
        <v>221</v>
      </c>
      <c r="AA22" s="128">
        <f>IF(OR(J22="Fail",ISBLANK(J22)),INDEX('Issue Code Table'!C:C,MATCH(N:N,'Issue Code Table'!A:A,0)),IF(M22="Critical",6,IF(M22="Significant",5,IF(M22="Moderate",3,2))))</f>
        <v>5</v>
      </c>
    </row>
    <row r="23" spans="1:27" s="79" customFormat="1" ht="59.15" customHeight="1" x14ac:dyDescent="0.25">
      <c r="A23" s="96" t="s">
        <v>394</v>
      </c>
      <c r="B23" s="98" t="s">
        <v>336</v>
      </c>
      <c r="C23" s="156" t="s">
        <v>337</v>
      </c>
      <c r="D23" s="156" t="s">
        <v>193</v>
      </c>
      <c r="E23" s="156" t="s">
        <v>395</v>
      </c>
      <c r="F23" s="156" t="s">
        <v>396</v>
      </c>
      <c r="G23" s="156" t="s">
        <v>196</v>
      </c>
      <c r="H23" s="156" t="s">
        <v>397</v>
      </c>
      <c r="I23" s="156"/>
      <c r="J23" s="94"/>
      <c r="K23" s="99" t="s">
        <v>398</v>
      </c>
      <c r="L23" s="90"/>
      <c r="M23" s="101" t="s">
        <v>160</v>
      </c>
      <c r="N23" s="108" t="s">
        <v>342</v>
      </c>
      <c r="O23" s="102" t="s">
        <v>343</v>
      </c>
      <c r="P23" s="103"/>
      <c r="Q23" s="78" t="s">
        <v>344</v>
      </c>
      <c r="R23" s="78" t="s">
        <v>399</v>
      </c>
      <c r="S23" s="98" t="s">
        <v>400</v>
      </c>
      <c r="T23" s="98" t="s">
        <v>401</v>
      </c>
      <c r="U23" s="140" t="s">
        <v>402</v>
      </c>
      <c r="V23" s="140" t="s">
        <v>403</v>
      </c>
      <c r="W23" s="166" t="s">
        <v>221</v>
      </c>
      <c r="AA23" s="128">
        <f>IF(OR(J23="Fail",ISBLANK(J23)),INDEX('Issue Code Table'!C:C,MATCH(N:N,'Issue Code Table'!A:A,0)),IF(M23="Critical",6,IF(M23="Significant",5,IF(M23="Moderate",3,2))))</f>
        <v>5</v>
      </c>
    </row>
    <row r="24" spans="1:27" s="79" customFormat="1" ht="59.15" customHeight="1" x14ac:dyDescent="0.25">
      <c r="A24" s="96" t="s">
        <v>404</v>
      </c>
      <c r="B24" s="97" t="s">
        <v>405</v>
      </c>
      <c r="C24" s="156" t="s">
        <v>406</v>
      </c>
      <c r="D24" s="156" t="s">
        <v>193</v>
      </c>
      <c r="E24" s="156" t="s">
        <v>407</v>
      </c>
      <c r="F24" s="156" t="s">
        <v>408</v>
      </c>
      <c r="G24" s="156" t="s">
        <v>196</v>
      </c>
      <c r="H24" s="156" t="s">
        <v>409</v>
      </c>
      <c r="I24" s="156"/>
      <c r="J24" s="94"/>
      <c r="K24" s="99" t="s">
        <v>410</v>
      </c>
      <c r="L24" s="90"/>
      <c r="M24" s="101" t="s">
        <v>199</v>
      </c>
      <c r="N24" s="108" t="s">
        <v>377</v>
      </c>
      <c r="O24" s="102" t="s">
        <v>378</v>
      </c>
      <c r="P24" s="103"/>
      <c r="Q24" s="78" t="s">
        <v>344</v>
      </c>
      <c r="R24" s="78" t="s">
        <v>411</v>
      </c>
      <c r="S24" s="98" t="s">
        <v>412</v>
      </c>
      <c r="T24" s="98" t="s">
        <v>413</v>
      </c>
      <c r="U24" s="140" t="s">
        <v>414</v>
      </c>
      <c r="V24" s="140" t="s">
        <v>415</v>
      </c>
      <c r="W24" s="166"/>
      <c r="AA24" s="128">
        <f>IF(OR(J24="Fail",ISBLANK(J24)),INDEX('Issue Code Table'!C:C,MATCH(N:N,'Issue Code Table'!A:A,0)),IF(M24="Critical",6,IF(M24="Significant",5,IF(M24="Moderate",3,2))))</f>
        <v>4</v>
      </c>
    </row>
    <row r="25" spans="1:27" s="79" customFormat="1" ht="59.15" customHeight="1" x14ac:dyDescent="0.25">
      <c r="A25" s="96" t="s">
        <v>416</v>
      </c>
      <c r="B25" s="97" t="s">
        <v>417</v>
      </c>
      <c r="C25" s="156" t="s">
        <v>418</v>
      </c>
      <c r="D25" s="156" t="s">
        <v>193</v>
      </c>
      <c r="E25" s="156" t="s">
        <v>419</v>
      </c>
      <c r="F25" s="156" t="s">
        <v>420</v>
      </c>
      <c r="G25" s="156" t="s">
        <v>196</v>
      </c>
      <c r="H25" s="156" t="s">
        <v>421</v>
      </c>
      <c r="I25" s="156"/>
      <c r="J25" s="94"/>
      <c r="K25" s="99" t="s">
        <v>422</v>
      </c>
      <c r="L25" s="90"/>
      <c r="M25" s="101" t="s">
        <v>199</v>
      </c>
      <c r="N25" s="108" t="s">
        <v>377</v>
      </c>
      <c r="O25" s="102" t="s">
        <v>378</v>
      </c>
      <c r="P25" s="103"/>
      <c r="Q25" s="78" t="s">
        <v>344</v>
      </c>
      <c r="R25" s="78" t="s">
        <v>423</v>
      </c>
      <c r="S25" s="98" t="s">
        <v>424</v>
      </c>
      <c r="T25" s="98" t="s">
        <v>425</v>
      </c>
      <c r="U25" s="140" t="s">
        <v>426</v>
      </c>
      <c r="V25" s="140" t="s">
        <v>427</v>
      </c>
      <c r="W25" s="166"/>
      <c r="AA25" s="128">
        <f>IF(OR(J25="Fail",ISBLANK(J25)),INDEX('Issue Code Table'!C:C,MATCH(N:N,'Issue Code Table'!A:A,0)),IF(M25="Critical",6,IF(M25="Significant",5,IF(M25="Moderate",3,2))))</f>
        <v>4</v>
      </c>
    </row>
    <row r="26" spans="1:27" s="79" customFormat="1" ht="59.15" customHeight="1" x14ac:dyDescent="0.25">
      <c r="A26" s="96" t="s">
        <v>428</v>
      </c>
      <c r="B26" s="98" t="s">
        <v>336</v>
      </c>
      <c r="C26" s="156" t="s">
        <v>337</v>
      </c>
      <c r="D26" s="156" t="s">
        <v>193</v>
      </c>
      <c r="E26" s="156" t="s">
        <v>429</v>
      </c>
      <c r="F26" s="156" t="s">
        <v>430</v>
      </c>
      <c r="G26" s="156" t="s">
        <v>196</v>
      </c>
      <c r="H26" s="156" t="s">
        <v>431</v>
      </c>
      <c r="I26" s="156"/>
      <c r="J26" s="94"/>
      <c r="K26" s="99" t="s">
        <v>432</v>
      </c>
      <c r="L26" s="90"/>
      <c r="M26" s="101" t="s">
        <v>199</v>
      </c>
      <c r="N26" s="108" t="s">
        <v>377</v>
      </c>
      <c r="O26" s="102" t="s">
        <v>378</v>
      </c>
      <c r="P26" s="103"/>
      <c r="Q26" s="78" t="s">
        <v>344</v>
      </c>
      <c r="R26" s="78" t="s">
        <v>433</v>
      </c>
      <c r="S26" s="98" t="s">
        <v>434</v>
      </c>
      <c r="T26" s="98" t="s">
        <v>347</v>
      </c>
      <c r="U26" s="140" t="s">
        <v>435</v>
      </c>
      <c r="V26" s="140" t="s">
        <v>436</v>
      </c>
      <c r="W26" s="166"/>
      <c r="AA26" s="128">
        <f>IF(OR(J26="Fail",ISBLANK(J26)),INDEX('Issue Code Table'!C:C,MATCH(N:N,'Issue Code Table'!A:A,0)),IF(M26="Critical",6,IF(M26="Significant",5,IF(M26="Moderate",3,2))))</f>
        <v>4</v>
      </c>
    </row>
    <row r="27" spans="1:27" s="79" customFormat="1" ht="59.15" customHeight="1" x14ac:dyDescent="0.25">
      <c r="A27" s="96" t="s">
        <v>437</v>
      </c>
      <c r="B27" s="98" t="s">
        <v>336</v>
      </c>
      <c r="C27" s="156" t="s">
        <v>337</v>
      </c>
      <c r="D27" s="156" t="s">
        <v>193</v>
      </c>
      <c r="E27" s="156" t="s">
        <v>438</v>
      </c>
      <c r="F27" s="156" t="s">
        <v>439</v>
      </c>
      <c r="G27" s="156" t="s">
        <v>196</v>
      </c>
      <c r="H27" s="156" t="s">
        <v>440</v>
      </c>
      <c r="I27" s="156"/>
      <c r="J27" s="94"/>
      <c r="K27" s="99" t="s">
        <v>441</v>
      </c>
      <c r="L27" s="90"/>
      <c r="M27" s="101" t="s">
        <v>264</v>
      </c>
      <c r="N27" s="108" t="s">
        <v>377</v>
      </c>
      <c r="O27" s="102" t="s">
        <v>378</v>
      </c>
      <c r="P27" s="103"/>
      <c r="Q27" s="78" t="s">
        <v>344</v>
      </c>
      <c r="R27" s="78" t="s">
        <v>442</v>
      </c>
      <c r="S27" s="98" t="s">
        <v>443</v>
      </c>
      <c r="T27" s="98" t="s">
        <v>347</v>
      </c>
      <c r="U27" s="140" t="s">
        <v>444</v>
      </c>
      <c r="V27" s="140" t="s">
        <v>445</v>
      </c>
      <c r="W27" s="166"/>
      <c r="AA27" s="128">
        <f>IF(OR(J27="Fail",ISBLANK(J27)),INDEX('Issue Code Table'!C:C,MATCH(N:N,'Issue Code Table'!A:A,0)),IF(M27="Critical",6,IF(M27="Significant",5,IF(M27="Moderate",3,2))))</f>
        <v>4</v>
      </c>
    </row>
    <row r="28" spans="1:27" s="79" customFormat="1" ht="59.15" customHeight="1" x14ac:dyDescent="0.25">
      <c r="A28" s="96" t="s">
        <v>446</v>
      </c>
      <c r="B28" s="98" t="s">
        <v>336</v>
      </c>
      <c r="C28" s="156" t="s">
        <v>337</v>
      </c>
      <c r="D28" s="156" t="s">
        <v>193</v>
      </c>
      <c r="E28" s="156" t="s">
        <v>447</v>
      </c>
      <c r="F28" s="156" t="s">
        <v>448</v>
      </c>
      <c r="G28" s="156" t="s">
        <v>196</v>
      </c>
      <c r="H28" s="156" t="s">
        <v>449</v>
      </c>
      <c r="I28" s="156"/>
      <c r="J28" s="94"/>
      <c r="K28" s="99" t="s">
        <v>450</v>
      </c>
      <c r="L28" s="90"/>
      <c r="M28" s="101" t="s">
        <v>160</v>
      </c>
      <c r="N28" s="108" t="s">
        <v>342</v>
      </c>
      <c r="O28" s="102" t="s">
        <v>343</v>
      </c>
      <c r="P28" s="103"/>
      <c r="Q28" s="78" t="s">
        <v>344</v>
      </c>
      <c r="R28" s="78" t="s">
        <v>451</v>
      </c>
      <c r="S28" s="98" t="s">
        <v>452</v>
      </c>
      <c r="T28" s="98" t="s">
        <v>347</v>
      </c>
      <c r="U28" s="140" t="s">
        <v>453</v>
      </c>
      <c r="V28" s="140" t="s">
        <v>454</v>
      </c>
      <c r="W28" s="166" t="s">
        <v>221</v>
      </c>
      <c r="AA28" s="128">
        <f>IF(OR(J28="Fail",ISBLANK(J28)),INDEX('Issue Code Table'!C:C,MATCH(N:N,'Issue Code Table'!A:A,0)),IF(M28="Critical",6,IF(M28="Significant",5,IF(M28="Moderate",3,2))))</f>
        <v>5</v>
      </c>
    </row>
    <row r="29" spans="1:27" s="79" customFormat="1" ht="59.15" customHeight="1" x14ac:dyDescent="0.25">
      <c r="A29" s="96" t="s">
        <v>455</v>
      </c>
      <c r="B29" s="98" t="s">
        <v>336</v>
      </c>
      <c r="C29" s="156" t="s">
        <v>337</v>
      </c>
      <c r="D29" s="156" t="s">
        <v>193</v>
      </c>
      <c r="E29" s="156" t="s">
        <v>456</v>
      </c>
      <c r="F29" s="156" t="s">
        <v>457</v>
      </c>
      <c r="G29" s="156" t="s">
        <v>196</v>
      </c>
      <c r="H29" s="156" t="s">
        <v>458</v>
      </c>
      <c r="I29" s="156"/>
      <c r="J29" s="94"/>
      <c r="K29" s="99" t="s">
        <v>459</v>
      </c>
      <c r="L29" s="90"/>
      <c r="M29" s="101" t="s">
        <v>199</v>
      </c>
      <c r="N29" s="108" t="s">
        <v>377</v>
      </c>
      <c r="O29" s="102" t="s">
        <v>378</v>
      </c>
      <c r="P29" s="103"/>
      <c r="Q29" s="78" t="s">
        <v>344</v>
      </c>
      <c r="R29" s="78" t="s">
        <v>460</v>
      </c>
      <c r="S29" s="98" t="s">
        <v>461</v>
      </c>
      <c r="T29" s="98" t="s">
        <v>347</v>
      </c>
      <c r="U29" s="140" t="s">
        <v>462</v>
      </c>
      <c r="V29" s="140" t="s">
        <v>463</v>
      </c>
      <c r="W29" s="166"/>
      <c r="AA29" s="128">
        <f>IF(OR(J29="Fail",ISBLANK(J29)),INDEX('Issue Code Table'!C:C,MATCH(N:N,'Issue Code Table'!A:A,0)),IF(M29="Critical",6,IF(M29="Significant",5,IF(M29="Moderate",3,2))))</f>
        <v>4</v>
      </c>
    </row>
    <row r="30" spans="1:27" s="79" customFormat="1" ht="59.15" customHeight="1" x14ac:dyDescent="0.25">
      <c r="A30" s="96" t="s">
        <v>464</v>
      </c>
      <c r="B30" s="98" t="s">
        <v>336</v>
      </c>
      <c r="C30" s="156" t="s">
        <v>337</v>
      </c>
      <c r="D30" s="156" t="s">
        <v>193</v>
      </c>
      <c r="E30" s="156" t="s">
        <v>465</v>
      </c>
      <c r="F30" s="156" t="s">
        <v>466</v>
      </c>
      <c r="G30" s="156" t="s">
        <v>196</v>
      </c>
      <c r="H30" s="156" t="s">
        <v>467</v>
      </c>
      <c r="I30" s="156"/>
      <c r="J30" s="94"/>
      <c r="K30" s="99" t="s">
        <v>468</v>
      </c>
      <c r="L30" s="90"/>
      <c r="M30" s="101" t="s">
        <v>199</v>
      </c>
      <c r="N30" s="108" t="s">
        <v>377</v>
      </c>
      <c r="O30" s="102" t="s">
        <v>378</v>
      </c>
      <c r="P30" s="103"/>
      <c r="Q30" s="78" t="s">
        <v>344</v>
      </c>
      <c r="R30" s="78" t="s">
        <v>469</v>
      </c>
      <c r="S30" s="98" t="s">
        <v>470</v>
      </c>
      <c r="T30" s="98" t="s">
        <v>347</v>
      </c>
      <c r="U30" s="140" t="s">
        <v>471</v>
      </c>
      <c r="V30" s="140" t="s">
        <v>472</v>
      </c>
      <c r="W30" s="166"/>
      <c r="AA30" s="128">
        <f>IF(OR(J30="Fail",ISBLANK(J30)),INDEX('Issue Code Table'!C:C,MATCH(N:N,'Issue Code Table'!A:A,0)),IF(M30="Critical",6,IF(M30="Significant",5,IF(M30="Moderate",3,2))))</f>
        <v>4</v>
      </c>
    </row>
    <row r="31" spans="1:27" s="79" customFormat="1" ht="59.15" customHeight="1" x14ac:dyDescent="0.25">
      <c r="A31" s="96" t="s">
        <v>473</v>
      </c>
      <c r="B31" s="98" t="s">
        <v>336</v>
      </c>
      <c r="C31" s="156" t="s">
        <v>337</v>
      </c>
      <c r="D31" s="156" t="s">
        <v>193</v>
      </c>
      <c r="E31" s="156" t="s">
        <v>474</v>
      </c>
      <c r="F31" s="156" t="s">
        <v>475</v>
      </c>
      <c r="G31" s="156" t="s">
        <v>196</v>
      </c>
      <c r="H31" s="156" t="s">
        <v>476</v>
      </c>
      <c r="I31" s="156"/>
      <c r="J31" s="94"/>
      <c r="K31" s="99" t="s">
        <v>477</v>
      </c>
      <c r="L31" s="90"/>
      <c r="M31" s="101" t="s">
        <v>199</v>
      </c>
      <c r="N31" s="108" t="s">
        <v>377</v>
      </c>
      <c r="O31" s="102" t="s">
        <v>378</v>
      </c>
      <c r="P31" s="103"/>
      <c r="Q31" s="78" t="s">
        <v>344</v>
      </c>
      <c r="R31" s="78" t="s">
        <v>478</v>
      </c>
      <c r="S31" s="98" t="s">
        <v>479</v>
      </c>
      <c r="T31" s="98" t="s">
        <v>480</v>
      </c>
      <c r="U31" s="140" t="s">
        <v>481</v>
      </c>
      <c r="V31" s="140" t="s">
        <v>482</v>
      </c>
      <c r="W31" s="166"/>
      <c r="AA31" s="128">
        <f>IF(OR(J31="Fail",ISBLANK(J31)),INDEX('Issue Code Table'!C:C,MATCH(N:N,'Issue Code Table'!A:A,0)),IF(M31="Critical",6,IF(M31="Significant",5,IF(M31="Moderate",3,2))))</f>
        <v>4</v>
      </c>
    </row>
    <row r="32" spans="1:27" s="79" customFormat="1" ht="59.15" customHeight="1" x14ac:dyDescent="0.25">
      <c r="A32" s="96" t="s">
        <v>483</v>
      </c>
      <c r="B32" s="98" t="s">
        <v>336</v>
      </c>
      <c r="C32" s="156" t="s">
        <v>337</v>
      </c>
      <c r="D32" s="156" t="s">
        <v>193</v>
      </c>
      <c r="E32" s="156" t="s">
        <v>484</v>
      </c>
      <c r="F32" s="156" t="s">
        <v>485</v>
      </c>
      <c r="G32" s="156" t="s">
        <v>196</v>
      </c>
      <c r="H32" s="156" t="s">
        <v>486</v>
      </c>
      <c r="I32" s="156"/>
      <c r="J32" s="94"/>
      <c r="K32" s="99" t="s">
        <v>487</v>
      </c>
      <c r="L32" s="90"/>
      <c r="M32" s="101" t="s">
        <v>199</v>
      </c>
      <c r="N32" s="108" t="s">
        <v>377</v>
      </c>
      <c r="O32" s="102" t="s">
        <v>378</v>
      </c>
      <c r="P32" s="103"/>
      <c r="Q32" s="78" t="s">
        <v>344</v>
      </c>
      <c r="R32" s="78" t="s">
        <v>488</v>
      </c>
      <c r="S32" s="98" t="s">
        <v>489</v>
      </c>
      <c r="T32" s="98" t="s">
        <v>490</v>
      </c>
      <c r="U32" s="140" t="s">
        <v>491</v>
      </c>
      <c r="V32" s="140" t="s">
        <v>492</v>
      </c>
      <c r="W32" s="166"/>
      <c r="AA32" s="128">
        <f>IF(OR(J32="Fail",ISBLANK(J32)),INDEX('Issue Code Table'!C:C,MATCH(N:N,'Issue Code Table'!A:A,0)),IF(M32="Critical",6,IF(M32="Significant",5,IF(M32="Moderate",3,2))))</f>
        <v>4</v>
      </c>
    </row>
    <row r="33" spans="1:27" s="79" customFormat="1" ht="59.15" customHeight="1" x14ac:dyDescent="0.25">
      <c r="A33" s="96" t="s">
        <v>493</v>
      </c>
      <c r="B33" s="98" t="s">
        <v>336</v>
      </c>
      <c r="C33" s="156" t="s">
        <v>337</v>
      </c>
      <c r="D33" s="156" t="s">
        <v>193</v>
      </c>
      <c r="E33" s="156" t="s">
        <v>494</v>
      </c>
      <c r="F33" s="156" t="s">
        <v>495</v>
      </c>
      <c r="G33" s="156" t="s">
        <v>196</v>
      </c>
      <c r="H33" s="156" t="s">
        <v>496</v>
      </c>
      <c r="I33" s="156"/>
      <c r="J33" s="94"/>
      <c r="K33" s="99" t="s">
        <v>497</v>
      </c>
      <c r="L33" s="90"/>
      <c r="M33" s="101" t="s">
        <v>160</v>
      </c>
      <c r="N33" s="108" t="s">
        <v>498</v>
      </c>
      <c r="O33" s="102" t="s">
        <v>499</v>
      </c>
      <c r="P33" s="103"/>
      <c r="Q33" s="78" t="s">
        <v>344</v>
      </c>
      <c r="R33" s="78" t="s">
        <v>500</v>
      </c>
      <c r="S33" s="98" t="s">
        <v>501</v>
      </c>
      <c r="T33" s="98" t="s">
        <v>502</v>
      </c>
      <c r="U33" s="140" t="s">
        <v>503</v>
      </c>
      <c r="V33" s="140" t="s">
        <v>504</v>
      </c>
      <c r="W33" s="166" t="s">
        <v>221</v>
      </c>
      <c r="AA33" s="128">
        <f>IF(OR(J33="Fail",ISBLANK(J33)),INDEX('Issue Code Table'!C:C,MATCH(N:N,'Issue Code Table'!A:A,0)),IF(M33="Critical",6,IF(M33="Significant",5,IF(M33="Moderate",3,2))))</f>
        <v>6</v>
      </c>
    </row>
    <row r="34" spans="1:27" s="79" customFormat="1" ht="59.15" customHeight="1" x14ac:dyDescent="0.25">
      <c r="A34" s="96" t="s">
        <v>505</v>
      </c>
      <c r="B34" s="98" t="s">
        <v>336</v>
      </c>
      <c r="C34" s="156" t="s">
        <v>337</v>
      </c>
      <c r="D34" s="156" t="s">
        <v>193</v>
      </c>
      <c r="E34" s="156" t="s">
        <v>506</v>
      </c>
      <c r="F34" s="156" t="s">
        <v>507</v>
      </c>
      <c r="G34" s="156" t="s">
        <v>196</v>
      </c>
      <c r="H34" s="156" t="s">
        <v>508</v>
      </c>
      <c r="I34" s="156"/>
      <c r="J34" s="94"/>
      <c r="K34" s="99" t="s">
        <v>509</v>
      </c>
      <c r="L34" s="90"/>
      <c r="M34" s="101" t="s">
        <v>160</v>
      </c>
      <c r="N34" s="108" t="s">
        <v>498</v>
      </c>
      <c r="O34" s="102" t="s">
        <v>499</v>
      </c>
      <c r="P34" s="103"/>
      <c r="Q34" s="78" t="s">
        <v>344</v>
      </c>
      <c r="R34" s="78" t="s">
        <v>510</v>
      </c>
      <c r="S34" s="98" t="s">
        <v>511</v>
      </c>
      <c r="T34" s="98" t="s">
        <v>512</v>
      </c>
      <c r="U34" s="140" t="s">
        <v>513</v>
      </c>
      <c r="V34" s="140" t="s">
        <v>514</v>
      </c>
      <c r="W34" s="166" t="s">
        <v>221</v>
      </c>
      <c r="AA34" s="128">
        <f>IF(OR(J34="Fail",ISBLANK(J34)),INDEX('Issue Code Table'!C:C,MATCH(N:N,'Issue Code Table'!A:A,0)),IF(M34="Critical",6,IF(M34="Significant",5,IF(M34="Moderate",3,2))))</f>
        <v>6</v>
      </c>
    </row>
    <row r="35" spans="1:27" s="79" customFormat="1" ht="59.15" customHeight="1" x14ac:dyDescent="0.25">
      <c r="A35" s="96" t="s">
        <v>515</v>
      </c>
      <c r="B35" s="98" t="s">
        <v>336</v>
      </c>
      <c r="C35" s="156" t="s">
        <v>337</v>
      </c>
      <c r="D35" s="156" t="s">
        <v>193</v>
      </c>
      <c r="E35" s="156" t="s">
        <v>516</v>
      </c>
      <c r="F35" s="156" t="s">
        <v>517</v>
      </c>
      <c r="G35" s="156" t="s">
        <v>196</v>
      </c>
      <c r="H35" s="156" t="s">
        <v>518</v>
      </c>
      <c r="I35" s="156"/>
      <c r="J35" s="94"/>
      <c r="K35" s="99" t="s">
        <v>519</v>
      </c>
      <c r="L35" s="91"/>
      <c r="M35" s="101" t="s">
        <v>160</v>
      </c>
      <c r="N35" s="108" t="s">
        <v>498</v>
      </c>
      <c r="O35" s="102" t="s">
        <v>499</v>
      </c>
      <c r="P35" s="103"/>
      <c r="Q35" s="78" t="s">
        <v>344</v>
      </c>
      <c r="R35" s="78" t="s">
        <v>520</v>
      </c>
      <c r="S35" s="98" t="s">
        <v>521</v>
      </c>
      <c r="T35" s="98" t="s">
        <v>522</v>
      </c>
      <c r="U35" s="140" t="s">
        <v>523</v>
      </c>
      <c r="V35" s="140" t="s">
        <v>524</v>
      </c>
      <c r="W35" s="166" t="s">
        <v>221</v>
      </c>
      <c r="AA35" s="128">
        <f>IF(OR(J35="Fail",ISBLANK(J35)),INDEX('Issue Code Table'!C:C,MATCH(N:N,'Issue Code Table'!A:A,0)),IF(M35="Critical",6,IF(M35="Significant",5,IF(M35="Moderate",3,2))))</f>
        <v>6</v>
      </c>
    </row>
    <row r="36" spans="1:27" s="79" customFormat="1" ht="59.15" customHeight="1" x14ac:dyDescent="0.25">
      <c r="A36" s="96" t="s">
        <v>525</v>
      </c>
      <c r="B36" s="98" t="s">
        <v>336</v>
      </c>
      <c r="C36" s="156" t="s">
        <v>337</v>
      </c>
      <c r="D36" s="156" t="s">
        <v>193</v>
      </c>
      <c r="E36" s="156" t="s">
        <v>526</v>
      </c>
      <c r="F36" s="156" t="s">
        <v>527</v>
      </c>
      <c r="G36" s="156" t="s">
        <v>196</v>
      </c>
      <c r="H36" s="156" t="s">
        <v>528</v>
      </c>
      <c r="I36" s="156"/>
      <c r="J36" s="94"/>
      <c r="K36" s="99" t="s">
        <v>529</v>
      </c>
      <c r="L36" s="90"/>
      <c r="M36" s="101" t="s">
        <v>160</v>
      </c>
      <c r="N36" s="108" t="s">
        <v>498</v>
      </c>
      <c r="O36" s="102" t="s">
        <v>499</v>
      </c>
      <c r="P36" s="103"/>
      <c r="Q36" s="78" t="s">
        <v>344</v>
      </c>
      <c r="R36" s="78" t="s">
        <v>530</v>
      </c>
      <c r="S36" s="98" t="s">
        <v>531</v>
      </c>
      <c r="T36" s="98" t="s">
        <v>532</v>
      </c>
      <c r="U36" s="140" t="s">
        <v>533</v>
      </c>
      <c r="V36" s="140" t="s">
        <v>534</v>
      </c>
      <c r="W36" s="166" t="s">
        <v>221</v>
      </c>
      <c r="AA36" s="128">
        <f>IF(OR(J36="Fail",ISBLANK(J36)),INDEX('Issue Code Table'!C:C,MATCH(N:N,'Issue Code Table'!A:A,0)),IF(M36="Critical",6,IF(M36="Significant",5,IF(M36="Moderate",3,2))))</f>
        <v>6</v>
      </c>
    </row>
    <row r="37" spans="1:27" s="79" customFormat="1" ht="59.15" customHeight="1" x14ac:dyDescent="0.25">
      <c r="A37" s="96" t="s">
        <v>535</v>
      </c>
      <c r="B37" s="98" t="s">
        <v>336</v>
      </c>
      <c r="C37" s="156" t="s">
        <v>337</v>
      </c>
      <c r="D37" s="156" t="s">
        <v>193</v>
      </c>
      <c r="E37" s="156" t="s">
        <v>536</v>
      </c>
      <c r="F37" s="156" t="s">
        <v>537</v>
      </c>
      <c r="G37" s="156" t="s">
        <v>196</v>
      </c>
      <c r="H37" s="156" t="s">
        <v>538</v>
      </c>
      <c r="I37" s="156"/>
      <c r="J37" s="94"/>
      <c r="K37" s="99" t="s">
        <v>539</v>
      </c>
      <c r="L37" s="90"/>
      <c r="M37" s="101" t="s">
        <v>160</v>
      </c>
      <c r="N37" s="108" t="s">
        <v>342</v>
      </c>
      <c r="O37" s="102" t="s">
        <v>343</v>
      </c>
      <c r="P37" s="103"/>
      <c r="Q37" s="78" t="s">
        <v>344</v>
      </c>
      <c r="R37" s="78" t="s">
        <v>540</v>
      </c>
      <c r="S37" s="98" t="s">
        <v>541</v>
      </c>
      <c r="T37" s="98" t="s">
        <v>542</v>
      </c>
      <c r="U37" s="140" t="s">
        <v>543</v>
      </c>
      <c r="V37" s="140" t="s">
        <v>544</v>
      </c>
      <c r="W37" s="166" t="s">
        <v>221</v>
      </c>
      <c r="AA37" s="128">
        <f>IF(OR(J37="Fail",ISBLANK(J37)),INDEX('Issue Code Table'!C:C,MATCH(N:N,'Issue Code Table'!A:A,0)),IF(M37="Critical",6,IF(M37="Significant",5,IF(M37="Moderate",3,2))))</f>
        <v>5</v>
      </c>
    </row>
    <row r="38" spans="1:27" s="79" customFormat="1" ht="59.15" customHeight="1" x14ac:dyDescent="0.25">
      <c r="A38" s="96" t="s">
        <v>545</v>
      </c>
      <c r="B38" s="98" t="s">
        <v>336</v>
      </c>
      <c r="C38" s="156" t="s">
        <v>337</v>
      </c>
      <c r="D38" s="156" t="s">
        <v>193</v>
      </c>
      <c r="E38" s="156" t="s">
        <v>546</v>
      </c>
      <c r="F38" s="156" t="s">
        <v>547</v>
      </c>
      <c r="G38" s="156" t="s">
        <v>196</v>
      </c>
      <c r="H38" s="156" t="s">
        <v>548</v>
      </c>
      <c r="I38" s="156"/>
      <c r="J38" s="94"/>
      <c r="K38" s="99" t="s">
        <v>549</v>
      </c>
      <c r="L38" s="90"/>
      <c r="M38" s="101" t="s">
        <v>160</v>
      </c>
      <c r="N38" s="108" t="s">
        <v>342</v>
      </c>
      <c r="O38" s="102" t="s">
        <v>343</v>
      </c>
      <c r="P38" s="103"/>
      <c r="Q38" s="78" t="s">
        <v>344</v>
      </c>
      <c r="R38" s="78" t="s">
        <v>550</v>
      </c>
      <c r="S38" s="98" t="s">
        <v>551</v>
      </c>
      <c r="T38" s="98" t="s">
        <v>347</v>
      </c>
      <c r="U38" s="140" t="s">
        <v>552</v>
      </c>
      <c r="V38" s="140" t="s">
        <v>553</v>
      </c>
      <c r="W38" s="166" t="s">
        <v>221</v>
      </c>
      <c r="AA38" s="128">
        <f>IF(OR(J38="Fail",ISBLANK(J38)),INDEX('Issue Code Table'!C:C,MATCH(N:N,'Issue Code Table'!A:A,0)),IF(M38="Critical",6,IF(M38="Significant",5,IF(M38="Moderate",3,2))))</f>
        <v>5</v>
      </c>
    </row>
    <row r="39" spans="1:27" s="79" customFormat="1" ht="59.15" customHeight="1" x14ac:dyDescent="0.25">
      <c r="A39" s="96" t="s">
        <v>554</v>
      </c>
      <c r="B39" s="98" t="s">
        <v>336</v>
      </c>
      <c r="C39" s="156" t="s">
        <v>337</v>
      </c>
      <c r="D39" s="156" t="s">
        <v>193</v>
      </c>
      <c r="E39" s="156" t="s">
        <v>555</v>
      </c>
      <c r="F39" s="156" t="s">
        <v>556</v>
      </c>
      <c r="G39" s="156" t="s">
        <v>196</v>
      </c>
      <c r="H39" s="156" t="s">
        <v>557</v>
      </c>
      <c r="I39" s="156"/>
      <c r="J39" s="94"/>
      <c r="K39" s="99" t="s">
        <v>558</v>
      </c>
      <c r="L39" s="90"/>
      <c r="M39" s="101" t="s">
        <v>199</v>
      </c>
      <c r="N39" s="108" t="s">
        <v>377</v>
      </c>
      <c r="O39" s="102" t="s">
        <v>378</v>
      </c>
      <c r="P39" s="103"/>
      <c r="Q39" s="78" t="s">
        <v>344</v>
      </c>
      <c r="R39" s="80" t="s">
        <v>559</v>
      </c>
      <c r="S39" s="98" t="s">
        <v>560</v>
      </c>
      <c r="T39" s="98" t="s">
        <v>561</v>
      </c>
      <c r="U39" s="140" t="s">
        <v>562</v>
      </c>
      <c r="V39" s="140" t="s">
        <v>563</v>
      </c>
      <c r="W39" s="166"/>
      <c r="AA39" s="128">
        <f>IF(OR(J39="Fail",ISBLANK(J39)),INDEX('Issue Code Table'!C:C,MATCH(N:N,'Issue Code Table'!A:A,0)),IF(M39="Critical",6,IF(M39="Significant",5,IF(M39="Moderate",3,2))))</f>
        <v>4</v>
      </c>
    </row>
    <row r="40" spans="1:27" s="79" customFormat="1" ht="59.15" customHeight="1" x14ac:dyDescent="0.25">
      <c r="A40" s="96" t="s">
        <v>564</v>
      </c>
      <c r="B40" s="98" t="s">
        <v>336</v>
      </c>
      <c r="C40" s="156" t="s">
        <v>337</v>
      </c>
      <c r="D40" s="156" t="s">
        <v>193</v>
      </c>
      <c r="E40" s="156" t="s">
        <v>565</v>
      </c>
      <c r="F40" s="156" t="s">
        <v>566</v>
      </c>
      <c r="G40" s="156" t="s">
        <v>196</v>
      </c>
      <c r="H40" s="156" t="s">
        <v>567</v>
      </c>
      <c r="I40" s="156"/>
      <c r="J40" s="94"/>
      <c r="K40" s="99" t="s">
        <v>568</v>
      </c>
      <c r="L40" s="90"/>
      <c r="M40" s="101" t="s">
        <v>199</v>
      </c>
      <c r="N40" s="108" t="s">
        <v>377</v>
      </c>
      <c r="O40" s="102" t="s">
        <v>378</v>
      </c>
      <c r="P40" s="103"/>
      <c r="Q40" s="78" t="s">
        <v>344</v>
      </c>
      <c r="R40" s="78" t="s">
        <v>569</v>
      </c>
      <c r="S40" s="98" t="s">
        <v>570</v>
      </c>
      <c r="T40" s="98" t="s">
        <v>571</v>
      </c>
      <c r="U40" s="140" t="s">
        <v>572</v>
      </c>
      <c r="V40" s="140" t="s">
        <v>573</v>
      </c>
      <c r="W40" s="166"/>
      <c r="AA40" s="128">
        <f>IF(OR(J40="Fail",ISBLANK(J40)),INDEX('Issue Code Table'!C:C,MATCH(N:N,'Issue Code Table'!A:A,0)),IF(M40="Critical",6,IF(M40="Significant",5,IF(M40="Moderate",3,2))))</f>
        <v>4</v>
      </c>
    </row>
    <row r="41" spans="1:27" s="79" customFormat="1" ht="59.15" customHeight="1" x14ac:dyDescent="0.25">
      <c r="A41" s="96" t="s">
        <v>574</v>
      </c>
      <c r="B41" s="98" t="s">
        <v>336</v>
      </c>
      <c r="C41" s="156" t="s">
        <v>337</v>
      </c>
      <c r="D41" s="156" t="s">
        <v>193</v>
      </c>
      <c r="E41" s="156" t="s">
        <v>575</v>
      </c>
      <c r="F41" s="156" t="s">
        <v>576</v>
      </c>
      <c r="G41" s="156" t="s">
        <v>196</v>
      </c>
      <c r="H41" s="156" t="s">
        <v>577</v>
      </c>
      <c r="I41" s="156"/>
      <c r="J41" s="94"/>
      <c r="K41" s="99" t="s">
        <v>578</v>
      </c>
      <c r="L41" s="90"/>
      <c r="M41" s="101" t="s">
        <v>160</v>
      </c>
      <c r="N41" s="108" t="s">
        <v>342</v>
      </c>
      <c r="O41" s="102" t="s">
        <v>343</v>
      </c>
      <c r="P41" s="103"/>
      <c r="Q41" s="78" t="s">
        <v>344</v>
      </c>
      <c r="R41" s="78" t="s">
        <v>579</v>
      </c>
      <c r="S41" s="98" t="s">
        <v>580</v>
      </c>
      <c r="T41" s="98" t="s">
        <v>581</v>
      </c>
      <c r="U41" s="140" t="s">
        <v>582</v>
      </c>
      <c r="V41" s="140" t="s">
        <v>583</v>
      </c>
      <c r="W41" s="166" t="s">
        <v>221</v>
      </c>
      <c r="AA41" s="128">
        <f>IF(OR(J41="Fail",ISBLANK(J41)),INDEX('Issue Code Table'!C:C,MATCH(N:N,'Issue Code Table'!A:A,0)),IF(M41="Critical",6,IF(M41="Significant",5,IF(M41="Moderate",3,2))))</f>
        <v>5</v>
      </c>
    </row>
    <row r="42" spans="1:27" s="79" customFormat="1" ht="59.15" customHeight="1" x14ac:dyDescent="0.25">
      <c r="A42" s="96" t="s">
        <v>584</v>
      </c>
      <c r="B42" s="98" t="s">
        <v>336</v>
      </c>
      <c r="C42" s="156" t="s">
        <v>337</v>
      </c>
      <c r="D42" s="156" t="s">
        <v>193</v>
      </c>
      <c r="E42" s="156" t="s">
        <v>585</v>
      </c>
      <c r="F42" s="156" t="s">
        <v>586</v>
      </c>
      <c r="G42" s="156" t="s">
        <v>196</v>
      </c>
      <c r="H42" s="156" t="s">
        <v>587</v>
      </c>
      <c r="I42" s="156"/>
      <c r="J42" s="94"/>
      <c r="K42" s="107" t="s">
        <v>587</v>
      </c>
      <c r="L42" s="107"/>
      <c r="M42" s="101" t="s">
        <v>199</v>
      </c>
      <c r="N42" s="108" t="s">
        <v>377</v>
      </c>
      <c r="O42" s="153" t="s">
        <v>378</v>
      </c>
      <c r="P42" s="103"/>
      <c r="Q42" s="78" t="s">
        <v>344</v>
      </c>
      <c r="R42" s="78" t="s">
        <v>588</v>
      </c>
      <c r="S42" s="98" t="s">
        <v>589</v>
      </c>
      <c r="T42" s="98" t="s">
        <v>347</v>
      </c>
      <c r="U42" s="140" t="s">
        <v>590</v>
      </c>
      <c r="V42" s="140" t="s">
        <v>591</v>
      </c>
      <c r="W42" s="166"/>
      <c r="AA42" s="128">
        <f>IF(OR(J42="Fail",ISBLANK(J42)),INDEX('Issue Code Table'!C:C,MATCH(N:N,'Issue Code Table'!A:A,0)),IF(M42="Critical",6,IF(M42="Significant",5,IF(M42="Moderate",3,2))))</f>
        <v>4</v>
      </c>
    </row>
    <row r="43" spans="1:27" s="79" customFormat="1" ht="59.15" customHeight="1" x14ac:dyDescent="0.25">
      <c r="A43" s="96" t="s">
        <v>592</v>
      </c>
      <c r="B43" s="98" t="s">
        <v>336</v>
      </c>
      <c r="C43" s="156" t="s">
        <v>337</v>
      </c>
      <c r="D43" s="156" t="s">
        <v>193</v>
      </c>
      <c r="E43" s="156" t="s">
        <v>593</v>
      </c>
      <c r="F43" s="156" t="s">
        <v>594</v>
      </c>
      <c r="G43" s="156" t="s">
        <v>196</v>
      </c>
      <c r="H43" s="156" t="s">
        <v>595</v>
      </c>
      <c r="I43" s="156"/>
      <c r="J43" s="94"/>
      <c r="K43" s="107" t="s">
        <v>596</v>
      </c>
      <c r="L43" s="107"/>
      <c r="M43" s="101" t="s">
        <v>199</v>
      </c>
      <c r="N43" s="108" t="s">
        <v>377</v>
      </c>
      <c r="O43" s="153" t="s">
        <v>378</v>
      </c>
      <c r="P43" s="103"/>
      <c r="Q43" s="78" t="s">
        <v>344</v>
      </c>
      <c r="R43" s="80" t="s">
        <v>597</v>
      </c>
      <c r="S43" s="98" t="s">
        <v>598</v>
      </c>
      <c r="T43" s="98" t="s">
        <v>599</v>
      </c>
      <c r="U43" s="140" t="s">
        <v>600</v>
      </c>
      <c r="V43" s="140" t="s">
        <v>601</v>
      </c>
      <c r="W43" s="166"/>
      <c r="AA43" s="128">
        <f>IF(OR(J43="Fail",ISBLANK(J43)),INDEX('Issue Code Table'!C:C,MATCH(N:N,'Issue Code Table'!A:A,0)),IF(M43="Critical",6,IF(M43="Significant",5,IF(M43="Moderate",3,2))))</f>
        <v>4</v>
      </c>
    </row>
    <row r="44" spans="1:27" s="79" customFormat="1" ht="59.15" customHeight="1" x14ac:dyDescent="0.25">
      <c r="A44" s="96" t="s">
        <v>602</v>
      </c>
      <c r="B44" s="98" t="s">
        <v>336</v>
      </c>
      <c r="C44" s="156" t="s">
        <v>337</v>
      </c>
      <c r="D44" s="156" t="s">
        <v>193</v>
      </c>
      <c r="E44" s="156" t="s">
        <v>603</v>
      </c>
      <c r="F44" s="156" t="s">
        <v>604</v>
      </c>
      <c r="G44" s="156" t="s">
        <v>196</v>
      </c>
      <c r="H44" s="156" t="s">
        <v>605</v>
      </c>
      <c r="I44" s="156"/>
      <c r="J44" s="94"/>
      <c r="K44" s="107" t="s">
        <v>606</v>
      </c>
      <c r="L44" s="107"/>
      <c r="M44" s="101" t="s">
        <v>199</v>
      </c>
      <c r="N44" s="108" t="s">
        <v>377</v>
      </c>
      <c r="O44" s="153" t="s">
        <v>378</v>
      </c>
      <c r="P44" s="103"/>
      <c r="Q44" s="78" t="s">
        <v>344</v>
      </c>
      <c r="R44" s="78" t="s">
        <v>607</v>
      </c>
      <c r="S44" s="98" t="s">
        <v>608</v>
      </c>
      <c r="T44" s="98" t="s">
        <v>347</v>
      </c>
      <c r="U44" s="140" t="s">
        <v>609</v>
      </c>
      <c r="V44" s="140" t="s">
        <v>610</v>
      </c>
      <c r="W44" s="166"/>
      <c r="AA44" s="128">
        <f>IF(OR(J44="Fail",ISBLANK(J44)),INDEX('Issue Code Table'!C:C,MATCH(N:N,'Issue Code Table'!A:A,0)),IF(M44="Critical",6,IF(M44="Significant",5,IF(M44="Moderate",3,2))))</f>
        <v>4</v>
      </c>
    </row>
    <row r="45" spans="1:27" s="79" customFormat="1" ht="59.15" customHeight="1" x14ac:dyDescent="0.25">
      <c r="A45" s="96" t="s">
        <v>611</v>
      </c>
      <c r="B45" s="98" t="s">
        <v>336</v>
      </c>
      <c r="C45" s="156" t="s">
        <v>337</v>
      </c>
      <c r="D45" s="156" t="s">
        <v>193</v>
      </c>
      <c r="E45" s="156" t="s">
        <v>612</v>
      </c>
      <c r="F45" s="156" t="s">
        <v>613</v>
      </c>
      <c r="G45" s="156" t="s">
        <v>196</v>
      </c>
      <c r="H45" s="156" t="s">
        <v>614</v>
      </c>
      <c r="I45" s="156"/>
      <c r="J45" s="94"/>
      <c r="K45" s="107" t="s">
        <v>615</v>
      </c>
      <c r="L45" s="107"/>
      <c r="M45" s="101" t="s">
        <v>199</v>
      </c>
      <c r="N45" s="108" t="s">
        <v>377</v>
      </c>
      <c r="O45" s="153" t="s">
        <v>378</v>
      </c>
      <c r="P45" s="103"/>
      <c r="Q45" s="78" t="s">
        <v>344</v>
      </c>
      <c r="R45" s="78" t="s">
        <v>616</v>
      </c>
      <c r="S45" s="98" t="s">
        <v>617</v>
      </c>
      <c r="T45" s="98" t="s">
        <v>347</v>
      </c>
      <c r="U45" s="140" t="s">
        <v>618</v>
      </c>
      <c r="V45" s="140" t="s">
        <v>619</v>
      </c>
      <c r="W45" s="166"/>
      <c r="AA45" s="128">
        <f>IF(OR(J45="Fail",ISBLANK(J45)),INDEX('Issue Code Table'!C:C,MATCH(N:N,'Issue Code Table'!A:A,0)),IF(M45="Critical",6,IF(M45="Significant",5,IF(M45="Moderate",3,2))))</f>
        <v>4</v>
      </c>
    </row>
    <row r="46" spans="1:27" s="79" customFormat="1" ht="59.15" customHeight="1" x14ac:dyDescent="0.25">
      <c r="A46" s="96" t="s">
        <v>620</v>
      </c>
      <c r="B46" s="97" t="s">
        <v>621</v>
      </c>
      <c r="C46" s="156" t="s">
        <v>622</v>
      </c>
      <c r="D46" s="156" t="s">
        <v>193</v>
      </c>
      <c r="E46" s="156" t="s">
        <v>623</v>
      </c>
      <c r="F46" s="156" t="s">
        <v>624</v>
      </c>
      <c r="G46" s="156" t="s">
        <v>196</v>
      </c>
      <c r="H46" s="156" t="s">
        <v>625</v>
      </c>
      <c r="I46" s="156"/>
      <c r="J46" s="94"/>
      <c r="K46" s="107" t="s">
        <v>626</v>
      </c>
      <c r="L46" s="107"/>
      <c r="M46" s="101" t="s">
        <v>199</v>
      </c>
      <c r="N46" s="108" t="s">
        <v>377</v>
      </c>
      <c r="O46" s="153" t="s">
        <v>378</v>
      </c>
      <c r="P46" s="103"/>
      <c r="Q46" s="78" t="s">
        <v>344</v>
      </c>
      <c r="R46" s="78" t="s">
        <v>627</v>
      </c>
      <c r="S46" s="98" t="s">
        <v>628</v>
      </c>
      <c r="T46" s="98" t="s">
        <v>347</v>
      </c>
      <c r="U46" s="140" t="s">
        <v>629</v>
      </c>
      <c r="V46" s="140" t="s">
        <v>630</v>
      </c>
      <c r="W46" s="166"/>
      <c r="AA46" s="128">
        <f>IF(OR(J46="Fail",ISBLANK(J46)),INDEX('Issue Code Table'!C:C,MATCH(N:N,'Issue Code Table'!A:A,0)),IF(M46="Critical",6,IF(M46="Significant",5,IF(M46="Moderate",3,2))))</f>
        <v>4</v>
      </c>
    </row>
    <row r="47" spans="1:27" s="79" customFormat="1" ht="59.15" customHeight="1" x14ac:dyDescent="0.25">
      <c r="A47" s="96" t="s">
        <v>631</v>
      </c>
      <c r="B47" s="98" t="s">
        <v>336</v>
      </c>
      <c r="C47" s="156" t="s">
        <v>337</v>
      </c>
      <c r="D47" s="156" t="s">
        <v>193</v>
      </c>
      <c r="E47" s="156" t="s">
        <v>632</v>
      </c>
      <c r="F47" s="156" t="s">
        <v>633</v>
      </c>
      <c r="G47" s="156" t="s">
        <v>196</v>
      </c>
      <c r="H47" s="156" t="s">
        <v>634</v>
      </c>
      <c r="I47" s="156"/>
      <c r="J47" s="94"/>
      <c r="K47" s="107" t="s">
        <v>635</v>
      </c>
      <c r="L47" s="107"/>
      <c r="M47" s="101" t="s">
        <v>199</v>
      </c>
      <c r="N47" s="108" t="s">
        <v>377</v>
      </c>
      <c r="O47" s="153" t="s">
        <v>378</v>
      </c>
      <c r="P47" s="103"/>
      <c r="Q47" s="78" t="s">
        <v>344</v>
      </c>
      <c r="R47" s="78" t="s">
        <v>636</v>
      </c>
      <c r="S47" s="98" t="s">
        <v>637</v>
      </c>
      <c r="T47" s="98" t="s">
        <v>347</v>
      </c>
      <c r="U47" s="140" t="s">
        <v>638</v>
      </c>
      <c r="V47" s="140" t="s">
        <v>639</v>
      </c>
      <c r="W47" s="166"/>
      <c r="AA47" s="128">
        <f>IF(OR(J47="Fail",ISBLANK(J47)),INDEX('Issue Code Table'!C:C,MATCH(N:N,'Issue Code Table'!A:A,0)),IF(M47="Critical",6,IF(M47="Significant",5,IF(M47="Moderate",3,2))))</f>
        <v>4</v>
      </c>
    </row>
    <row r="48" spans="1:27" s="79" customFormat="1" ht="59.15" customHeight="1" x14ac:dyDescent="0.25">
      <c r="A48" s="96" t="s">
        <v>640</v>
      </c>
      <c r="B48" s="98" t="s">
        <v>336</v>
      </c>
      <c r="C48" s="156" t="s">
        <v>337</v>
      </c>
      <c r="D48" s="156" t="s">
        <v>193</v>
      </c>
      <c r="E48" s="156" t="s">
        <v>641</v>
      </c>
      <c r="F48" s="156" t="s">
        <v>642</v>
      </c>
      <c r="G48" s="156" t="s">
        <v>196</v>
      </c>
      <c r="H48" s="156" t="s">
        <v>643</v>
      </c>
      <c r="I48" s="156"/>
      <c r="J48" s="94"/>
      <c r="K48" s="107" t="s">
        <v>644</v>
      </c>
      <c r="L48" s="107"/>
      <c r="M48" s="101" t="s">
        <v>199</v>
      </c>
      <c r="N48" s="108" t="s">
        <v>377</v>
      </c>
      <c r="O48" s="153" t="s">
        <v>378</v>
      </c>
      <c r="P48" s="103"/>
      <c r="Q48" s="78" t="s">
        <v>344</v>
      </c>
      <c r="R48" s="78" t="s">
        <v>645</v>
      </c>
      <c r="S48" s="98" t="s">
        <v>646</v>
      </c>
      <c r="T48" s="98" t="s">
        <v>347</v>
      </c>
      <c r="U48" s="140" t="s">
        <v>647</v>
      </c>
      <c r="V48" s="140" t="s">
        <v>648</v>
      </c>
      <c r="W48" s="166"/>
      <c r="AA48" s="128">
        <f>IF(OR(J48="Fail",ISBLANK(J48)),INDEX('Issue Code Table'!C:C,MATCH(N:N,'Issue Code Table'!A:A,0)),IF(M48="Critical",6,IF(M48="Significant",5,IF(M48="Moderate",3,2))))</f>
        <v>4</v>
      </c>
    </row>
    <row r="49" spans="1:27" s="79" customFormat="1" ht="59.15" customHeight="1" x14ac:dyDescent="0.25">
      <c r="A49" s="96" t="s">
        <v>649</v>
      </c>
      <c r="B49" s="98" t="s">
        <v>336</v>
      </c>
      <c r="C49" s="156" t="s">
        <v>337</v>
      </c>
      <c r="D49" s="156" t="s">
        <v>193</v>
      </c>
      <c r="E49" s="156" t="s">
        <v>650</v>
      </c>
      <c r="F49" s="156" t="s">
        <v>651</v>
      </c>
      <c r="G49" s="156" t="s">
        <v>196</v>
      </c>
      <c r="H49" s="156" t="s">
        <v>652</v>
      </c>
      <c r="I49" s="156"/>
      <c r="J49" s="94"/>
      <c r="K49" s="107" t="s">
        <v>653</v>
      </c>
      <c r="L49" s="107"/>
      <c r="M49" s="101" t="s">
        <v>199</v>
      </c>
      <c r="N49" s="108" t="s">
        <v>377</v>
      </c>
      <c r="O49" s="153" t="s">
        <v>378</v>
      </c>
      <c r="P49" s="103"/>
      <c r="Q49" s="78" t="s">
        <v>344</v>
      </c>
      <c r="R49" s="78" t="s">
        <v>654</v>
      </c>
      <c r="S49" s="98" t="s">
        <v>655</v>
      </c>
      <c r="T49" s="98" t="s">
        <v>347</v>
      </c>
      <c r="U49" s="140" t="s">
        <v>656</v>
      </c>
      <c r="V49" s="140" t="s">
        <v>657</v>
      </c>
      <c r="W49" s="166"/>
      <c r="AA49" s="128">
        <f>IF(OR(J49="Fail",ISBLANK(J49)),INDEX('Issue Code Table'!C:C,MATCH(N:N,'Issue Code Table'!A:A,0)),IF(M49="Critical",6,IF(M49="Significant",5,IF(M49="Moderate",3,2))))</f>
        <v>4</v>
      </c>
    </row>
    <row r="50" spans="1:27" s="79" customFormat="1" ht="59.15" customHeight="1" x14ac:dyDescent="0.25">
      <c r="A50" s="96" t="s">
        <v>658</v>
      </c>
      <c r="B50" s="97" t="s">
        <v>361</v>
      </c>
      <c r="C50" s="156" t="s">
        <v>362</v>
      </c>
      <c r="D50" s="156" t="s">
        <v>193</v>
      </c>
      <c r="E50" s="156" t="s">
        <v>659</v>
      </c>
      <c r="F50" s="156" t="s">
        <v>660</v>
      </c>
      <c r="G50" s="156" t="s">
        <v>196</v>
      </c>
      <c r="H50" s="156" t="s">
        <v>661</v>
      </c>
      <c r="I50" s="156"/>
      <c r="J50" s="94"/>
      <c r="K50" s="107" t="s">
        <v>662</v>
      </c>
      <c r="L50" s="107"/>
      <c r="M50" s="101" t="s">
        <v>199</v>
      </c>
      <c r="N50" s="108" t="s">
        <v>377</v>
      </c>
      <c r="O50" s="153" t="s">
        <v>378</v>
      </c>
      <c r="P50" s="103"/>
      <c r="Q50" s="78" t="s">
        <v>344</v>
      </c>
      <c r="R50" s="78" t="s">
        <v>663</v>
      </c>
      <c r="S50" s="98" t="s">
        <v>664</v>
      </c>
      <c r="T50" s="98" t="s">
        <v>347</v>
      </c>
      <c r="U50" s="140" t="s">
        <v>665</v>
      </c>
      <c r="V50" s="140" t="s">
        <v>666</v>
      </c>
      <c r="W50" s="166"/>
      <c r="AA50" s="128">
        <f>IF(OR(J50="Fail",ISBLANK(J50)),INDEX('Issue Code Table'!C:C,MATCH(N:N,'Issue Code Table'!A:A,0)),IF(M50="Critical",6,IF(M50="Significant",5,IF(M50="Moderate",3,2))))</f>
        <v>4</v>
      </c>
    </row>
    <row r="51" spans="1:27" s="79" customFormat="1" ht="59.15" customHeight="1" x14ac:dyDescent="0.25">
      <c r="A51" s="96" t="s">
        <v>667</v>
      </c>
      <c r="B51" s="97" t="s">
        <v>361</v>
      </c>
      <c r="C51" s="156" t="s">
        <v>362</v>
      </c>
      <c r="D51" s="156" t="s">
        <v>193</v>
      </c>
      <c r="E51" s="156" t="s">
        <v>668</v>
      </c>
      <c r="F51" s="156" t="s">
        <v>669</v>
      </c>
      <c r="G51" s="156" t="s">
        <v>196</v>
      </c>
      <c r="H51" s="156" t="s">
        <v>670</v>
      </c>
      <c r="I51" s="156"/>
      <c r="J51" s="94"/>
      <c r="K51" s="107" t="s">
        <v>671</v>
      </c>
      <c r="L51" s="107"/>
      <c r="M51" s="101" t="s">
        <v>199</v>
      </c>
      <c r="N51" s="108" t="s">
        <v>377</v>
      </c>
      <c r="O51" s="153" t="s">
        <v>378</v>
      </c>
      <c r="P51" s="103"/>
      <c r="Q51" s="78" t="s">
        <v>344</v>
      </c>
      <c r="R51" s="78" t="s">
        <v>672</v>
      </c>
      <c r="S51" s="98" t="s">
        <v>673</v>
      </c>
      <c r="T51" s="98" t="s">
        <v>674</v>
      </c>
      <c r="U51" s="140" t="s">
        <v>675</v>
      </c>
      <c r="V51" s="140" t="s">
        <v>676</v>
      </c>
      <c r="W51" s="166"/>
      <c r="AA51" s="128">
        <f>IF(OR(J51="Fail",ISBLANK(J51)),INDEX('Issue Code Table'!C:C,MATCH(N:N,'Issue Code Table'!A:A,0)),IF(M51="Critical",6,IF(M51="Significant",5,IF(M51="Moderate",3,2))))</f>
        <v>4</v>
      </c>
    </row>
    <row r="52" spans="1:27" s="79" customFormat="1" ht="59.15" customHeight="1" x14ac:dyDescent="0.25">
      <c r="A52" s="96" t="s">
        <v>677</v>
      </c>
      <c r="B52" s="98" t="s">
        <v>336</v>
      </c>
      <c r="C52" s="156" t="s">
        <v>337</v>
      </c>
      <c r="D52" s="156" t="s">
        <v>193</v>
      </c>
      <c r="E52" s="156" t="s">
        <v>678</v>
      </c>
      <c r="F52" s="156" t="s">
        <v>679</v>
      </c>
      <c r="G52" s="156" t="s">
        <v>196</v>
      </c>
      <c r="H52" s="156" t="s">
        <v>680</v>
      </c>
      <c r="I52" s="156"/>
      <c r="J52" s="94"/>
      <c r="K52" s="107" t="s">
        <v>681</v>
      </c>
      <c r="L52" s="107"/>
      <c r="M52" s="101" t="s">
        <v>199</v>
      </c>
      <c r="N52" s="108" t="s">
        <v>377</v>
      </c>
      <c r="O52" s="153" t="s">
        <v>378</v>
      </c>
      <c r="P52" s="103"/>
      <c r="Q52" s="78" t="s">
        <v>344</v>
      </c>
      <c r="R52" s="78" t="s">
        <v>682</v>
      </c>
      <c r="S52" s="98" t="s">
        <v>683</v>
      </c>
      <c r="T52" s="98" t="s">
        <v>684</v>
      </c>
      <c r="U52" s="140" t="s">
        <v>685</v>
      </c>
      <c r="V52" s="140" t="s">
        <v>686</v>
      </c>
      <c r="W52" s="166"/>
      <c r="AA52" s="128">
        <f>IF(OR(J52="Fail",ISBLANK(J52)),INDEX('Issue Code Table'!C:C,MATCH(N:N,'Issue Code Table'!A:A,0)),IF(M52="Critical",6,IF(M52="Significant",5,IF(M52="Moderate",3,2))))</f>
        <v>4</v>
      </c>
    </row>
    <row r="53" spans="1:27" s="79" customFormat="1" ht="59.15" customHeight="1" x14ac:dyDescent="0.25">
      <c r="A53" s="96" t="s">
        <v>687</v>
      </c>
      <c r="B53" s="98" t="s">
        <v>336</v>
      </c>
      <c r="C53" s="156" t="s">
        <v>337</v>
      </c>
      <c r="D53" s="156" t="s">
        <v>193</v>
      </c>
      <c r="E53" s="156" t="s">
        <v>688</v>
      </c>
      <c r="F53" s="156" t="s">
        <v>689</v>
      </c>
      <c r="G53" s="156" t="s">
        <v>196</v>
      </c>
      <c r="H53" s="156" t="s">
        <v>690</v>
      </c>
      <c r="I53" s="156"/>
      <c r="J53" s="94"/>
      <c r="K53" s="107" t="s">
        <v>691</v>
      </c>
      <c r="L53" s="107"/>
      <c r="M53" s="101" t="s">
        <v>199</v>
      </c>
      <c r="N53" s="108" t="s">
        <v>377</v>
      </c>
      <c r="O53" s="153" t="s">
        <v>378</v>
      </c>
      <c r="P53" s="103"/>
      <c r="Q53" s="78" t="s">
        <v>344</v>
      </c>
      <c r="R53" s="80" t="s">
        <v>692</v>
      </c>
      <c r="S53" s="98" t="s">
        <v>693</v>
      </c>
      <c r="T53" s="98" t="s">
        <v>694</v>
      </c>
      <c r="U53" s="140" t="s">
        <v>695</v>
      </c>
      <c r="V53" s="140" t="s">
        <v>696</v>
      </c>
      <c r="W53" s="166"/>
      <c r="AA53" s="128">
        <f>IF(OR(J53="Fail",ISBLANK(J53)),INDEX('Issue Code Table'!C:C,MATCH(N:N,'Issue Code Table'!A:A,0)),IF(M53="Critical",6,IF(M53="Significant",5,IF(M53="Moderate",3,2))))</f>
        <v>4</v>
      </c>
    </row>
    <row r="54" spans="1:27" s="79" customFormat="1" ht="59.15" customHeight="1" x14ac:dyDescent="0.25">
      <c r="A54" s="96" t="s">
        <v>697</v>
      </c>
      <c r="B54" s="98" t="s">
        <v>336</v>
      </c>
      <c r="C54" s="156" t="s">
        <v>337</v>
      </c>
      <c r="D54" s="156" t="s">
        <v>193</v>
      </c>
      <c r="E54" s="156" t="s">
        <v>698</v>
      </c>
      <c r="F54" s="156" t="s">
        <v>699</v>
      </c>
      <c r="G54" s="156" t="s">
        <v>196</v>
      </c>
      <c r="H54" s="156" t="s">
        <v>700</v>
      </c>
      <c r="I54" s="156"/>
      <c r="J54" s="94"/>
      <c r="K54" s="107" t="s">
        <v>701</v>
      </c>
      <c r="L54" s="107"/>
      <c r="M54" s="101" t="s">
        <v>160</v>
      </c>
      <c r="N54" s="108" t="s">
        <v>342</v>
      </c>
      <c r="O54" s="153" t="s">
        <v>343</v>
      </c>
      <c r="P54" s="103"/>
      <c r="Q54" s="78" t="s">
        <v>344</v>
      </c>
      <c r="R54" s="78" t="s">
        <v>702</v>
      </c>
      <c r="S54" s="98" t="s">
        <v>703</v>
      </c>
      <c r="T54" s="98" t="s">
        <v>347</v>
      </c>
      <c r="U54" s="140" t="s">
        <v>704</v>
      </c>
      <c r="V54" s="140" t="s">
        <v>705</v>
      </c>
      <c r="W54" s="166" t="s">
        <v>221</v>
      </c>
      <c r="AA54" s="128">
        <f>IF(OR(J54="Fail",ISBLANK(J54)),INDEX('Issue Code Table'!C:C,MATCH(N:N,'Issue Code Table'!A:A,0)),IF(M54="Critical",6,IF(M54="Significant",5,IF(M54="Moderate",3,2))))</f>
        <v>5</v>
      </c>
    </row>
    <row r="55" spans="1:27" s="79" customFormat="1" ht="59.15" customHeight="1" x14ac:dyDescent="0.25">
      <c r="A55" s="96" t="s">
        <v>706</v>
      </c>
      <c r="B55" s="144" t="s">
        <v>707</v>
      </c>
      <c r="C55" s="156" t="s">
        <v>708</v>
      </c>
      <c r="D55" s="156" t="s">
        <v>193</v>
      </c>
      <c r="E55" s="156" t="s">
        <v>709</v>
      </c>
      <c r="F55" s="156" t="s">
        <v>710</v>
      </c>
      <c r="G55" s="156" t="s">
        <v>711</v>
      </c>
      <c r="H55" s="156" t="s">
        <v>712</v>
      </c>
      <c r="I55" s="156"/>
      <c r="J55" s="94"/>
      <c r="K55" s="107" t="s">
        <v>713</v>
      </c>
      <c r="L55" s="107"/>
      <c r="M55" s="101" t="s">
        <v>199</v>
      </c>
      <c r="N55" s="108" t="s">
        <v>714</v>
      </c>
      <c r="O55" s="153" t="s">
        <v>715</v>
      </c>
      <c r="P55" s="103"/>
      <c r="Q55" s="78" t="s">
        <v>716</v>
      </c>
      <c r="R55" s="78" t="s">
        <v>717</v>
      </c>
      <c r="S55" s="98" t="s">
        <v>718</v>
      </c>
      <c r="T55" s="98" t="s">
        <v>719</v>
      </c>
      <c r="U55" s="140" t="s">
        <v>720</v>
      </c>
      <c r="V55" s="140" t="s">
        <v>721</v>
      </c>
      <c r="W55" s="166"/>
      <c r="AA55" s="128">
        <f>IF(OR(J55="Fail",ISBLANK(J55)),INDEX('Issue Code Table'!C:C,MATCH(N:N,'Issue Code Table'!A:A,0)),IF(M55="Critical",6,IF(M55="Significant",5,IF(M55="Moderate",3,2))))</f>
        <v>4</v>
      </c>
    </row>
    <row r="56" spans="1:27" s="79" customFormat="1" ht="59.15" customHeight="1" x14ac:dyDescent="0.25">
      <c r="A56" s="96" t="s">
        <v>722</v>
      </c>
      <c r="B56" s="97" t="s">
        <v>361</v>
      </c>
      <c r="C56" s="156" t="s">
        <v>362</v>
      </c>
      <c r="D56" s="156" t="s">
        <v>193</v>
      </c>
      <c r="E56" s="156" t="s">
        <v>723</v>
      </c>
      <c r="F56" s="156" t="s">
        <v>724</v>
      </c>
      <c r="G56" s="156" t="s">
        <v>196</v>
      </c>
      <c r="H56" s="156" t="s">
        <v>725</v>
      </c>
      <c r="I56" s="156"/>
      <c r="J56" s="94"/>
      <c r="K56" s="107" t="s">
        <v>726</v>
      </c>
      <c r="L56" s="107"/>
      <c r="M56" s="101" t="s">
        <v>160</v>
      </c>
      <c r="N56" s="108" t="s">
        <v>498</v>
      </c>
      <c r="O56" s="153" t="s">
        <v>499</v>
      </c>
      <c r="P56" s="103"/>
      <c r="Q56" s="78" t="s">
        <v>716</v>
      </c>
      <c r="R56" s="78" t="s">
        <v>727</v>
      </c>
      <c r="S56" s="98" t="s">
        <v>728</v>
      </c>
      <c r="T56" s="98" t="s">
        <v>729</v>
      </c>
      <c r="U56" s="140" t="s">
        <v>730</v>
      </c>
      <c r="V56" s="140" t="s">
        <v>731</v>
      </c>
      <c r="W56" s="166" t="s">
        <v>221</v>
      </c>
      <c r="AA56" s="128">
        <f>IF(OR(J56="Fail",ISBLANK(J56)),INDEX('Issue Code Table'!C:C,MATCH(N:N,'Issue Code Table'!A:A,0)),IF(M56="Critical",6,IF(M56="Significant",5,IF(M56="Moderate",3,2))))</f>
        <v>6</v>
      </c>
    </row>
    <row r="57" spans="1:27" s="79" customFormat="1" ht="59.15" customHeight="1" x14ac:dyDescent="0.25">
      <c r="A57" s="96" t="s">
        <v>732</v>
      </c>
      <c r="B57" s="97" t="s">
        <v>191</v>
      </c>
      <c r="C57" s="156" t="s">
        <v>192</v>
      </c>
      <c r="D57" s="156" t="s">
        <v>193</v>
      </c>
      <c r="E57" s="156" t="s">
        <v>733</v>
      </c>
      <c r="F57" s="156" t="s">
        <v>734</v>
      </c>
      <c r="G57" s="156" t="s">
        <v>735</v>
      </c>
      <c r="H57" s="156" t="s">
        <v>736</v>
      </c>
      <c r="I57" s="156"/>
      <c r="J57" s="94"/>
      <c r="K57" s="107" t="s">
        <v>737</v>
      </c>
      <c r="L57" s="107"/>
      <c r="M57" s="101" t="s">
        <v>160</v>
      </c>
      <c r="N57" s="108" t="s">
        <v>738</v>
      </c>
      <c r="O57" s="153" t="s">
        <v>739</v>
      </c>
      <c r="P57" s="103"/>
      <c r="Q57" s="78" t="s">
        <v>716</v>
      </c>
      <c r="R57" s="78" t="s">
        <v>740</v>
      </c>
      <c r="S57" s="98" t="s">
        <v>741</v>
      </c>
      <c r="T57" s="98" t="s">
        <v>347</v>
      </c>
      <c r="U57" s="140" t="s">
        <v>742</v>
      </c>
      <c r="V57" s="140" t="s">
        <v>743</v>
      </c>
      <c r="W57" s="166" t="s">
        <v>221</v>
      </c>
      <c r="AA57" s="128">
        <f>IF(OR(J57="Fail",ISBLANK(J57)),INDEX('Issue Code Table'!C:C,MATCH(N:N,'Issue Code Table'!A:A,0)),IF(M57="Critical",6,IF(M57="Significant",5,IF(M57="Moderate",3,2))))</f>
        <v>5</v>
      </c>
    </row>
    <row r="58" spans="1:27" s="79" customFormat="1" ht="59.15" customHeight="1" x14ac:dyDescent="0.25">
      <c r="A58" s="96" t="s">
        <v>744</v>
      </c>
      <c r="B58" s="97" t="s">
        <v>361</v>
      </c>
      <c r="C58" s="156" t="s">
        <v>362</v>
      </c>
      <c r="D58" s="156" t="s">
        <v>193</v>
      </c>
      <c r="E58" s="156" t="s">
        <v>745</v>
      </c>
      <c r="F58" s="156" t="s">
        <v>746</v>
      </c>
      <c r="G58" s="156" t="s">
        <v>196</v>
      </c>
      <c r="H58" s="156" t="s">
        <v>747</v>
      </c>
      <c r="I58" s="156"/>
      <c r="J58" s="94"/>
      <c r="K58" s="107" t="s">
        <v>748</v>
      </c>
      <c r="L58" s="107"/>
      <c r="M58" s="101" t="s">
        <v>264</v>
      </c>
      <c r="N58" s="108" t="s">
        <v>749</v>
      </c>
      <c r="O58" s="153" t="s">
        <v>750</v>
      </c>
      <c r="P58" s="103"/>
      <c r="Q58" s="78" t="s">
        <v>716</v>
      </c>
      <c r="R58" s="78" t="s">
        <v>751</v>
      </c>
      <c r="S58" s="98" t="s">
        <v>752</v>
      </c>
      <c r="T58" s="98" t="s">
        <v>753</v>
      </c>
      <c r="U58" s="140" t="s">
        <v>754</v>
      </c>
      <c r="V58" s="140" t="s">
        <v>755</v>
      </c>
      <c r="W58" s="166"/>
      <c r="AA58" s="128">
        <f>IF(OR(J58="Fail",ISBLANK(J58)),INDEX('Issue Code Table'!C:C,MATCH(N:N,'Issue Code Table'!A:A,0)),IF(M58="Critical",6,IF(M58="Significant",5,IF(M58="Moderate",3,2))))</f>
        <v>6</v>
      </c>
    </row>
    <row r="59" spans="1:27" s="79" customFormat="1" ht="59.15" customHeight="1" x14ac:dyDescent="0.25">
      <c r="A59" s="96" t="s">
        <v>756</v>
      </c>
      <c r="B59" s="97" t="s">
        <v>361</v>
      </c>
      <c r="C59" s="156" t="s">
        <v>362</v>
      </c>
      <c r="D59" s="156" t="s">
        <v>193</v>
      </c>
      <c r="E59" s="156" t="s">
        <v>757</v>
      </c>
      <c r="F59" s="156" t="s">
        <v>758</v>
      </c>
      <c r="G59" s="156" t="s">
        <v>196</v>
      </c>
      <c r="H59" s="156" t="s">
        <v>759</v>
      </c>
      <c r="I59" s="156"/>
      <c r="J59" s="94"/>
      <c r="K59" s="107" t="s">
        <v>760</v>
      </c>
      <c r="L59" s="107"/>
      <c r="M59" s="101" t="s">
        <v>264</v>
      </c>
      <c r="N59" s="108" t="s">
        <v>749</v>
      </c>
      <c r="O59" s="153" t="s">
        <v>750</v>
      </c>
      <c r="P59" s="103"/>
      <c r="Q59" s="78" t="s">
        <v>716</v>
      </c>
      <c r="R59" s="78" t="s">
        <v>761</v>
      </c>
      <c r="S59" s="98" t="s">
        <v>762</v>
      </c>
      <c r="T59" s="98" t="s">
        <v>763</v>
      </c>
      <c r="U59" s="140" t="s">
        <v>764</v>
      </c>
      <c r="V59" s="140" t="s">
        <v>765</v>
      </c>
      <c r="W59" s="166"/>
      <c r="AA59" s="128">
        <f>IF(OR(J59="Fail",ISBLANK(J59)),INDEX('Issue Code Table'!C:C,MATCH(N:N,'Issue Code Table'!A:A,0)),IF(M59="Critical",6,IF(M59="Significant",5,IF(M59="Moderate",3,2))))</f>
        <v>6</v>
      </c>
    </row>
    <row r="60" spans="1:27" s="79" customFormat="1" ht="59.15" customHeight="1" x14ac:dyDescent="0.25">
      <c r="A60" s="96" t="s">
        <v>766</v>
      </c>
      <c r="B60" s="97" t="s">
        <v>767</v>
      </c>
      <c r="C60" s="156" t="s">
        <v>768</v>
      </c>
      <c r="D60" s="156" t="s">
        <v>193</v>
      </c>
      <c r="E60" s="156" t="s">
        <v>769</v>
      </c>
      <c r="F60" s="156" t="s">
        <v>770</v>
      </c>
      <c r="G60" s="156" t="s">
        <v>771</v>
      </c>
      <c r="H60" s="156" t="s">
        <v>772</v>
      </c>
      <c r="I60" s="156"/>
      <c r="J60" s="94"/>
      <c r="K60" s="107" t="s">
        <v>773</v>
      </c>
      <c r="L60" s="107"/>
      <c r="M60" s="101" t="s">
        <v>160</v>
      </c>
      <c r="N60" s="108" t="s">
        <v>774</v>
      </c>
      <c r="O60" s="153" t="s">
        <v>775</v>
      </c>
      <c r="P60" s="103"/>
      <c r="Q60" s="78" t="s">
        <v>776</v>
      </c>
      <c r="R60" s="78" t="s">
        <v>777</v>
      </c>
      <c r="S60" s="98" t="s">
        <v>778</v>
      </c>
      <c r="T60" s="98" t="s">
        <v>347</v>
      </c>
      <c r="U60" s="140" t="s">
        <v>779</v>
      </c>
      <c r="V60" s="140" t="s">
        <v>780</v>
      </c>
      <c r="W60" s="166" t="s">
        <v>221</v>
      </c>
      <c r="AA60" s="128">
        <f>IF(OR(J60="Fail",ISBLANK(J60)),INDEX('Issue Code Table'!C:C,MATCH(N:N,'Issue Code Table'!A:A,0)),IF(M60="Critical",6,IF(M60="Significant",5,IF(M60="Moderate",3,2))))</f>
        <v>5</v>
      </c>
    </row>
    <row r="61" spans="1:27" s="79" customFormat="1" ht="59.15" customHeight="1" x14ac:dyDescent="0.25">
      <c r="A61" s="96" t="s">
        <v>781</v>
      </c>
      <c r="B61" s="97" t="s">
        <v>782</v>
      </c>
      <c r="C61" s="156" t="s">
        <v>783</v>
      </c>
      <c r="D61" s="156" t="s">
        <v>193</v>
      </c>
      <c r="E61" s="156" t="s">
        <v>784</v>
      </c>
      <c r="F61" s="156" t="s">
        <v>785</v>
      </c>
      <c r="G61" s="156" t="s">
        <v>786</v>
      </c>
      <c r="H61" s="156" t="s">
        <v>787</v>
      </c>
      <c r="I61" s="156"/>
      <c r="J61" s="94"/>
      <c r="K61" s="107" t="s">
        <v>788</v>
      </c>
      <c r="L61" s="107"/>
      <c r="M61" s="101" t="s">
        <v>264</v>
      </c>
      <c r="N61" s="108" t="s">
        <v>789</v>
      </c>
      <c r="O61" s="153" t="s">
        <v>790</v>
      </c>
      <c r="P61" s="103"/>
      <c r="Q61" s="78" t="s">
        <v>776</v>
      </c>
      <c r="R61" s="78" t="s">
        <v>791</v>
      </c>
      <c r="S61" s="98" t="s">
        <v>792</v>
      </c>
      <c r="T61" s="98" t="s">
        <v>347</v>
      </c>
      <c r="U61" s="140" t="s">
        <v>793</v>
      </c>
      <c r="V61" s="140" t="s">
        <v>794</v>
      </c>
      <c r="W61" s="166"/>
      <c r="AA61" s="128">
        <f>IF(OR(J61="Fail",ISBLANK(J61)),INDEX('Issue Code Table'!C:C,MATCH(N:N,'Issue Code Table'!A:A,0)),IF(M61="Critical",6,IF(M61="Significant",5,IF(M61="Moderate",3,2))))</f>
        <v>4</v>
      </c>
    </row>
    <row r="62" spans="1:27" s="79" customFormat="1" ht="59.15" customHeight="1" x14ac:dyDescent="0.25">
      <c r="A62" s="96" t="s">
        <v>795</v>
      </c>
      <c r="B62" s="144" t="s">
        <v>796</v>
      </c>
      <c r="C62" s="156" t="s">
        <v>797</v>
      </c>
      <c r="D62" s="156" t="s">
        <v>193</v>
      </c>
      <c r="E62" s="156" t="s">
        <v>798</v>
      </c>
      <c r="F62" s="156" t="s">
        <v>799</v>
      </c>
      <c r="G62" s="156" t="s">
        <v>800</v>
      </c>
      <c r="H62" s="156" t="s">
        <v>801</v>
      </c>
      <c r="I62" s="156"/>
      <c r="J62" s="94"/>
      <c r="K62" s="107" t="s">
        <v>802</v>
      </c>
      <c r="L62" s="107"/>
      <c r="M62" s="101" t="s">
        <v>199</v>
      </c>
      <c r="N62" s="108" t="s">
        <v>377</v>
      </c>
      <c r="O62" s="153" t="s">
        <v>378</v>
      </c>
      <c r="P62" s="103"/>
      <c r="Q62" s="78" t="s">
        <v>803</v>
      </c>
      <c r="R62" s="80" t="s">
        <v>804</v>
      </c>
      <c r="S62" s="98" t="s">
        <v>805</v>
      </c>
      <c r="T62" s="98" t="s">
        <v>806</v>
      </c>
      <c r="U62" s="140" t="s">
        <v>807</v>
      </c>
      <c r="V62" s="140" t="s">
        <v>808</v>
      </c>
      <c r="W62" s="166"/>
      <c r="AA62" s="128">
        <f>IF(OR(J62="Fail",ISBLANK(J62)),INDEX('Issue Code Table'!C:C,MATCH(N:N,'Issue Code Table'!A:A,0)),IF(M62="Critical",6,IF(M62="Significant",5,IF(M62="Moderate",3,2))))</f>
        <v>4</v>
      </c>
    </row>
    <row r="63" spans="1:27" s="79" customFormat="1" ht="59.15" customHeight="1" x14ac:dyDescent="0.25">
      <c r="A63" s="96" t="s">
        <v>809</v>
      </c>
      <c r="B63" s="97" t="s">
        <v>810</v>
      </c>
      <c r="C63" s="156" t="s">
        <v>811</v>
      </c>
      <c r="D63" s="156" t="s">
        <v>193</v>
      </c>
      <c r="E63" s="156" t="s">
        <v>812</v>
      </c>
      <c r="F63" s="156" t="s">
        <v>813</v>
      </c>
      <c r="G63" s="156" t="s">
        <v>814</v>
      </c>
      <c r="H63" s="156" t="s">
        <v>815</v>
      </c>
      <c r="I63" s="156"/>
      <c r="J63" s="94"/>
      <c r="K63" s="107" t="s">
        <v>816</v>
      </c>
      <c r="L63" s="107"/>
      <c r="M63" s="101" t="s">
        <v>160</v>
      </c>
      <c r="N63" s="108" t="s">
        <v>817</v>
      </c>
      <c r="O63" s="153" t="s">
        <v>818</v>
      </c>
      <c r="P63" s="103"/>
      <c r="Q63" s="78" t="s">
        <v>819</v>
      </c>
      <c r="R63" s="78" t="s">
        <v>820</v>
      </c>
      <c r="S63" s="98" t="s">
        <v>821</v>
      </c>
      <c r="T63" s="98" t="s">
        <v>822</v>
      </c>
      <c r="U63" s="140" t="s">
        <v>823</v>
      </c>
      <c r="V63" s="140" t="s">
        <v>824</v>
      </c>
      <c r="W63" s="166" t="s">
        <v>221</v>
      </c>
      <c r="AA63" s="128">
        <f>IF(OR(J63="Fail",ISBLANK(J63)),INDEX('Issue Code Table'!C:C,MATCH(N:N,'Issue Code Table'!A:A,0)),IF(M63="Critical",6,IF(M63="Significant",5,IF(M63="Moderate",3,2))))</f>
        <v>6</v>
      </c>
    </row>
    <row r="64" spans="1:27" s="79" customFormat="1" ht="59.15" customHeight="1" x14ac:dyDescent="0.25">
      <c r="A64" s="96" t="s">
        <v>825</v>
      </c>
      <c r="B64" s="97" t="s">
        <v>810</v>
      </c>
      <c r="C64" s="156" t="s">
        <v>811</v>
      </c>
      <c r="D64" s="156" t="s">
        <v>193</v>
      </c>
      <c r="E64" s="156" t="s">
        <v>826</v>
      </c>
      <c r="F64" s="156" t="s">
        <v>827</v>
      </c>
      <c r="G64" s="156" t="s">
        <v>828</v>
      </c>
      <c r="H64" s="156" t="s">
        <v>829</v>
      </c>
      <c r="I64" s="156"/>
      <c r="J64" s="94"/>
      <c r="K64" s="107" t="s">
        <v>830</v>
      </c>
      <c r="L64" s="107"/>
      <c r="M64" s="101" t="s">
        <v>160</v>
      </c>
      <c r="N64" s="108" t="s">
        <v>817</v>
      </c>
      <c r="O64" s="153" t="s">
        <v>818</v>
      </c>
      <c r="P64" s="103"/>
      <c r="Q64" s="78" t="s">
        <v>819</v>
      </c>
      <c r="R64" s="78" t="s">
        <v>831</v>
      </c>
      <c r="S64" s="98" t="s">
        <v>821</v>
      </c>
      <c r="T64" s="98" t="s">
        <v>832</v>
      </c>
      <c r="U64" s="140" t="s">
        <v>833</v>
      </c>
      <c r="V64" s="140" t="s">
        <v>834</v>
      </c>
      <c r="W64" s="166" t="s">
        <v>221</v>
      </c>
      <c r="AA64" s="128">
        <f>IF(OR(J64="Fail",ISBLANK(J64)),INDEX('Issue Code Table'!C:C,MATCH(N:N,'Issue Code Table'!A:A,0)),IF(M64="Critical",6,IF(M64="Significant",5,IF(M64="Moderate",3,2))))</f>
        <v>6</v>
      </c>
    </row>
    <row r="65" spans="1:27" s="79" customFormat="1" ht="59.15" customHeight="1" x14ac:dyDescent="0.25">
      <c r="A65" s="96" t="s">
        <v>835</v>
      </c>
      <c r="B65" s="97" t="s">
        <v>810</v>
      </c>
      <c r="C65" s="156" t="s">
        <v>811</v>
      </c>
      <c r="D65" s="156" t="s">
        <v>193</v>
      </c>
      <c r="E65" s="156" t="s">
        <v>836</v>
      </c>
      <c r="F65" s="156" t="s">
        <v>837</v>
      </c>
      <c r="G65" s="156" t="s">
        <v>838</v>
      </c>
      <c r="H65" s="156" t="s">
        <v>839</v>
      </c>
      <c r="I65" s="156"/>
      <c r="J65" s="94"/>
      <c r="K65" s="107" t="s">
        <v>840</v>
      </c>
      <c r="L65" s="107"/>
      <c r="M65" s="101" t="s">
        <v>160</v>
      </c>
      <c r="N65" s="108" t="s">
        <v>817</v>
      </c>
      <c r="O65" s="153" t="s">
        <v>818</v>
      </c>
      <c r="P65" s="103"/>
      <c r="Q65" s="78" t="s">
        <v>819</v>
      </c>
      <c r="R65" s="78" t="s">
        <v>841</v>
      </c>
      <c r="S65" s="98" t="s">
        <v>821</v>
      </c>
      <c r="T65" s="98" t="s">
        <v>842</v>
      </c>
      <c r="U65" s="140" t="s">
        <v>843</v>
      </c>
      <c r="V65" s="140" t="s">
        <v>844</v>
      </c>
      <c r="W65" s="166" t="s">
        <v>221</v>
      </c>
      <c r="AA65" s="128">
        <f>IF(OR(J65="Fail",ISBLANK(J65)),INDEX('Issue Code Table'!C:C,MATCH(N:N,'Issue Code Table'!A:A,0)),IF(M65="Critical",6,IF(M65="Significant",5,IF(M65="Moderate",3,2))))</f>
        <v>6</v>
      </c>
    </row>
    <row r="66" spans="1:27" s="79" customFormat="1" ht="59.15" customHeight="1" x14ac:dyDescent="0.25">
      <c r="A66" s="96" t="s">
        <v>845</v>
      </c>
      <c r="B66" s="97" t="s">
        <v>191</v>
      </c>
      <c r="C66" s="156" t="s">
        <v>192</v>
      </c>
      <c r="D66" s="156" t="s">
        <v>193</v>
      </c>
      <c r="E66" s="156" t="s">
        <v>846</v>
      </c>
      <c r="F66" s="156" t="s">
        <v>847</v>
      </c>
      <c r="G66" s="156" t="s">
        <v>848</v>
      </c>
      <c r="H66" s="156" t="s">
        <v>849</v>
      </c>
      <c r="I66" s="156"/>
      <c r="J66" s="94"/>
      <c r="K66" s="107" t="s">
        <v>850</v>
      </c>
      <c r="L66" s="107"/>
      <c r="M66" s="101" t="s">
        <v>160</v>
      </c>
      <c r="N66" s="108" t="s">
        <v>738</v>
      </c>
      <c r="O66" s="153" t="s">
        <v>739</v>
      </c>
      <c r="P66" s="103"/>
      <c r="Q66" s="78" t="s">
        <v>819</v>
      </c>
      <c r="R66" s="78" t="s">
        <v>851</v>
      </c>
      <c r="S66" s="98" t="s">
        <v>852</v>
      </c>
      <c r="T66" s="98" t="s">
        <v>347</v>
      </c>
      <c r="U66" s="140" t="s">
        <v>853</v>
      </c>
      <c r="V66" s="140" t="s">
        <v>854</v>
      </c>
      <c r="W66" s="166" t="s">
        <v>221</v>
      </c>
      <c r="AA66" s="128">
        <f>IF(OR(J66="Fail",ISBLANK(J66)),INDEX('Issue Code Table'!C:C,MATCH(N:N,'Issue Code Table'!A:A,0)),IF(M66="Critical",6,IF(M66="Significant",5,IF(M66="Moderate",3,2))))</f>
        <v>5</v>
      </c>
    </row>
    <row r="67" spans="1:27" s="79" customFormat="1" ht="59.15" customHeight="1" x14ac:dyDescent="0.25">
      <c r="A67" s="96" t="s">
        <v>855</v>
      </c>
      <c r="B67" s="97" t="s">
        <v>191</v>
      </c>
      <c r="C67" s="156" t="s">
        <v>192</v>
      </c>
      <c r="D67" s="156" t="s">
        <v>193</v>
      </c>
      <c r="E67" s="156" t="s">
        <v>856</v>
      </c>
      <c r="F67" s="156" t="s">
        <v>857</v>
      </c>
      <c r="G67" s="156" t="s">
        <v>858</v>
      </c>
      <c r="H67" s="156" t="s">
        <v>859</v>
      </c>
      <c r="I67" s="156"/>
      <c r="J67" s="94"/>
      <c r="K67" s="107" t="s">
        <v>860</v>
      </c>
      <c r="L67" s="107"/>
      <c r="M67" s="101" t="s">
        <v>160</v>
      </c>
      <c r="N67" s="108" t="s">
        <v>214</v>
      </c>
      <c r="O67" s="153" t="s">
        <v>215</v>
      </c>
      <c r="P67" s="103"/>
      <c r="Q67" s="78" t="s">
        <v>819</v>
      </c>
      <c r="R67" s="78" t="s">
        <v>861</v>
      </c>
      <c r="S67" s="98" t="s">
        <v>862</v>
      </c>
      <c r="T67" s="98" t="s">
        <v>347</v>
      </c>
      <c r="U67" s="140" t="s">
        <v>863</v>
      </c>
      <c r="V67" s="140" t="s">
        <v>864</v>
      </c>
      <c r="W67" s="166" t="s">
        <v>221</v>
      </c>
      <c r="AA67" s="128">
        <f>IF(OR(J67="Fail",ISBLANK(J67)),INDEX('Issue Code Table'!C:C,MATCH(N:N,'Issue Code Table'!A:A,0)),IF(M67="Critical",6,IF(M67="Significant",5,IF(M67="Moderate",3,2))))</f>
        <v>5</v>
      </c>
    </row>
    <row r="68" spans="1:27" s="79" customFormat="1" ht="59.15" customHeight="1" x14ac:dyDescent="0.25">
      <c r="A68" s="96" t="s">
        <v>865</v>
      </c>
      <c r="B68" s="144" t="s">
        <v>866</v>
      </c>
      <c r="C68" s="156" t="s">
        <v>867</v>
      </c>
      <c r="D68" s="156" t="s">
        <v>193</v>
      </c>
      <c r="E68" s="156" t="s">
        <v>868</v>
      </c>
      <c r="F68" s="156" t="s">
        <v>869</v>
      </c>
      <c r="G68" s="156" t="s">
        <v>870</v>
      </c>
      <c r="H68" s="156" t="s">
        <v>871</v>
      </c>
      <c r="I68" s="156"/>
      <c r="J68" s="94"/>
      <c r="K68" s="107" t="s">
        <v>872</v>
      </c>
      <c r="L68" s="107"/>
      <c r="M68" s="101" t="s">
        <v>160</v>
      </c>
      <c r="N68" s="108" t="s">
        <v>186</v>
      </c>
      <c r="O68" s="153" t="s">
        <v>187</v>
      </c>
      <c r="P68" s="103"/>
      <c r="Q68" s="78" t="s">
        <v>819</v>
      </c>
      <c r="R68" s="78" t="s">
        <v>873</v>
      </c>
      <c r="S68" s="98" t="s">
        <v>874</v>
      </c>
      <c r="T68" s="98" t="s">
        <v>875</v>
      </c>
      <c r="U68" s="140" t="s">
        <v>876</v>
      </c>
      <c r="V68" s="140" t="s">
        <v>877</v>
      </c>
      <c r="W68" s="166" t="s">
        <v>221</v>
      </c>
      <c r="AA68" s="128">
        <f>IF(OR(J68="Fail",ISBLANK(J68)),INDEX('Issue Code Table'!C:C,MATCH(N:N,'Issue Code Table'!A:A,0)),IF(M68="Critical",6,IF(M68="Significant",5,IF(M68="Moderate",3,2))))</f>
        <v>6</v>
      </c>
    </row>
    <row r="69" spans="1:27" s="79" customFormat="1" ht="59.15" customHeight="1" x14ac:dyDescent="0.25">
      <c r="A69" s="96" t="s">
        <v>878</v>
      </c>
      <c r="B69" s="144" t="s">
        <v>361</v>
      </c>
      <c r="C69" s="156" t="s">
        <v>879</v>
      </c>
      <c r="D69" s="156" t="s">
        <v>193</v>
      </c>
      <c r="E69" s="156" t="s">
        <v>880</v>
      </c>
      <c r="F69" s="156" t="s">
        <v>881</v>
      </c>
      <c r="G69" s="156" t="s">
        <v>882</v>
      </c>
      <c r="H69" s="156" t="s">
        <v>883</v>
      </c>
      <c r="I69" s="156"/>
      <c r="J69" s="94"/>
      <c r="K69" s="107" t="s">
        <v>884</v>
      </c>
      <c r="L69" s="107"/>
      <c r="M69" s="101" t="s">
        <v>199</v>
      </c>
      <c r="N69" s="108" t="s">
        <v>714</v>
      </c>
      <c r="O69" s="153" t="s">
        <v>715</v>
      </c>
      <c r="P69" s="103"/>
      <c r="Q69" s="78" t="s">
        <v>885</v>
      </c>
      <c r="R69" s="78" t="s">
        <v>886</v>
      </c>
      <c r="S69" s="98" t="s">
        <v>887</v>
      </c>
      <c r="T69" s="98" t="s">
        <v>888</v>
      </c>
      <c r="U69" s="140" t="s">
        <v>889</v>
      </c>
      <c r="V69" s="140" t="s">
        <v>890</v>
      </c>
      <c r="W69" s="166"/>
      <c r="AA69" s="128">
        <f>IF(OR(J69="Fail",ISBLANK(J69)),INDEX('Issue Code Table'!C:C,MATCH(N:N,'Issue Code Table'!A:A,0)),IF(M69="Critical",6,IF(M69="Significant",5,IF(M69="Moderate",3,2))))</f>
        <v>4</v>
      </c>
    </row>
    <row r="70" spans="1:27" s="79" customFormat="1" ht="59.15" customHeight="1" x14ac:dyDescent="0.25">
      <c r="A70" s="96" t="s">
        <v>891</v>
      </c>
      <c r="B70" s="144" t="s">
        <v>361</v>
      </c>
      <c r="C70" s="156" t="s">
        <v>362</v>
      </c>
      <c r="D70" s="156" t="s">
        <v>193</v>
      </c>
      <c r="E70" s="156" t="s">
        <v>892</v>
      </c>
      <c r="F70" s="156" t="s">
        <v>893</v>
      </c>
      <c r="G70" s="156" t="s">
        <v>894</v>
      </c>
      <c r="H70" s="156" t="s">
        <v>895</v>
      </c>
      <c r="I70" s="156"/>
      <c r="J70" s="94"/>
      <c r="K70" s="107" t="s">
        <v>896</v>
      </c>
      <c r="L70" s="107"/>
      <c r="M70" s="101" t="s">
        <v>199</v>
      </c>
      <c r="N70" s="108" t="s">
        <v>714</v>
      </c>
      <c r="O70" s="153" t="s">
        <v>715</v>
      </c>
      <c r="P70" s="103"/>
      <c r="Q70" s="78" t="s">
        <v>885</v>
      </c>
      <c r="R70" s="78" t="s">
        <v>897</v>
      </c>
      <c r="S70" s="98" t="s">
        <v>898</v>
      </c>
      <c r="T70" s="98" t="s">
        <v>899</v>
      </c>
      <c r="U70" s="140" t="s">
        <v>900</v>
      </c>
      <c r="V70" s="140" t="s">
        <v>901</v>
      </c>
      <c r="W70" s="166"/>
      <c r="AA70" s="128">
        <f>IF(OR(J70="Fail",ISBLANK(J70)),INDEX('Issue Code Table'!C:C,MATCH(N:N,'Issue Code Table'!A:A,0)),IF(M70="Critical",6,IF(M70="Significant",5,IF(M70="Moderate",3,2))))</f>
        <v>4</v>
      </c>
    </row>
    <row r="71" spans="1:27" s="79" customFormat="1" ht="59.15" customHeight="1" x14ac:dyDescent="0.25">
      <c r="A71" s="96" t="s">
        <v>902</v>
      </c>
      <c r="B71" s="97" t="s">
        <v>903</v>
      </c>
      <c r="C71" s="97" t="s">
        <v>904</v>
      </c>
      <c r="D71" s="156" t="s">
        <v>193</v>
      </c>
      <c r="E71" s="156" t="s">
        <v>905</v>
      </c>
      <c r="F71" s="156" t="s">
        <v>906</v>
      </c>
      <c r="G71" s="156" t="s">
        <v>907</v>
      </c>
      <c r="H71" s="156" t="s">
        <v>908</v>
      </c>
      <c r="I71" s="156"/>
      <c r="J71" s="94"/>
      <c r="K71" s="107" t="s">
        <v>909</v>
      </c>
      <c r="L71" s="107"/>
      <c r="M71" s="101" t="s">
        <v>199</v>
      </c>
      <c r="N71" s="108" t="s">
        <v>318</v>
      </c>
      <c r="O71" s="153" t="s">
        <v>319</v>
      </c>
      <c r="P71" s="103"/>
      <c r="Q71" s="78" t="s">
        <v>885</v>
      </c>
      <c r="R71" s="78" t="s">
        <v>910</v>
      </c>
      <c r="S71" s="98" t="s">
        <v>911</v>
      </c>
      <c r="T71" s="98" t="s">
        <v>912</v>
      </c>
      <c r="U71" s="140" t="s">
        <v>913</v>
      </c>
      <c r="V71" s="140" t="s">
        <v>914</v>
      </c>
      <c r="W71" s="166"/>
      <c r="AA71" s="128">
        <f>IF(OR(J71="Fail",ISBLANK(J71)),INDEX('Issue Code Table'!C:C,MATCH(N:N,'Issue Code Table'!A:A,0)),IF(M71="Critical",6,IF(M71="Significant",5,IF(M71="Moderate",3,2))))</f>
        <v>4</v>
      </c>
    </row>
    <row r="72" spans="1:27" s="79" customFormat="1" ht="59.15" customHeight="1" x14ac:dyDescent="0.25">
      <c r="A72" s="96" t="s">
        <v>915</v>
      </c>
      <c r="B72" s="97" t="s">
        <v>916</v>
      </c>
      <c r="C72" s="156" t="s">
        <v>917</v>
      </c>
      <c r="D72" s="156" t="s">
        <v>193</v>
      </c>
      <c r="E72" s="156" t="s">
        <v>918</v>
      </c>
      <c r="F72" s="156" t="s">
        <v>919</v>
      </c>
      <c r="G72" s="156" t="s">
        <v>920</v>
      </c>
      <c r="H72" s="156" t="s">
        <v>921</v>
      </c>
      <c r="I72" s="156"/>
      <c r="J72" s="94"/>
      <c r="K72" s="107" t="s">
        <v>922</v>
      </c>
      <c r="L72" s="107" t="s">
        <v>923</v>
      </c>
      <c r="M72" s="101" t="s">
        <v>264</v>
      </c>
      <c r="N72" s="108" t="s">
        <v>924</v>
      </c>
      <c r="O72" s="153" t="s">
        <v>925</v>
      </c>
      <c r="P72" s="103"/>
      <c r="Q72" s="78" t="s">
        <v>885</v>
      </c>
      <c r="R72" s="78" t="s">
        <v>926</v>
      </c>
      <c r="S72" s="98" t="s">
        <v>927</v>
      </c>
      <c r="T72" s="98" t="s">
        <v>928</v>
      </c>
      <c r="U72" s="140" t="s">
        <v>929</v>
      </c>
      <c r="V72" s="140" t="s">
        <v>930</v>
      </c>
      <c r="W72" s="166"/>
      <c r="AA72" s="128">
        <f>IF(OR(J72="Fail",ISBLANK(J72)),INDEX('Issue Code Table'!C:C,MATCH(N:N,'Issue Code Table'!A:A,0)),IF(M72="Critical",6,IF(M72="Significant",5,IF(M72="Moderate",3,2))))</f>
        <v>1</v>
      </c>
    </row>
    <row r="73" spans="1:27" s="79" customFormat="1" ht="59.15" customHeight="1" x14ac:dyDescent="0.25">
      <c r="A73" s="96" t="s">
        <v>931</v>
      </c>
      <c r="B73" s="97" t="s">
        <v>916</v>
      </c>
      <c r="C73" s="156" t="s">
        <v>917</v>
      </c>
      <c r="D73" s="156" t="s">
        <v>193</v>
      </c>
      <c r="E73" s="156" t="s">
        <v>932</v>
      </c>
      <c r="F73" s="156" t="s">
        <v>933</v>
      </c>
      <c r="G73" s="156" t="s">
        <v>934</v>
      </c>
      <c r="H73" s="156" t="s">
        <v>935</v>
      </c>
      <c r="I73" s="156"/>
      <c r="J73" s="94"/>
      <c r="K73" s="107" t="s">
        <v>936</v>
      </c>
      <c r="L73" s="107"/>
      <c r="M73" s="101" t="s">
        <v>264</v>
      </c>
      <c r="N73" s="108" t="s">
        <v>924</v>
      </c>
      <c r="O73" s="153" t="s">
        <v>925</v>
      </c>
      <c r="P73" s="103"/>
      <c r="Q73" s="78" t="s">
        <v>885</v>
      </c>
      <c r="R73" s="78" t="s">
        <v>937</v>
      </c>
      <c r="S73" s="98" t="s">
        <v>938</v>
      </c>
      <c r="T73" s="98" t="s">
        <v>939</v>
      </c>
      <c r="U73" s="140" t="s">
        <v>940</v>
      </c>
      <c r="V73" s="140" t="s">
        <v>941</v>
      </c>
      <c r="W73" s="166"/>
      <c r="AA73" s="128">
        <f>IF(OR(J73="Fail",ISBLANK(J73)),INDEX('Issue Code Table'!C:C,MATCH(N:N,'Issue Code Table'!A:A,0)),IF(M73="Critical",6,IF(M73="Significant",5,IF(M73="Moderate",3,2))))</f>
        <v>1</v>
      </c>
    </row>
    <row r="74" spans="1:27" s="79" customFormat="1" ht="59.15" customHeight="1" x14ac:dyDescent="0.25">
      <c r="A74" s="96" t="s">
        <v>942</v>
      </c>
      <c r="B74" s="97" t="s">
        <v>191</v>
      </c>
      <c r="C74" s="156" t="s">
        <v>192</v>
      </c>
      <c r="D74" s="156" t="s">
        <v>193</v>
      </c>
      <c r="E74" s="156" t="s">
        <v>943</v>
      </c>
      <c r="F74" s="156" t="s">
        <v>944</v>
      </c>
      <c r="G74" s="156" t="s">
        <v>945</v>
      </c>
      <c r="H74" s="156" t="s">
        <v>946</v>
      </c>
      <c r="I74" s="156"/>
      <c r="J74" s="94"/>
      <c r="K74" s="107" t="s">
        <v>947</v>
      </c>
      <c r="L74" s="107" t="s">
        <v>948</v>
      </c>
      <c r="M74" s="101" t="s">
        <v>264</v>
      </c>
      <c r="N74" s="108" t="s">
        <v>949</v>
      </c>
      <c r="O74" s="153" t="s">
        <v>950</v>
      </c>
      <c r="P74" s="103"/>
      <c r="Q74" s="78" t="s">
        <v>885</v>
      </c>
      <c r="R74" s="78" t="s">
        <v>951</v>
      </c>
      <c r="S74" s="98" t="s">
        <v>952</v>
      </c>
      <c r="T74" s="98" t="s">
        <v>953</v>
      </c>
      <c r="U74" s="140" t="s">
        <v>954</v>
      </c>
      <c r="V74" s="140" t="s">
        <v>955</v>
      </c>
      <c r="W74" s="166"/>
      <c r="AA74" s="128">
        <f>IF(OR(J74="Fail",ISBLANK(J74)),INDEX('Issue Code Table'!C:C,MATCH(N:N,'Issue Code Table'!A:A,0)),IF(M74="Critical",6,IF(M74="Significant",5,IF(M74="Moderate",3,2))))</f>
        <v>1</v>
      </c>
    </row>
    <row r="75" spans="1:27" s="79" customFormat="1" ht="59.15" customHeight="1" x14ac:dyDescent="0.25">
      <c r="A75" s="96" t="s">
        <v>956</v>
      </c>
      <c r="B75" s="97" t="s">
        <v>903</v>
      </c>
      <c r="C75" s="97" t="s">
        <v>904</v>
      </c>
      <c r="D75" s="156" t="s">
        <v>193</v>
      </c>
      <c r="E75" s="156" t="s">
        <v>957</v>
      </c>
      <c r="F75" s="156" t="s">
        <v>958</v>
      </c>
      <c r="G75" s="156" t="s">
        <v>959</v>
      </c>
      <c r="H75" s="156" t="s">
        <v>960</v>
      </c>
      <c r="I75" s="156"/>
      <c r="J75" s="94"/>
      <c r="K75" s="107" t="s">
        <v>961</v>
      </c>
      <c r="L75" s="107"/>
      <c r="M75" s="101" t="s">
        <v>199</v>
      </c>
      <c r="N75" s="108" t="s">
        <v>714</v>
      </c>
      <c r="O75" s="153" t="s">
        <v>715</v>
      </c>
      <c r="P75" s="103"/>
      <c r="Q75" s="78" t="s">
        <v>885</v>
      </c>
      <c r="R75" s="78" t="s">
        <v>962</v>
      </c>
      <c r="S75" s="98" t="s">
        <v>963</v>
      </c>
      <c r="T75" s="98" t="s">
        <v>964</v>
      </c>
      <c r="U75" s="140" t="s">
        <v>965</v>
      </c>
      <c r="V75" s="140" t="s">
        <v>966</v>
      </c>
      <c r="W75" s="166"/>
      <c r="AA75" s="128">
        <f>IF(OR(J75="Fail",ISBLANK(J75)),INDEX('Issue Code Table'!C:C,MATCH(N:N,'Issue Code Table'!A:A,0)),IF(M75="Critical",6,IF(M75="Significant",5,IF(M75="Moderate",3,2))))</f>
        <v>4</v>
      </c>
    </row>
    <row r="76" spans="1:27" s="79" customFormat="1" ht="59.15" customHeight="1" x14ac:dyDescent="0.25">
      <c r="A76" s="96" t="s">
        <v>967</v>
      </c>
      <c r="B76" s="97" t="s">
        <v>810</v>
      </c>
      <c r="C76" s="156" t="s">
        <v>811</v>
      </c>
      <c r="D76" s="156" t="s">
        <v>193</v>
      </c>
      <c r="E76" s="156" t="s">
        <v>968</v>
      </c>
      <c r="F76" s="156" t="s">
        <v>969</v>
      </c>
      <c r="G76" s="156" t="s">
        <v>970</v>
      </c>
      <c r="H76" s="156" t="s">
        <v>971</v>
      </c>
      <c r="I76" s="156"/>
      <c r="J76" s="94"/>
      <c r="K76" s="107" t="s">
        <v>972</v>
      </c>
      <c r="L76" s="107"/>
      <c r="M76" s="101" t="s">
        <v>160</v>
      </c>
      <c r="N76" s="108" t="s">
        <v>186</v>
      </c>
      <c r="O76" s="153" t="s">
        <v>187</v>
      </c>
      <c r="P76" s="103"/>
      <c r="Q76" s="78" t="s">
        <v>973</v>
      </c>
      <c r="R76" s="78" t="s">
        <v>974</v>
      </c>
      <c r="S76" s="98" t="s">
        <v>975</v>
      </c>
      <c r="T76" s="98" t="s">
        <v>976</v>
      </c>
      <c r="U76" s="140" t="s">
        <v>977</v>
      </c>
      <c r="V76" s="140" t="s">
        <v>978</v>
      </c>
      <c r="W76" s="166" t="s">
        <v>221</v>
      </c>
      <c r="AA76" s="128">
        <f>IF(OR(J76="Fail",ISBLANK(J76)),INDEX('Issue Code Table'!C:C,MATCH(N:N,'Issue Code Table'!A:A,0)),IF(M76="Critical",6,IF(M76="Significant",5,IF(M76="Moderate",3,2))))</f>
        <v>6</v>
      </c>
    </row>
    <row r="77" spans="1:27" s="79" customFormat="1" ht="59.15" customHeight="1" x14ac:dyDescent="0.25">
      <c r="A77" s="96" t="s">
        <v>979</v>
      </c>
      <c r="B77" s="97" t="s">
        <v>810</v>
      </c>
      <c r="C77" s="156" t="s">
        <v>811</v>
      </c>
      <c r="D77" s="156" t="s">
        <v>193</v>
      </c>
      <c r="E77" s="156" t="s">
        <v>980</v>
      </c>
      <c r="F77" s="156" t="s">
        <v>981</v>
      </c>
      <c r="G77" s="156" t="s">
        <v>982</v>
      </c>
      <c r="H77" s="156" t="s">
        <v>983</v>
      </c>
      <c r="I77" s="156"/>
      <c r="J77" s="94"/>
      <c r="K77" s="107" t="s">
        <v>984</v>
      </c>
      <c r="L77" s="107"/>
      <c r="M77" s="101" t="s">
        <v>160</v>
      </c>
      <c r="N77" s="108" t="s">
        <v>186</v>
      </c>
      <c r="O77" s="153" t="s">
        <v>187</v>
      </c>
      <c r="P77" s="103"/>
      <c r="Q77" s="78" t="s">
        <v>973</v>
      </c>
      <c r="R77" s="78" t="s">
        <v>985</v>
      </c>
      <c r="S77" s="98" t="s">
        <v>975</v>
      </c>
      <c r="T77" s="98" t="s">
        <v>986</v>
      </c>
      <c r="U77" s="140" t="s">
        <v>987</v>
      </c>
      <c r="V77" s="140" t="s">
        <v>988</v>
      </c>
      <c r="W77" s="166" t="s">
        <v>221</v>
      </c>
      <c r="AA77" s="128">
        <f>IF(OR(J77="Fail",ISBLANK(J77)),INDEX('Issue Code Table'!C:C,MATCH(N:N,'Issue Code Table'!A:A,0)),IF(M77="Critical",6,IF(M77="Significant",5,IF(M77="Moderate",3,2))))</f>
        <v>6</v>
      </c>
    </row>
    <row r="78" spans="1:27" s="79" customFormat="1" ht="59.15" customHeight="1" x14ac:dyDescent="0.25">
      <c r="A78" s="96" t="s">
        <v>989</v>
      </c>
      <c r="B78" s="97" t="s">
        <v>810</v>
      </c>
      <c r="C78" s="156" t="s">
        <v>811</v>
      </c>
      <c r="D78" s="156" t="s">
        <v>193</v>
      </c>
      <c r="E78" s="156" t="s">
        <v>990</v>
      </c>
      <c r="F78" s="156" t="s">
        <v>991</v>
      </c>
      <c r="G78" s="156" t="s">
        <v>992</v>
      </c>
      <c r="H78" s="156" t="s">
        <v>993</v>
      </c>
      <c r="I78" s="156"/>
      <c r="J78" s="94"/>
      <c r="K78" s="107" t="s">
        <v>994</v>
      </c>
      <c r="L78" s="107"/>
      <c r="M78" s="101" t="s">
        <v>160</v>
      </c>
      <c r="N78" s="108" t="s">
        <v>817</v>
      </c>
      <c r="O78" s="153" t="s">
        <v>818</v>
      </c>
      <c r="P78" s="103"/>
      <c r="Q78" s="78" t="s">
        <v>973</v>
      </c>
      <c r="R78" s="78" t="s">
        <v>995</v>
      </c>
      <c r="S78" s="98" t="s">
        <v>996</v>
      </c>
      <c r="T78" s="98" t="s">
        <v>997</v>
      </c>
      <c r="U78" s="140" t="s">
        <v>998</v>
      </c>
      <c r="V78" s="140" t="s">
        <v>999</v>
      </c>
      <c r="W78" s="166" t="s">
        <v>221</v>
      </c>
      <c r="AA78" s="128">
        <f>IF(OR(J78="Fail",ISBLANK(J78)),INDEX('Issue Code Table'!C:C,MATCH(N:N,'Issue Code Table'!A:A,0)),IF(M78="Critical",6,IF(M78="Significant",5,IF(M78="Moderate",3,2))))</f>
        <v>6</v>
      </c>
    </row>
    <row r="79" spans="1:27" s="79" customFormat="1" ht="59.15" customHeight="1" x14ac:dyDescent="0.25">
      <c r="A79" s="96" t="s">
        <v>1000</v>
      </c>
      <c r="B79" s="98" t="s">
        <v>1001</v>
      </c>
      <c r="C79" s="156" t="s">
        <v>1002</v>
      </c>
      <c r="D79" s="156" t="s">
        <v>193</v>
      </c>
      <c r="E79" s="156" t="s">
        <v>1003</v>
      </c>
      <c r="F79" s="156" t="s">
        <v>1004</v>
      </c>
      <c r="G79" s="156" t="s">
        <v>1005</v>
      </c>
      <c r="H79" s="156" t="s">
        <v>1006</v>
      </c>
      <c r="I79" s="156"/>
      <c r="J79" s="94"/>
      <c r="K79" s="107" t="s">
        <v>1007</v>
      </c>
      <c r="L79" s="107" t="s">
        <v>1008</v>
      </c>
      <c r="M79" s="101" t="s">
        <v>199</v>
      </c>
      <c r="N79" s="108" t="s">
        <v>1009</v>
      </c>
      <c r="O79" s="153" t="s">
        <v>1010</v>
      </c>
      <c r="P79" s="103"/>
      <c r="Q79" s="78" t="s">
        <v>1011</v>
      </c>
      <c r="R79" s="78" t="s">
        <v>1012</v>
      </c>
      <c r="S79" s="98" t="s">
        <v>1013</v>
      </c>
      <c r="T79" s="98" t="s">
        <v>1014</v>
      </c>
      <c r="U79" s="140" t="s">
        <v>1015</v>
      </c>
      <c r="V79" s="140" t="s">
        <v>1016</v>
      </c>
      <c r="W79" s="166"/>
      <c r="AA79" s="128">
        <f>IF(OR(J79="Fail",ISBLANK(J79)),INDEX('Issue Code Table'!C:C,MATCH(N:N,'Issue Code Table'!A:A,0)),IF(M79="Critical",6,IF(M79="Significant",5,IF(M79="Moderate",3,2))))</f>
        <v>4</v>
      </c>
    </row>
    <row r="80" spans="1:27" s="79" customFormat="1" ht="59.15" customHeight="1" x14ac:dyDescent="0.25">
      <c r="A80" s="96" t="s">
        <v>1017</v>
      </c>
      <c r="B80" s="144" t="s">
        <v>866</v>
      </c>
      <c r="C80" s="156" t="s">
        <v>867</v>
      </c>
      <c r="D80" s="156" t="s">
        <v>193</v>
      </c>
      <c r="E80" s="156" t="s">
        <v>1018</v>
      </c>
      <c r="F80" s="156" t="s">
        <v>1019</v>
      </c>
      <c r="G80" s="156" t="s">
        <v>1020</v>
      </c>
      <c r="H80" s="156" t="s">
        <v>1021</v>
      </c>
      <c r="I80" s="156"/>
      <c r="J80" s="94"/>
      <c r="K80" s="107" t="s">
        <v>1022</v>
      </c>
      <c r="L80" s="107"/>
      <c r="M80" s="101" t="s">
        <v>160</v>
      </c>
      <c r="N80" s="108" t="s">
        <v>186</v>
      </c>
      <c r="O80" s="153" t="s">
        <v>187</v>
      </c>
      <c r="P80" s="103"/>
      <c r="Q80" s="78" t="s">
        <v>1011</v>
      </c>
      <c r="R80" s="78" t="s">
        <v>1023</v>
      </c>
      <c r="S80" s="98" t="s">
        <v>975</v>
      </c>
      <c r="T80" s="98" t="s">
        <v>1024</v>
      </c>
      <c r="U80" s="140" t="s">
        <v>1025</v>
      </c>
      <c r="V80" s="140" t="s">
        <v>1026</v>
      </c>
      <c r="W80" s="166" t="s">
        <v>221</v>
      </c>
      <c r="AA80" s="128">
        <f>IF(OR(J80="Fail",ISBLANK(J80)),INDEX('Issue Code Table'!C:C,MATCH(N:N,'Issue Code Table'!A:A,0)),IF(M80="Critical",6,IF(M80="Significant",5,IF(M80="Moderate",3,2))))</f>
        <v>6</v>
      </c>
    </row>
    <row r="81" spans="1:27" s="79" customFormat="1" ht="59.15" customHeight="1" x14ac:dyDescent="0.25">
      <c r="A81" s="96" t="s">
        <v>1027</v>
      </c>
      <c r="B81" s="144" t="s">
        <v>866</v>
      </c>
      <c r="C81" s="156" t="s">
        <v>867</v>
      </c>
      <c r="D81" s="156" t="s">
        <v>193</v>
      </c>
      <c r="E81" s="156" t="s">
        <v>1028</v>
      </c>
      <c r="F81" s="156" t="s">
        <v>1029</v>
      </c>
      <c r="G81" s="156" t="s">
        <v>1030</v>
      </c>
      <c r="H81" s="156" t="s">
        <v>1031</v>
      </c>
      <c r="I81" s="156"/>
      <c r="J81" s="94"/>
      <c r="K81" s="107" t="s">
        <v>1032</v>
      </c>
      <c r="L81" s="107"/>
      <c r="M81" s="101" t="s">
        <v>160</v>
      </c>
      <c r="N81" s="108" t="s">
        <v>186</v>
      </c>
      <c r="O81" s="153" t="s">
        <v>187</v>
      </c>
      <c r="P81" s="103"/>
      <c r="Q81" s="78" t="s">
        <v>1011</v>
      </c>
      <c r="R81" s="78" t="s">
        <v>1033</v>
      </c>
      <c r="S81" s="98" t="s">
        <v>975</v>
      </c>
      <c r="T81" s="98" t="s">
        <v>1034</v>
      </c>
      <c r="U81" s="140" t="s">
        <v>1035</v>
      </c>
      <c r="V81" s="140" t="s">
        <v>1036</v>
      </c>
      <c r="W81" s="166" t="s">
        <v>221</v>
      </c>
      <c r="AA81" s="128">
        <f>IF(OR(J81="Fail",ISBLANK(J81)),INDEX('Issue Code Table'!C:C,MATCH(N:N,'Issue Code Table'!A:A,0)),IF(M81="Critical",6,IF(M81="Significant",5,IF(M81="Moderate",3,2))))</f>
        <v>6</v>
      </c>
    </row>
    <row r="82" spans="1:27" s="79" customFormat="1" ht="59.15" customHeight="1" x14ac:dyDescent="0.25">
      <c r="A82" s="96" t="s">
        <v>1037</v>
      </c>
      <c r="B82" s="97" t="s">
        <v>1001</v>
      </c>
      <c r="C82" s="156" t="s">
        <v>1002</v>
      </c>
      <c r="D82" s="156" t="s">
        <v>193</v>
      </c>
      <c r="E82" s="156" t="s">
        <v>1038</v>
      </c>
      <c r="F82" s="156" t="s">
        <v>1039</v>
      </c>
      <c r="G82" s="156" t="s">
        <v>1040</v>
      </c>
      <c r="H82" s="156" t="s">
        <v>1041</v>
      </c>
      <c r="I82" s="156"/>
      <c r="J82" s="94"/>
      <c r="K82" s="107" t="s">
        <v>1042</v>
      </c>
      <c r="L82" s="107"/>
      <c r="M82" s="101" t="s">
        <v>199</v>
      </c>
      <c r="N82" s="108" t="s">
        <v>714</v>
      </c>
      <c r="O82" s="153" t="s">
        <v>715</v>
      </c>
      <c r="P82" s="103"/>
      <c r="Q82" s="78" t="s">
        <v>1011</v>
      </c>
      <c r="R82" s="78" t="s">
        <v>1043</v>
      </c>
      <c r="S82" s="98" t="s">
        <v>1044</v>
      </c>
      <c r="T82" s="98" t="s">
        <v>1045</v>
      </c>
      <c r="U82" s="140" t="s">
        <v>1046</v>
      </c>
      <c r="V82" s="140" t="s">
        <v>1047</v>
      </c>
      <c r="W82" s="166"/>
      <c r="AA82" s="128">
        <f>IF(OR(J82="Fail",ISBLANK(J82)),INDEX('Issue Code Table'!C:C,MATCH(N:N,'Issue Code Table'!A:A,0)),IF(M82="Critical",6,IF(M82="Significant",5,IF(M82="Moderate",3,2))))</f>
        <v>4</v>
      </c>
    </row>
    <row r="83" spans="1:27" s="79" customFormat="1" ht="59.15" customHeight="1" x14ac:dyDescent="0.25">
      <c r="A83" s="96" t="s">
        <v>1048</v>
      </c>
      <c r="B83" s="97" t="s">
        <v>191</v>
      </c>
      <c r="C83" s="156" t="s">
        <v>192</v>
      </c>
      <c r="D83" s="156" t="s">
        <v>193</v>
      </c>
      <c r="E83" s="156" t="s">
        <v>1049</v>
      </c>
      <c r="F83" s="156" t="s">
        <v>1050</v>
      </c>
      <c r="G83" s="156" t="s">
        <v>1051</v>
      </c>
      <c r="H83" s="156" t="s">
        <v>1052</v>
      </c>
      <c r="I83" s="156"/>
      <c r="J83" s="94"/>
      <c r="K83" s="107" t="s">
        <v>1053</v>
      </c>
      <c r="L83" s="107"/>
      <c r="M83" s="101" t="s">
        <v>160</v>
      </c>
      <c r="N83" s="108" t="s">
        <v>738</v>
      </c>
      <c r="O83" s="153" t="s">
        <v>739</v>
      </c>
      <c r="P83" s="103"/>
      <c r="Q83" s="78" t="s">
        <v>1011</v>
      </c>
      <c r="R83" s="78" t="s">
        <v>1054</v>
      </c>
      <c r="S83" s="98" t="s">
        <v>1055</v>
      </c>
      <c r="T83" s="98" t="s">
        <v>1056</v>
      </c>
      <c r="U83" s="140" t="s">
        <v>1057</v>
      </c>
      <c r="V83" s="140" t="s">
        <v>1058</v>
      </c>
      <c r="W83" s="166" t="s">
        <v>221</v>
      </c>
      <c r="AA83" s="128">
        <f>IF(OR(J83="Fail",ISBLANK(J83)),INDEX('Issue Code Table'!C:C,MATCH(N:N,'Issue Code Table'!A:A,0)),IF(M83="Critical",6,IF(M83="Significant",5,IF(M83="Moderate",3,2))))</f>
        <v>5</v>
      </c>
    </row>
    <row r="84" spans="1:27" s="79" customFormat="1" ht="59.15" customHeight="1" x14ac:dyDescent="0.25">
      <c r="A84" s="96" t="s">
        <v>1059</v>
      </c>
      <c r="B84" s="98" t="s">
        <v>336</v>
      </c>
      <c r="C84" s="156" t="s">
        <v>337</v>
      </c>
      <c r="D84" s="156" t="s">
        <v>193</v>
      </c>
      <c r="E84" s="156" t="s">
        <v>1060</v>
      </c>
      <c r="F84" s="156" t="s">
        <v>1061</v>
      </c>
      <c r="G84" s="156" t="s">
        <v>196</v>
      </c>
      <c r="H84" s="156" t="s">
        <v>1062</v>
      </c>
      <c r="I84" s="156"/>
      <c r="J84" s="94"/>
      <c r="K84" s="107" t="s">
        <v>1063</v>
      </c>
      <c r="L84" s="107"/>
      <c r="M84" s="101" t="s">
        <v>160</v>
      </c>
      <c r="N84" s="108" t="s">
        <v>738</v>
      </c>
      <c r="O84" s="153" t="s">
        <v>739</v>
      </c>
      <c r="P84" s="103"/>
      <c r="Q84" s="78" t="s">
        <v>1064</v>
      </c>
      <c r="R84" s="78" t="s">
        <v>1065</v>
      </c>
      <c r="S84" s="98" t="s">
        <v>1066</v>
      </c>
      <c r="T84" s="98" t="s">
        <v>347</v>
      </c>
      <c r="U84" s="140" t="s">
        <v>1067</v>
      </c>
      <c r="V84" s="140" t="s">
        <v>1068</v>
      </c>
      <c r="W84" s="166" t="s">
        <v>221</v>
      </c>
      <c r="AA84" s="128">
        <f>IF(OR(J84="Fail",ISBLANK(J84)),INDEX('Issue Code Table'!C:C,MATCH(N:N,'Issue Code Table'!A:A,0)),IF(M84="Critical",6,IF(M84="Significant",5,IF(M84="Moderate",3,2))))</f>
        <v>5</v>
      </c>
    </row>
    <row r="85" spans="1:27" s="79" customFormat="1" ht="59.15" customHeight="1" x14ac:dyDescent="0.25">
      <c r="A85" s="96" t="s">
        <v>1069</v>
      </c>
      <c r="B85" s="98" t="s">
        <v>336</v>
      </c>
      <c r="C85" s="156" t="s">
        <v>337</v>
      </c>
      <c r="D85" s="156" t="s">
        <v>193</v>
      </c>
      <c r="E85" s="156" t="s">
        <v>1070</v>
      </c>
      <c r="F85" s="156" t="s">
        <v>1071</v>
      </c>
      <c r="G85" s="156" t="s">
        <v>1072</v>
      </c>
      <c r="H85" s="156" t="s">
        <v>1073</v>
      </c>
      <c r="I85" s="156"/>
      <c r="J85" s="94"/>
      <c r="K85" s="107" t="s">
        <v>1074</v>
      </c>
      <c r="L85" s="107"/>
      <c r="M85" s="101" t="s">
        <v>160</v>
      </c>
      <c r="N85" s="108" t="s">
        <v>738</v>
      </c>
      <c r="O85" s="153" t="s">
        <v>739</v>
      </c>
      <c r="P85" s="103"/>
      <c r="Q85" s="78" t="s">
        <v>1064</v>
      </c>
      <c r="R85" s="78" t="s">
        <v>1075</v>
      </c>
      <c r="S85" s="98" t="s">
        <v>1076</v>
      </c>
      <c r="T85" s="98" t="s">
        <v>1077</v>
      </c>
      <c r="U85" s="140" t="s">
        <v>1078</v>
      </c>
      <c r="V85" s="140" t="s">
        <v>1079</v>
      </c>
      <c r="W85" s="166" t="s">
        <v>221</v>
      </c>
      <c r="AA85" s="128">
        <f>IF(OR(J85="Fail",ISBLANK(J85)),INDEX('Issue Code Table'!C:C,MATCH(N:N,'Issue Code Table'!A:A,0)),IF(M85="Critical",6,IF(M85="Significant",5,IF(M85="Moderate",3,2))))</f>
        <v>5</v>
      </c>
    </row>
    <row r="86" spans="1:27" s="79" customFormat="1" ht="59.15" customHeight="1" x14ac:dyDescent="0.25">
      <c r="A86" s="96" t="s">
        <v>1080</v>
      </c>
      <c r="B86" s="98" t="s">
        <v>336</v>
      </c>
      <c r="C86" s="156" t="s">
        <v>337</v>
      </c>
      <c r="D86" s="156" t="s">
        <v>193</v>
      </c>
      <c r="E86" s="156" t="s">
        <v>1081</v>
      </c>
      <c r="F86" s="156" t="s">
        <v>1082</v>
      </c>
      <c r="G86" s="156" t="s">
        <v>1083</v>
      </c>
      <c r="H86" s="156" t="s">
        <v>1084</v>
      </c>
      <c r="I86" s="156"/>
      <c r="J86" s="94"/>
      <c r="K86" s="107" t="s">
        <v>1085</v>
      </c>
      <c r="L86" s="107"/>
      <c r="M86" s="101" t="s">
        <v>160</v>
      </c>
      <c r="N86" s="108" t="s">
        <v>738</v>
      </c>
      <c r="O86" s="153" t="s">
        <v>739</v>
      </c>
      <c r="P86" s="103"/>
      <c r="Q86" s="78" t="s">
        <v>1064</v>
      </c>
      <c r="R86" s="78" t="s">
        <v>1086</v>
      </c>
      <c r="S86" s="98" t="s">
        <v>1087</v>
      </c>
      <c r="T86" s="98" t="s">
        <v>1088</v>
      </c>
      <c r="U86" s="140" t="s">
        <v>1089</v>
      </c>
      <c r="V86" s="140" t="s">
        <v>1090</v>
      </c>
      <c r="W86" s="166" t="s">
        <v>221</v>
      </c>
      <c r="AA86" s="128">
        <f>IF(OR(J86="Fail",ISBLANK(J86)),INDEX('Issue Code Table'!C:C,MATCH(N:N,'Issue Code Table'!A:A,0)),IF(M86="Critical",6,IF(M86="Significant",5,IF(M86="Moderate",3,2))))</f>
        <v>5</v>
      </c>
    </row>
    <row r="87" spans="1:27" s="79" customFormat="1" ht="59.15" customHeight="1" x14ac:dyDescent="0.25">
      <c r="A87" s="96" t="s">
        <v>1091</v>
      </c>
      <c r="B87" s="97" t="s">
        <v>191</v>
      </c>
      <c r="C87" s="156" t="s">
        <v>192</v>
      </c>
      <c r="D87" s="156" t="s">
        <v>193</v>
      </c>
      <c r="E87" s="156" t="s">
        <v>1092</v>
      </c>
      <c r="F87" s="156" t="s">
        <v>1093</v>
      </c>
      <c r="G87" s="156" t="s">
        <v>1094</v>
      </c>
      <c r="H87" s="156" t="s">
        <v>1095</v>
      </c>
      <c r="I87" s="156"/>
      <c r="J87" s="94"/>
      <c r="K87" s="107" t="s">
        <v>1096</v>
      </c>
      <c r="L87" s="107"/>
      <c r="M87" s="101" t="s">
        <v>160</v>
      </c>
      <c r="N87" s="108" t="s">
        <v>1097</v>
      </c>
      <c r="O87" s="153" t="s">
        <v>1098</v>
      </c>
      <c r="P87" s="103"/>
      <c r="Q87" s="78" t="s">
        <v>1064</v>
      </c>
      <c r="R87" s="80" t="s">
        <v>1099</v>
      </c>
      <c r="S87" s="98" t="s">
        <v>1100</v>
      </c>
      <c r="T87" s="98" t="s">
        <v>1101</v>
      </c>
      <c r="U87" s="140" t="s">
        <v>1102</v>
      </c>
      <c r="V87" s="140" t="s">
        <v>1103</v>
      </c>
      <c r="W87" s="166" t="s">
        <v>221</v>
      </c>
      <c r="AA87" s="128">
        <f>IF(OR(J87="Fail",ISBLANK(J87)),INDEX('Issue Code Table'!C:C,MATCH(N:N,'Issue Code Table'!A:A,0)),IF(M87="Critical",6,IF(M87="Significant",5,IF(M87="Moderate",3,2))))</f>
        <v>5</v>
      </c>
    </row>
    <row r="88" spans="1:27" s="79" customFormat="1" ht="59.15" customHeight="1" x14ac:dyDescent="0.25">
      <c r="A88" s="96" t="s">
        <v>1104</v>
      </c>
      <c r="B88" s="98" t="s">
        <v>336</v>
      </c>
      <c r="C88" s="156" t="s">
        <v>337</v>
      </c>
      <c r="D88" s="156" t="s">
        <v>193</v>
      </c>
      <c r="E88" s="156" t="s">
        <v>1105</v>
      </c>
      <c r="F88" s="156" t="s">
        <v>1106</v>
      </c>
      <c r="G88" s="156" t="s">
        <v>1107</v>
      </c>
      <c r="H88" s="156" t="s">
        <v>1108</v>
      </c>
      <c r="I88" s="156"/>
      <c r="J88" s="94"/>
      <c r="K88" s="107" t="s">
        <v>1109</v>
      </c>
      <c r="L88" s="107"/>
      <c r="M88" s="101" t="s">
        <v>160</v>
      </c>
      <c r="N88" s="108" t="s">
        <v>342</v>
      </c>
      <c r="O88" s="153" t="s">
        <v>343</v>
      </c>
      <c r="P88" s="103"/>
      <c r="Q88" s="78" t="s">
        <v>1064</v>
      </c>
      <c r="R88" s="78" t="s">
        <v>1110</v>
      </c>
      <c r="S88" s="98" t="s">
        <v>1111</v>
      </c>
      <c r="T88" s="98" t="s">
        <v>347</v>
      </c>
      <c r="U88" s="140" t="s">
        <v>1112</v>
      </c>
      <c r="V88" s="140" t="s">
        <v>1113</v>
      </c>
      <c r="W88" s="166" t="s">
        <v>221</v>
      </c>
      <c r="AA88" s="128">
        <f>IF(OR(J88="Fail",ISBLANK(J88)),INDEX('Issue Code Table'!C:C,MATCH(N:N,'Issue Code Table'!A:A,0)),IF(M88="Critical",6,IF(M88="Significant",5,IF(M88="Moderate",3,2))))</f>
        <v>5</v>
      </c>
    </row>
    <row r="89" spans="1:27" s="79" customFormat="1" ht="59.15" customHeight="1" x14ac:dyDescent="0.25">
      <c r="A89" s="96" t="s">
        <v>1114</v>
      </c>
      <c r="B89" s="144" t="s">
        <v>165</v>
      </c>
      <c r="C89" s="156" t="s">
        <v>166</v>
      </c>
      <c r="D89" s="156" t="s">
        <v>193</v>
      </c>
      <c r="E89" s="156" t="s">
        <v>1115</v>
      </c>
      <c r="F89" s="156" t="s">
        <v>1116</v>
      </c>
      <c r="G89" s="156" t="s">
        <v>1117</v>
      </c>
      <c r="H89" s="156" t="s">
        <v>1118</v>
      </c>
      <c r="I89" s="156"/>
      <c r="J89" s="94"/>
      <c r="K89" s="107" t="s">
        <v>1119</v>
      </c>
      <c r="L89" s="107"/>
      <c r="M89" s="101" t="s">
        <v>160</v>
      </c>
      <c r="N89" s="108" t="s">
        <v>738</v>
      </c>
      <c r="O89" s="153" t="s">
        <v>739</v>
      </c>
      <c r="P89" s="103"/>
      <c r="Q89" s="78" t="s">
        <v>1064</v>
      </c>
      <c r="R89" s="78" t="s">
        <v>1120</v>
      </c>
      <c r="S89" s="98" t="s">
        <v>1121</v>
      </c>
      <c r="T89" s="98" t="s">
        <v>1122</v>
      </c>
      <c r="U89" s="140" t="s">
        <v>1123</v>
      </c>
      <c r="V89" s="140" t="s">
        <v>1124</v>
      </c>
      <c r="W89" s="166" t="s">
        <v>221</v>
      </c>
      <c r="AA89" s="128">
        <f>IF(OR(J89="Fail",ISBLANK(J89)),INDEX('Issue Code Table'!C:C,MATCH(N:N,'Issue Code Table'!A:A,0)),IF(M89="Critical",6,IF(M89="Significant",5,IF(M89="Moderate",3,2))))</f>
        <v>5</v>
      </c>
    </row>
    <row r="90" spans="1:27" s="79" customFormat="1" ht="59.15" customHeight="1" x14ac:dyDescent="0.25">
      <c r="A90" s="96" t="s">
        <v>1125</v>
      </c>
      <c r="B90" s="98" t="s">
        <v>336</v>
      </c>
      <c r="C90" s="156" t="s">
        <v>337</v>
      </c>
      <c r="D90" s="156" t="s">
        <v>193</v>
      </c>
      <c r="E90" s="156" t="s">
        <v>1126</v>
      </c>
      <c r="F90" s="156" t="s">
        <v>1127</v>
      </c>
      <c r="G90" s="156" t="s">
        <v>1128</v>
      </c>
      <c r="H90" s="156" t="s">
        <v>1129</v>
      </c>
      <c r="I90" s="156"/>
      <c r="J90" s="94"/>
      <c r="K90" s="107" t="s">
        <v>1130</v>
      </c>
      <c r="L90" s="107"/>
      <c r="M90" s="101" t="s">
        <v>160</v>
      </c>
      <c r="N90" s="108" t="s">
        <v>738</v>
      </c>
      <c r="O90" s="153" t="s">
        <v>739</v>
      </c>
      <c r="P90" s="103"/>
      <c r="Q90" s="78" t="s">
        <v>1064</v>
      </c>
      <c r="R90" s="78" t="s">
        <v>1131</v>
      </c>
      <c r="S90" s="98" t="s">
        <v>1132</v>
      </c>
      <c r="T90" s="98" t="s">
        <v>1133</v>
      </c>
      <c r="U90" s="140" t="s">
        <v>1134</v>
      </c>
      <c r="V90" s="140" t="s">
        <v>1135</v>
      </c>
      <c r="W90" s="166" t="s">
        <v>221</v>
      </c>
      <c r="AA90" s="128">
        <f>IF(OR(J90="Fail",ISBLANK(J90)),INDEX('Issue Code Table'!C:C,MATCH(N:N,'Issue Code Table'!A:A,0)),IF(M90="Critical",6,IF(M90="Significant",5,IF(M90="Moderate",3,2))))</f>
        <v>5</v>
      </c>
    </row>
    <row r="91" spans="1:27" s="79" customFormat="1" ht="59.15" customHeight="1" x14ac:dyDescent="0.25">
      <c r="A91" s="96" t="s">
        <v>1136</v>
      </c>
      <c r="B91" s="98" t="s">
        <v>336</v>
      </c>
      <c r="C91" s="156" t="s">
        <v>337</v>
      </c>
      <c r="D91" s="156" t="s">
        <v>193</v>
      </c>
      <c r="E91" s="156" t="s">
        <v>1137</v>
      </c>
      <c r="F91" s="156" t="s">
        <v>1138</v>
      </c>
      <c r="G91" s="156" t="s">
        <v>1139</v>
      </c>
      <c r="H91" s="156" t="s">
        <v>1140</v>
      </c>
      <c r="I91" s="156"/>
      <c r="J91" s="94"/>
      <c r="K91" s="107" t="s">
        <v>1141</v>
      </c>
      <c r="L91" s="107"/>
      <c r="M91" s="101" t="s">
        <v>160</v>
      </c>
      <c r="N91" s="108" t="s">
        <v>738</v>
      </c>
      <c r="O91" s="153" t="s">
        <v>739</v>
      </c>
      <c r="P91" s="103"/>
      <c r="Q91" s="78" t="s">
        <v>1064</v>
      </c>
      <c r="R91" s="78" t="s">
        <v>1142</v>
      </c>
      <c r="S91" s="98" t="s">
        <v>1143</v>
      </c>
      <c r="T91" s="98" t="s">
        <v>1133</v>
      </c>
      <c r="U91" s="140" t="s">
        <v>1144</v>
      </c>
      <c r="V91" s="140" t="s">
        <v>1145</v>
      </c>
      <c r="W91" s="166" t="s">
        <v>221</v>
      </c>
      <c r="AA91" s="128">
        <f>IF(OR(J91="Fail",ISBLANK(J91)),INDEX('Issue Code Table'!C:C,MATCH(N:N,'Issue Code Table'!A:A,0)),IF(M91="Critical",6,IF(M91="Significant",5,IF(M91="Moderate",3,2))))</f>
        <v>5</v>
      </c>
    </row>
    <row r="92" spans="1:27" s="79" customFormat="1" ht="59.15" customHeight="1" x14ac:dyDescent="0.25">
      <c r="A92" s="96" t="s">
        <v>1146</v>
      </c>
      <c r="B92" s="98" t="s">
        <v>336</v>
      </c>
      <c r="C92" s="156" t="s">
        <v>337</v>
      </c>
      <c r="D92" s="156" t="s">
        <v>193</v>
      </c>
      <c r="E92" s="156" t="s">
        <v>1147</v>
      </c>
      <c r="F92" s="156" t="s">
        <v>1148</v>
      </c>
      <c r="G92" s="156" t="s">
        <v>1149</v>
      </c>
      <c r="H92" s="156" t="s">
        <v>1150</v>
      </c>
      <c r="I92" s="156"/>
      <c r="J92" s="94"/>
      <c r="K92" s="107" t="s">
        <v>1151</v>
      </c>
      <c r="L92" s="107"/>
      <c r="M92" s="101" t="s">
        <v>160</v>
      </c>
      <c r="N92" s="108" t="s">
        <v>738</v>
      </c>
      <c r="O92" s="153" t="s">
        <v>739</v>
      </c>
      <c r="P92" s="103"/>
      <c r="Q92" s="78" t="s">
        <v>1064</v>
      </c>
      <c r="R92" s="78" t="s">
        <v>1152</v>
      </c>
      <c r="S92" s="98" t="s">
        <v>1153</v>
      </c>
      <c r="T92" s="98" t="s">
        <v>1154</v>
      </c>
      <c r="U92" s="140" t="s">
        <v>1155</v>
      </c>
      <c r="V92" s="140" t="s">
        <v>1156</v>
      </c>
      <c r="W92" s="166" t="s">
        <v>221</v>
      </c>
      <c r="AA92" s="128">
        <f>IF(OR(J92="Fail",ISBLANK(J92)),INDEX('Issue Code Table'!C:C,MATCH(N:N,'Issue Code Table'!A:A,0)),IF(M92="Critical",6,IF(M92="Significant",5,IF(M92="Moderate",3,2))))</f>
        <v>5</v>
      </c>
    </row>
    <row r="93" spans="1:27" s="79" customFormat="1" ht="59.15" customHeight="1" x14ac:dyDescent="0.25">
      <c r="A93" s="96" t="s">
        <v>1157</v>
      </c>
      <c r="B93" s="98" t="s">
        <v>336</v>
      </c>
      <c r="C93" s="156" t="s">
        <v>337</v>
      </c>
      <c r="D93" s="156" t="s">
        <v>193</v>
      </c>
      <c r="E93" s="156" t="s">
        <v>1158</v>
      </c>
      <c r="F93" s="156" t="s">
        <v>1159</v>
      </c>
      <c r="G93" s="156" t="s">
        <v>1160</v>
      </c>
      <c r="H93" s="156" t="s">
        <v>1161</v>
      </c>
      <c r="I93" s="156"/>
      <c r="J93" s="94"/>
      <c r="K93" s="99" t="s">
        <v>1162</v>
      </c>
      <c r="L93" s="107"/>
      <c r="M93" s="101" t="s">
        <v>160</v>
      </c>
      <c r="N93" s="108" t="s">
        <v>738</v>
      </c>
      <c r="O93" s="153" t="s">
        <v>739</v>
      </c>
      <c r="P93" s="103"/>
      <c r="Q93" s="78" t="s">
        <v>1064</v>
      </c>
      <c r="R93" s="78" t="s">
        <v>1163</v>
      </c>
      <c r="S93" s="98" t="s">
        <v>1164</v>
      </c>
      <c r="T93" s="98" t="s">
        <v>347</v>
      </c>
      <c r="U93" s="140" t="s">
        <v>1165</v>
      </c>
      <c r="V93" s="140" t="s">
        <v>1166</v>
      </c>
      <c r="W93" s="166" t="s">
        <v>221</v>
      </c>
      <c r="AA93" s="128">
        <f>IF(OR(J93="Fail",ISBLANK(J93)),INDEX('Issue Code Table'!C:C,MATCH(N:N,'Issue Code Table'!A:A,0)),IF(M93="Critical",6,IF(M93="Significant",5,IF(M93="Moderate",3,2))))</f>
        <v>5</v>
      </c>
    </row>
    <row r="94" spans="1:27" s="79" customFormat="1" ht="59.15" customHeight="1" x14ac:dyDescent="0.25">
      <c r="A94" s="96" t="s">
        <v>1167</v>
      </c>
      <c r="B94" s="144" t="s">
        <v>165</v>
      </c>
      <c r="C94" s="156" t="s">
        <v>166</v>
      </c>
      <c r="D94" s="156" t="s">
        <v>193</v>
      </c>
      <c r="E94" s="156" t="s">
        <v>1168</v>
      </c>
      <c r="F94" s="156" t="s">
        <v>1169</v>
      </c>
      <c r="G94" s="156" t="s">
        <v>1170</v>
      </c>
      <c r="H94" s="156" t="s">
        <v>1171</v>
      </c>
      <c r="I94" s="156"/>
      <c r="J94" s="94"/>
      <c r="K94" s="107" t="s">
        <v>1172</v>
      </c>
      <c r="L94" s="107"/>
      <c r="M94" s="101" t="s">
        <v>160</v>
      </c>
      <c r="N94" s="108" t="s">
        <v>738</v>
      </c>
      <c r="O94" s="153" t="s">
        <v>739</v>
      </c>
      <c r="P94" s="103"/>
      <c r="Q94" s="78" t="s">
        <v>1064</v>
      </c>
      <c r="R94" s="78" t="s">
        <v>1173</v>
      </c>
      <c r="S94" s="98" t="s">
        <v>1174</v>
      </c>
      <c r="T94" s="98" t="s">
        <v>347</v>
      </c>
      <c r="U94" s="140" t="s">
        <v>1175</v>
      </c>
      <c r="V94" s="140" t="s">
        <v>1176</v>
      </c>
      <c r="W94" s="166" t="s">
        <v>221</v>
      </c>
      <c r="AA94" s="128">
        <f>IF(OR(J94="Fail",ISBLANK(J94)),INDEX('Issue Code Table'!C:C,MATCH(N:N,'Issue Code Table'!A:A,0)),IF(M94="Critical",6,IF(M94="Significant",5,IF(M94="Moderate",3,2))))</f>
        <v>5</v>
      </c>
    </row>
    <row r="95" spans="1:27" s="79" customFormat="1" ht="59.15" customHeight="1" x14ac:dyDescent="0.25">
      <c r="A95" s="96" t="s">
        <v>1177</v>
      </c>
      <c r="B95" s="144" t="s">
        <v>361</v>
      </c>
      <c r="C95" s="156" t="s">
        <v>362</v>
      </c>
      <c r="D95" s="156" t="s">
        <v>193</v>
      </c>
      <c r="E95" s="156" t="s">
        <v>1178</v>
      </c>
      <c r="F95" s="156" t="s">
        <v>1179</v>
      </c>
      <c r="G95" s="156" t="s">
        <v>1180</v>
      </c>
      <c r="H95" s="156" t="s">
        <v>1181</v>
      </c>
      <c r="I95" s="156"/>
      <c r="J95" s="94"/>
      <c r="K95" s="107" t="s">
        <v>1182</v>
      </c>
      <c r="L95" s="107"/>
      <c r="M95" s="101" t="s">
        <v>160</v>
      </c>
      <c r="N95" s="108" t="s">
        <v>342</v>
      </c>
      <c r="O95" s="153" t="s">
        <v>343</v>
      </c>
      <c r="P95" s="103"/>
      <c r="Q95" s="78" t="s">
        <v>1064</v>
      </c>
      <c r="R95" s="78" t="s">
        <v>1183</v>
      </c>
      <c r="S95" s="98" t="s">
        <v>1184</v>
      </c>
      <c r="T95" s="98" t="s">
        <v>1185</v>
      </c>
      <c r="U95" s="140" t="s">
        <v>1186</v>
      </c>
      <c r="V95" s="140" t="s">
        <v>1187</v>
      </c>
      <c r="W95" s="166" t="s">
        <v>221</v>
      </c>
      <c r="AA95" s="128">
        <f>IF(OR(J95="Fail",ISBLANK(J95)),INDEX('Issue Code Table'!C:C,MATCH(N:N,'Issue Code Table'!A:A,0)),IF(M95="Critical",6,IF(M95="Significant",5,IF(M95="Moderate",3,2))))</f>
        <v>5</v>
      </c>
    </row>
    <row r="96" spans="1:27" s="79" customFormat="1" ht="59.15" customHeight="1" x14ac:dyDescent="0.25">
      <c r="A96" s="96" t="s">
        <v>1188</v>
      </c>
      <c r="B96" s="97" t="s">
        <v>1189</v>
      </c>
      <c r="C96" s="156" t="s">
        <v>1190</v>
      </c>
      <c r="D96" s="156" t="s">
        <v>193</v>
      </c>
      <c r="E96" s="156" t="s">
        <v>1191</v>
      </c>
      <c r="F96" s="156" t="s">
        <v>1192</v>
      </c>
      <c r="G96" s="156" t="s">
        <v>1193</v>
      </c>
      <c r="H96" s="156" t="s">
        <v>1194</v>
      </c>
      <c r="I96" s="156"/>
      <c r="J96" s="94"/>
      <c r="K96" s="107" t="s">
        <v>1195</v>
      </c>
      <c r="L96" s="107"/>
      <c r="M96" s="101" t="s">
        <v>160</v>
      </c>
      <c r="N96" s="108" t="s">
        <v>738</v>
      </c>
      <c r="O96" s="153" t="s">
        <v>739</v>
      </c>
      <c r="P96" s="103"/>
      <c r="Q96" s="78" t="s">
        <v>1196</v>
      </c>
      <c r="R96" s="78" t="s">
        <v>1197</v>
      </c>
      <c r="S96" s="98" t="s">
        <v>1198</v>
      </c>
      <c r="T96" s="98" t="s">
        <v>1199</v>
      </c>
      <c r="U96" s="140" t="s">
        <v>1200</v>
      </c>
      <c r="V96" s="140" t="s">
        <v>1201</v>
      </c>
      <c r="W96" s="166" t="s">
        <v>221</v>
      </c>
      <c r="AA96" s="128">
        <f>IF(OR(J96="Fail",ISBLANK(J96)),INDEX('Issue Code Table'!C:C,MATCH(N:N,'Issue Code Table'!A:A,0)),IF(M96="Critical",6,IF(M96="Significant",5,IF(M96="Moderate",3,2))))</f>
        <v>5</v>
      </c>
    </row>
    <row r="97" spans="1:27" s="79" customFormat="1" ht="59.15" customHeight="1" x14ac:dyDescent="0.25">
      <c r="A97" s="96" t="s">
        <v>1202</v>
      </c>
      <c r="B97" s="97" t="s">
        <v>1189</v>
      </c>
      <c r="C97" s="156" t="s">
        <v>1190</v>
      </c>
      <c r="D97" s="156" t="s">
        <v>193</v>
      </c>
      <c r="E97" s="156" t="s">
        <v>1203</v>
      </c>
      <c r="F97" s="156" t="s">
        <v>1204</v>
      </c>
      <c r="G97" s="156" t="s">
        <v>1205</v>
      </c>
      <c r="H97" s="156" t="s">
        <v>1206</v>
      </c>
      <c r="I97" s="156"/>
      <c r="J97" s="94"/>
      <c r="K97" s="107" t="s">
        <v>1207</v>
      </c>
      <c r="L97" s="107"/>
      <c r="M97" s="101" t="s">
        <v>160</v>
      </c>
      <c r="N97" s="108" t="s">
        <v>738</v>
      </c>
      <c r="O97" s="153" t="s">
        <v>739</v>
      </c>
      <c r="P97" s="103"/>
      <c r="Q97" s="78" t="s">
        <v>1196</v>
      </c>
      <c r="R97" s="78" t="s">
        <v>1208</v>
      </c>
      <c r="S97" s="98" t="s">
        <v>1209</v>
      </c>
      <c r="T97" s="98" t="s">
        <v>1210</v>
      </c>
      <c r="U97" s="140" t="s">
        <v>1211</v>
      </c>
      <c r="V97" s="140" t="s">
        <v>1212</v>
      </c>
      <c r="W97" s="166" t="s">
        <v>221</v>
      </c>
      <c r="AA97" s="128">
        <f>IF(OR(J97="Fail",ISBLANK(J97)),INDEX('Issue Code Table'!C:C,MATCH(N:N,'Issue Code Table'!A:A,0)),IF(M97="Critical",6,IF(M97="Significant",5,IF(M97="Moderate",3,2))))</f>
        <v>5</v>
      </c>
    </row>
    <row r="98" spans="1:27" s="79" customFormat="1" ht="59.15" customHeight="1" x14ac:dyDescent="0.25">
      <c r="A98" s="96" t="s">
        <v>1213</v>
      </c>
      <c r="B98" s="97" t="s">
        <v>1189</v>
      </c>
      <c r="C98" s="156" t="s">
        <v>1190</v>
      </c>
      <c r="D98" s="156" t="s">
        <v>193</v>
      </c>
      <c r="E98" s="156" t="s">
        <v>1214</v>
      </c>
      <c r="F98" s="156" t="s">
        <v>1215</v>
      </c>
      <c r="G98" s="156" t="s">
        <v>1216</v>
      </c>
      <c r="H98" s="156" t="s">
        <v>1217</v>
      </c>
      <c r="I98" s="156"/>
      <c r="J98" s="94"/>
      <c r="K98" s="107" t="s">
        <v>1217</v>
      </c>
      <c r="L98" s="107"/>
      <c r="M98" s="101" t="s">
        <v>160</v>
      </c>
      <c r="N98" s="108" t="s">
        <v>738</v>
      </c>
      <c r="O98" s="153" t="s">
        <v>739</v>
      </c>
      <c r="P98" s="103"/>
      <c r="Q98" s="78" t="s">
        <v>1196</v>
      </c>
      <c r="R98" s="78" t="s">
        <v>1218</v>
      </c>
      <c r="S98" s="98" t="s">
        <v>1219</v>
      </c>
      <c r="T98" s="98" t="s">
        <v>1185</v>
      </c>
      <c r="U98" s="140" t="s">
        <v>1220</v>
      </c>
      <c r="V98" s="140" t="s">
        <v>1221</v>
      </c>
      <c r="W98" s="166" t="s">
        <v>221</v>
      </c>
      <c r="AA98" s="128">
        <f>IF(OR(J98="Fail",ISBLANK(J98)),INDEX('Issue Code Table'!C:C,MATCH(N:N,'Issue Code Table'!A:A,0)),IF(M98="Critical",6,IF(M98="Significant",5,IF(M98="Moderate",3,2))))</f>
        <v>5</v>
      </c>
    </row>
    <row r="99" spans="1:27" s="79" customFormat="1" ht="59.15" customHeight="1" x14ac:dyDescent="0.25">
      <c r="A99" s="96" t="s">
        <v>1222</v>
      </c>
      <c r="B99" s="97" t="s">
        <v>810</v>
      </c>
      <c r="C99" s="156" t="s">
        <v>811</v>
      </c>
      <c r="D99" s="156" t="s">
        <v>193</v>
      </c>
      <c r="E99" s="156" t="s">
        <v>1223</v>
      </c>
      <c r="F99" s="156" t="s">
        <v>1224</v>
      </c>
      <c r="G99" s="156" t="s">
        <v>1225</v>
      </c>
      <c r="H99" s="156" t="s">
        <v>1226</v>
      </c>
      <c r="I99" s="156"/>
      <c r="J99" s="94"/>
      <c r="K99" s="107" t="s">
        <v>1227</v>
      </c>
      <c r="L99" s="107"/>
      <c r="M99" s="101" t="s">
        <v>160</v>
      </c>
      <c r="N99" s="108" t="s">
        <v>186</v>
      </c>
      <c r="O99" s="153" t="s">
        <v>187</v>
      </c>
      <c r="P99" s="103"/>
      <c r="Q99" s="78" t="s">
        <v>1196</v>
      </c>
      <c r="R99" s="78" t="s">
        <v>1228</v>
      </c>
      <c r="S99" s="98" t="s">
        <v>1229</v>
      </c>
      <c r="T99" s="98" t="s">
        <v>1230</v>
      </c>
      <c r="U99" s="140" t="s">
        <v>1231</v>
      </c>
      <c r="V99" s="140" t="s">
        <v>1232</v>
      </c>
      <c r="W99" s="166" t="s">
        <v>221</v>
      </c>
      <c r="AA99" s="128">
        <f>IF(OR(J99="Fail",ISBLANK(J99)),INDEX('Issue Code Table'!C:C,MATCH(N:N,'Issue Code Table'!A:A,0)),IF(M99="Critical",6,IF(M99="Significant",5,IF(M99="Moderate",3,2))))</f>
        <v>6</v>
      </c>
    </row>
    <row r="100" spans="1:27" s="79" customFormat="1" ht="59.15" customHeight="1" x14ac:dyDescent="0.25">
      <c r="A100" s="96" t="s">
        <v>1233</v>
      </c>
      <c r="B100" s="97" t="s">
        <v>191</v>
      </c>
      <c r="C100" s="156" t="s">
        <v>192</v>
      </c>
      <c r="D100" s="156" t="s">
        <v>193</v>
      </c>
      <c r="E100" s="156" t="s">
        <v>1234</v>
      </c>
      <c r="F100" s="156" t="s">
        <v>1235</v>
      </c>
      <c r="G100" s="156" t="s">
        <v>1236</v>
      </c>
      <c r="H100" s="156" t="s">
        <v>1237</v>
      </c>
      <c r="I100" s="156"/>
      <c r="J100" s="94"/>
      <c r="K100" s="107" t="s">
        <v>1238</v>
      </c>
      <c r="L100" s="107"/>
      <c r="M100" s="101" t="s">
        <v>160</v>
      </c>
      <c r="N100" s="108" t="s">
        <v>277</v>
      </c>
      <c r="O100" s="153" t="s">
        <v>278</v>
      </c>
      <c r="P100" s="103"/>
      <c r="Q100" s="78" t="s">
        <v>1196</v>
      </c>
      <c r="R100" s="78" t="s">
        <v>1239</v>
      </c>
      <c r="S100" s="98" t="s">
        <v>1240</v>
      </c>
      <c r="T100" s="98" t="s">
        <v>1241</v>
      </c>
      <c r="U100" s="140" t="s">
        <v>1242</v>
      </c>
      <c r="V100" s="140" t="s">
        <v>1243</v>
      </c>
      <c r="W100" s="166" t="s">
        <v>221</v>
      </c>
      <c r="AA100" s="128">
        <f>IF(OR(J100="Fail",ISBLANK(J100)),INDEX('Issue Code Table'!C:C,MATCH(N:N,'Issue Code Table'!A:A,0)),IF(M100="Critical",6,IF(M100="Significant",5,IF(M100="Moderate",3,2))))</f>
        <v>7</v>
      </c>
    </row>
    <row r="101" spans="1:27" s="79" customFormat="1" ht="59.15" customHeight="1" x14ac:dyDescent="0.25">
      <c r="A101" s="96" t="s">
        <v>1244</v>
      </c>
      <c r="B101" s="144" t="s">
        <v>1001</v>
      </c>
      <c r="C101" s="156" t="s">
        <v>1002</v>
      </c>
      <c r="D101" s="156" t="s">
        <v>139</v>
      </c>
      <c r="E101" s="156" t="s">
        <v>1245</v>
      </c>
      <c r="F101" s="156" t="s">
        <v>1246</v>
      </c>
      <c r="G101" s="156" t="s">
        <v>196</v>
      </c>
      <c r="H101" s="156" t="s">
        <v>1247</v>
      </c>
      <c r="I101" s="156"/>
      <c r="J101" s="94"/>
      <c r="K101" s="107" t="s">
        <v>1248</v>
      </c>
      <c r="L101" s="107"/>
      <c r="M101" s="101" t="s">
        <v>199</v>
      </c>
      <c r="N101" s="108" t="s">
        <v>377</v>
      </c>
      <c r="O101" s="153" t="s">
        <v>378</v>
      </c>
      <c r="P101" s="103"/>
      <c r="Q101" s="78" t="s">
        <v>1196</v>
      </c>
      <c r="R101" s="78" t="s">
        <v>1249</v>
      </c>
      <c r="S101" s="98" t="s">
        <v>1250</v>
      </c>
      <c r="T101" s="98" t="s">
        <v>347</v>
      </c>
      <c r="U101" s="140" t="s">
        <v>1251</v>
      </c>
      <c r="V101" s="140" t="s">
        <v>1252</v>
      </c>
      <c r="W101" s="166"/>
      <c r="AA101" s="128">
        <f>IF(OR(J101="Fail",ISBLANK(J101)),INDEX('Issue Code Table'!C:C,MATCH(N:N,'Issue Code Table'!A:A,0)),IF(M101="Critical",6,IF(M101="Significant",5,IF(M101="Moderate",3,2))))</f>
        <v>4</v>
      </c>
    </row>
    <row r="102" spans="1:27" s="79" customFormat="1" ht="59.15" customHeight="1" x14ac:dyDescent="0.25">
      <c r="A102" s="96" t="s">
        <v>1253</v>
      </c>
      <c r="B102" s="97" t="s">
        <v>165</v>
      </c>
      <c r="C102" s="156" t="s">
        <v>166</v>
      </c>
      <c r="D102" s="156" t="s">
        <v>193</v>
      </c>
      <c r="E102" s="156" t="s">
        <v>1254</v>
      </c>
      <c r="F102" s="156" t="s">
        <v>1255</v>
      </c>
      <c r="G102" s="156" t="s">
        <v>1256</v>
      </c>
      <c r="H102" s="156" t="s">
        <v>1257</v>
      </c>
      <c r="I102" s="156"/>
      <c r="J102" s="94"/>
      <c r="K102" s="107" t="s">
        <v>1258</v>
      </c>
      <c r="L102" s="107"/>
      <c r="M102" s="101" t="s">
        <v>160</v>
      </c>
      <c r="N102" s="108" t="s">
        <v>817</v>
      </c>
      <c r="O102" s="153" t="s">
        <v>818</v>
      </c>
      <c r="P102" s="103"/>
      <c r="Q102" s="78" t="s">
        <v>1196</v>
      </c>
      <c r="R102" s="78" t="s">
        <v>1259</v>
      </c>
      <c r="S102" s="98" t="s">
        <v>1260</v>
      </c>
      <c r="T102" s="98" t="s">
        <v>1261</v>
      </c>
      <c r="U102" s="140" t="s">
        <v>1262</v>
      </c>
      <c r="V102" s="140" t="s">
        <v>1263</v>
      </c>
      <c r="W102" s="166" t="s">
        <v>221</v>
      </c>
      <c r="AA102" s="128">
        <f>IF(OR(J102="Fail",ISBLANK(J102)),INDEX('Issue Code Table'!C:C,MATCH(N:N,'Issue Code Table'!A:A,0)),IF(M102="Critical",6,IF(M102="Significant",5,IF(M102="Moderate",3,2))))</f>
        <v>6</v>
      </c>
    </row>
    <row r="103" spans="1:27" s="79" customFormat="1" ht="59.15" customHeight="1" x14ac:dyDescent="0.25">
      <c r="A103" s="96" t="s">
        <v>1264</v>
      </c>
      <c r="B103" s="97" t="s">
        <v>191</v>
      </c>
      <c r="C103" s="156" t="s">
        <v>192</v>
      </c>
      <c r="D103" s="156" t="s">
        <v>193</v>
      </c>
      <c r="E103" s="156" t="s">
        <v>1265</v>
      </c>
      <c r="F103" s="156" t="s">
        <v>1266</v>
      </c>
      <c r="G103" s="156" t="s">
        <v>1267</v>
      </c>
      <c r="H103" s="156" t="s">
        <v>1268</v>
      </c>
      <c r="I103" s="156"/>
      <c r="J103" s="94"/>
      <c r="K103" s="107" t="s">
        <v>1269</v>
      </c>
      <c r="L103" s="107"/>
      <c r="M103" s="101" t="s">
        <v>160</v>
      </c>
      <c r="N103" s="108" t="s">
        <v>186</v>
      </c>
      <c r="O103" s="153" t="s">
        <v>187</v>
      </c>
      <c r="P103" s="103"/>
      <c r="Q103" s="78" t="s">
        <v>1196</v>
      </c>
      <c r="R103" s="78" t="s">
        <v>1270</v>
      </c>
      <c r="S103" s="98" t="s">
        <v>1271</v>
      </c>
      <c r="T103" s="98" t="s">
        <v>1272</v>
      </c>
      <c r="U103" s="140" t="s">
        <v>1273</v>
      </c>
      <c r="V103" s="140" t="s">
        <v>1274</v>
      </c>
      <c r="W103" s="166" t="s">
        <v>221</v>
      </c>
      <c r="AA103" s="128">
        <f>IF(OR(J103="Fail",ISBLANK(J103)),INDEX('Issue Code Table'!C:C,MATCH(N:N,'Issue Code Table'!A:A,0)),IF(M103="Critical",6,IF(M103="Significant",5,IF(M103="Moderate",3,2))))</f>
        <v>6</v>
      </c>
    </row>
    <row r="104" spans="1:27" s="79" customFormat="1" ht="59.15" customHeight="1" x14ac:dyDescent="0.25">
      <c r="A104" s="96" t="s">
        <v>1275</v>
      </c>
      <c r="B104" s="97" t="s">
        <v>810</v>
      </c>
      <c r="C104" s="156" t="s">
        <v>811</v>
      </c>
      <c r="D104" s="156" t="s">
        <v>193</v>
      </c>
      <c r="E104" s="156" t="s">
        <v>1276</v>
      </c>
      <c r="F104" s="156" t="s">
        <v>1277</v>
      </c>
      <c r="G104" s="156" t="s">
        <v>1278</v>
      </c>
      <c r="H104" s="156" t="s">
        <v>1279</v>
      </c>
      <c r="I104" s="156"/>
      <c r="J104" s="94"/>
      <c r="K104" s="107" t="s">
        <v>1280</v>
      </c>
      <c r="L104" s="107"/>
      <c r="M104" s="101" t="s">
        <v>160</v>
      </c>
      <c r="N104" s="108" t="s">
        <v>186</v>
      </c>
      <c r="O104" s="153" t="s">
        <v>187</v>
      </c>
      <c r="P104" s="103"/>
      <c r="Q104" s="78" t="s">
        <v>1196</v>
      </c>
      <c r="R104" s="78" t="s">
        <v>1281</v>
      </c>
      <c r="S104" s="98" t="s">
        <v>1282</v>
      </c>
      <c r="T104" s="98" t="s">
        <v>1283</v>
      </c>
      <c r="U104" s="140" t="s">
        <v>1284</v>
      </c>
      <c r="V104" s="140" t="s">
        <v>1285</v>
      </c>
      <c r="W104" s="166" t="s">
        <v>221</v>
      </c>
      <c r="AA104" s="128">
        <f>IF(OR(J104="Fail",ISBLANK(J104)),INDEX('Issue Code Table'!C:C,MATCH(N:N,'Issue Code Table'!A:A,0)),IF(M104="Critical",6,IF(M104="Significant",5,IF(M104="Moderate",3,2))))</f>
        <v>6</v>
      </c>
    </row>
    <row r="105" spans="1:27" s="79" customFormat="1" ht="59.15" customHeight="1" x14ac:dyDescent="0.25">
      <c r="A105" s="96" t="s">
        <v>1286</v>
      </c>
      <c r="B105" s="97" t="s">
        <v>810</v>
      </c>
      <c r="C105" s="156" t="s">
        <v>811</v>
      </c>
      <c r="D105" s="156" t="s">
        <v>193</v>
      </c>
      <c r="E105" s="156" t="s">
        <v>1287</v>
      </c>
      <c r="F105" s="156" t="s">
        <v>1288</v>
      </c>
      <c r="G105" s="156" t="s">
        <v>1289</v>
      </c>
      <c r="H105" s="156" t="s">
        <v>1290</v>
      </c>
      <c r="I105" s="156"/>
      <c r="J105" s="94"/>
      <c r="K105" s="107" t="s">
        <v>1291</v>
      </c>
      <c r="L105" s="107"/>
      <c r="M105" s="101" t="s">
        <v>160</v>
      </c>
      <c r="N105" s="108" t="s">
        <v>186</v>
      </c>
      <c r="O105" s="153" t="s">
        <v>187</v>
      </c>
      <c r="P105" s="103"/>
      <c r="Q105" s="78" t="s">
        <v>1196</v>
      </c>
      <c r="R105" s="78" t="s">
        <v>1292</v>
      </c>
      <c r="S105" s="98" t="s">
        <v>1293</v>
      </c>
      <c r="T105" s="98" t="s">
        <v>1294</v>
      </c>
      <c r="U105" s="140" t="s">
        <v>1295</v>
      </c>
      <c r="V105" s="140" t="s">
        <v>1296</v>
      </c>
      <c r="W105" s="166" t="s">
        <v>221</v>
      </c>
      <c r="AA105" s="128">
        <f>IF(OR(J105="Fail",ISBLANK(J105)),INDEX('Issue Code Table'!C:C,MATCH(N:N,'Issue Code Table'!A:A,0)),IF(M105="Critical",6,IF(M105="Significant",5,IF(M105="Moderate",3,2))))</f>
        <v>6</v>
      </c>
    </row>
    <row r="106" spans="1:27" s="79" customFormat="1" ht="59.15" customHeight="1" x14ac:dyDescent="0.25">
      <c r="A106" s="96" t="s">
        <v>1297</v>
      </c>
      <c r="B106" s="97" t="s">
        <v>361</v>
      </c>
      <c r="C106" s="156" t="s">
        <v>362</v>
      </c>
      <c r="D106" s="156" t="s">
        <v>193</v>
      </c>
      <c r="E106" s="156" t="s">
        <v>1298</v>
      </c>
      <c r="F106" s="156" t="s">
        <v>1299</v>
      </c>
      <c r="G106" s="156" t="s">
        <v>1300</v>
      </c>
      <c r="H106" s="156" t="s">
        <v>1301</v>
      </c>
      <c r="I106" s="156"/>
      <c r="J106" s="94"/>
      <c r="K106" s="107" t="s">
        <v>1302</v>
      </c>
      <c r="L106" s="107"/>
      <c r="M106" s="101" t="s">
        <v>199</v>
      </c>
      <c r="N106" s="108" t="s">
        <v>738</v>
      </c>
      <c r="O106" s="153" t="s">
        <v>739</v>
      </c>
      <c r="P106" s="103"/>
      <c r="Q106" s="78" t="s">
        <v>1303</v>
      </c>
      <c r="R106" s="78" t="s">
        <v>1304</v>
      </c>
      <c r="S106" s="98" t="s">
        <v>1305</v>
      </c>
      <c r="T106" s="98" t="s">
        <v>347</v>
      </c>
      <c r="U106" s="140" t="s">
        <v>1306</v>
      </c>
      <c r="V106" s="140" t="s">
        <v>1307</v>
      </c>
      <c r="W106" s="166"/>
      <c r="AA106" s="128">
        <f>IF(OR(J106="Fail",ISBLANK(J106)),INDEX('Issue Code Table'!C:C,MATCH(N:N,'Issue Code Table'!A:A,0)),IF(M106="Critical",6,IF(M106="Significant",5,IF(M106="Moderate",3,2))))</f>
        <v>5</v>
      </c>
    </row>
    <row r="107" spans="1:27" s="79" customFormat="1" ht="59.15" customHeight="1" x14ac:dyDescent="0.25">
      <c r="A107" s="96" t="s">
        <v>1308</v>
      </c>
      <c r="B107" s="97" t="s">
        <v>361</v>
      </c>
      <c r="C107" s="156" t="s">
        <v>362</v>
      </c>
      <c r="D107" s="156" t="s">
        <v>193</v>
      </c>
      <c r="E107" s="156" t="s">
        <v>1309</v>
      </c>
      <c r="F107" s="156" t="s">
        <v>1310</v>
      </c>
      <c r="G107" s="156" t="s">
        <v>1311</v>
      </c>
      <c r="H107" s="156" t="s">
        <v>1312</v>
      </c>
      <c r="I107" s="156"/>
      <c r="J107" s="94"/>
      <c r="K107" s="107" t="s">
        <v>1313</v>
      </c>
      <c r="L107" s="107"/>
      <c r="M107" s="101" t="s">
        <v>160</v>
      </c>
      <c r="N107" s="108" t="s">
        <v>342</v>
      </c>
      <c r="O107" s="153" t="s">
        <v>343</v>
      </c>
      <c r="P107" s="103"/>
      <c r="Q107" s="78" t="s">
        <v>1303</v>
      </c>
      <c r="R107" s="78" t="s">
        <v>1314</v>
      </c>
      <c r="S107" s="98" t="s">
        <v>1315</v>
      </c>
      <c r="T107" s="98" t="s">
        <v>347</v>
      </c>
      <c r="U107" s="140" t="s">
        <v>1316</v>
      </c>
      <c r="V107" s="140" t="s">
        <v>1317</v>
      </c>
      <c r="W107" s="166" t="s">
        <v>221</v>
      </c>
      <c r="AA107" s="128">
        <f>IF(OR(J107="Fail",ISBLANK(J107)),INDEX('Issue Code Table'!C:C,MATCH(N:N,'Issue Code Table'!A:A,0)),IF(M107="Critical",6,IF(M107="Significant",5,IF(M107="Moderate",3,2))))</f>
        <v>5</v>
      </c>
    </row>
    <row r="108" spans="1:27" s="79" customFormat="1" ht="59.15" customHeight="1" x14ac:dyDescent="0.25">
      <c r="A108" s="96" t="s">
        <v>1318</v>
      </c>
      <c r="B108" s="98" t="s">
        <v>336</v>
      </c>
      <c r="C108" s="156" t="s">
        <v>337</v>
      </c>
      <c r="D108" s="156" t="s">
        <v>193</v>
      </c>
      <c r="E108" s="156" t="s">
        <v>1319</v>
      </c>
      <c r="F108" s="156" t="s">
        <v>1320</v>
      </c>
      <c r="G108" s="156" t="s">
        <v>1321</v>
      </c>
      <c r="H108" s="156" t="s">
        <v>1322</v>
      </c>
      <c r="I108" s="156"/>
      <c r="J108" s="94"/>
      <c r="K108" s="107" t="s">
        <v>1323</v>
      </c>
      <c r="L108" s="107"/>
      <c r="M108" s="101" t="s">
        <v>160</v>
      </c>
      <c r="N108" s="108" t="s">
        <v>342</v>
      </c>
      <c r="O108" s="153" t="s">
        <v>343</v>
      </c>
      <c r="P108" s="103"/>
      <c r="Q108" s="78" t="s">
        <v>1324</v>
      </c>
      <c r="R108" s="78" t="s">
        <v>1325</v>
      </c>
      <c r="S108" s="98" t="s">
        <v>1326</v>
      </c>
      <c r="T108" s="98" t="s">
        <v>1327</v>
      </c>
      <c r="U108" s="140" t="s">
        <v>1328</v>
      </c>
      <c r="V108" s="140" t="s">
        <v>1329</v>
      </c>
      <c r="W108" s="166" t="s">
        <v>221</v>
      </c>
      <c r="AA108" s="128">
        <f>IF(OR(J108="Fail",ISBLANK(J108)),INDEX('Issue Code Table'!C:C,MATCH(N:N,'Issue Code Table'!A:A,0)),IF(M108="Critical",6,IF(M108="Significant",5,IF(M108="Moderate",3,2))))</f>
        <v>5</v>
      </c>
    </row>
    <row r="109" spans="1:27" s="79" customFormat="1" ht="59.15" customHeight="1" x14ac:dyDescent="0.25">
      <c r="A109" s="96" t="s">
        <v>1330</v>
      </c>
      <c r="B109" s="98" t="s">
        <v>336</v>
      </c>
      <c r="C109" s="156" t="s">
        <v>337</v>
      </c>
      <c r="D109" s="156" t="s">
        <v>193</v>
      </c>
      <c r="E109" s="156" t="s">
        <v>1331</v>
      </c>
      <c r="F109" s="156" t="s">
        <v>1332</v>
      </c>
      <c r="G109" s="156" t="s">
        <v>1333</v>
      </c>
      <c r="H109" s="156" t="s">
        <v>1334</v>
      </c>
      <c r="I109" s="156"/>
      <c r="J109" s="94"/>
      <c r="K109" s="107" t="s">
        <v>1335</v>
      </c>
      <c r="L109" s="107"/>
      <c r="M109" s="101" t="s">
        <v>160</v>
      </c>
      <c r="N109" s="108" t="s">
        <v>342</v>
      </c>
      <c r="O109" s="153" t="s">
        <v>343</v>
      </c>
      <c r="P109" s="103"/>
      <c r="Q109" s="78" t="s">
        <v>1324</v>
      </c>
      <c r="R109" s="78" t="s">
        <v>1336</v>
      </c>
      <c r="S109" s="98" t="s">
        <v>1337</v>
      </c>
      <c r="T109" s="98" t="s">
        <v>1338</v>
      </c>
      <c r="U109" s="140" t="s">
        <v>1339</v>
      </c>
      <c r="V109" s="140" t="s">
        <v>1340</v>
      </c>
      <c r="W109" s="166" t="s">
        <v>221</v>
      </c>
      <c r="AA109" s="128">
        <f>IF(OR(J109="Fail",ISBLANK(J109)),INDEX('Issue Code Table'!C:C,MATCH(N:N,'Issue Code Table'!A:A,0)),IF(M109="Critical",6,IF(M109="Significant",5,IF(M109="Moderate",3,2))))</f>
        <v>5</v>
      </c>
    </row>
    <row r="110" spans="1:27" s="79" customFormat="1" ht="59.15" customHeight="1" x14ac:dyDescent="0.25">
      <c r="A110" s="96" t="s">
        <v>1341</v>
      </c>
      <c r="B110" s="98" t="s">
        <v>336</v>
      </c>
      <c r="C110" s="156" t="s">
        <v>337</v>
      </c>
      <c r="D110" s="156" t="s">
        <v>193</v>
      </c>
      <c r="E110" s="156" t="s">
        <v>1342</v>
      </c>
      <c r="F110" s="156" t="s">
        <v>1343</v>
      </c>
      <c r="G110" s="156" t="s">
        <v>1344</v>
      </c>
      <c r="H110" s="156" t="s">
        <v>1345</v>
      </c>
      <c r="I110" s="156"/>
      <c r="J110" s="94"/>
      <c r="K110" s="107" t="s">
        <v>1346</v>
      </c>
      <c r="L110" s="107"/>
      <c r="M110" s="101" t="s">
        <v>160</v>
      </c>
      <c r="N110" s="108" t="s">
        <v>342</v>
      </c>
      <c r="O110" s="153" t="s">
        <v>343</v>
      </c>
      <c r="P110" s="103"/>
      <c r="Q110" s="78" t="s">
        <v>1324</v>
      </c>
      <c r="R110" s="78" t="s">
        <v>1347</v>
      </c>
      <c r="S110" s="98" t="s">
        <v>1348</v>
      </c>
      <c r="T110" s="98" t="s">
        <v>1349</v>
      </c>
      <c r="U110" s="140" t="s">
        <v>1350</v>
      </c>
      <c r="V110" s="140" t="s">
        <v>1351</v>
      </c>
      <c r="W110" s="166" t="s">
        <v>221</v>
      </c>
      <c r="AA110" s="128">
        <f>IF(OR(J110="Fail",ISBLANK(J110)),INDEX('Issue Code Table'!C:C,MATCH(N:N,'Issue Code Table'!A:A,0)),IF(M110="Critical",6,IF(M110="Significant",5,IF(M110="Moderate",3,2))))</f>
        <v>5</v>
      </c>
    </row>
    <row r="111" spans="1:27" s="79" customFormat="1" ht="59.15" customHeight="1" x14ac:dyDescent="0.25">
      <c r="A111" s="96" t="s">
        <v>1352</v>
      </c>
      <c r="B111" s="98" t="s">
        <v>336</v>
      </c>
      <c r="C111" s="156" t="s">
        <v>337</v>
      </c>
      <c r="D111" s="156" t="s">
        <v>193</v>
      </c>
      <c r="E111" s="156" t="s">
        <v>1353</v>
      </c>
      <c r="F111" s="156" t="s">
        <v>1354</v>
      </c>
      <c r="G111" s="156" t="s">
        <v>1355</v>
      </c>
      <c r="H111" s="156" t="s">
        <v>1356</v>
      </c>
      <c r="I111" s="156"/>
      <c r="J111" s="94"/>
      <c r="K111" s="107" t="s">
        <v>1357</v>
      </c>
      <c r="L111" s="107"/>
      <c r="M111" s="101" t="s">
        <v>160</v>
      </c>
      <c r="N111" s="108" t="s">
        <v>1358</v>
      </c>
      <c r="O111" s="153" t="s">
        <v>1359</v>
      </c>
      <c r="P111" s="103"/>
      <c r="Q111" s="78" t="s">
        <v>1324</v>
      </c>
      <c r="R111" s="78" t="s">
        <v>1360</v>
      </c>
      <c r="S111" s="98" t="s">
        <v>1361</v>
      </c>
      <c r="T111" s="98" t="s">
        <v>1362</v>
      </c>
      <c r="U111" s="140" t="s">
        <v>1363</v>
      </c>
      <c r="V111" s="140" t="s">
        <v>1364</v>
      </c>
      <c r="W111" s="166" t="s">
        <v>221</v>
      </c>
      <c r="AA111" s="128">
        <f>IF(OR(J111="Fail",ISBLANK(J111)),INDEX('Issue Code Table'!C:C,MATCH(N:N,'Issue Code Table'!A:A,0)),IF(M111="Critical",6,IF(M111="Significant",5,IF(M111="Moderate",3,2))))</f>
        <v>5</v>
      </c>
    </row>
    <row r="112" spans="1:27" s="79" customFormat="1" ht="59.15" customHeight="1" x14ac:dyDescent="0.25">
      <c r="A112" s="96" t="s">
        <v>1365</v>
      </c>
      <c r="B112" s="98" t="s">
        <v>336</v>
      </c>
      <c r="C112" s="156" t="s">
        <v>337</v>
      </c>
      <c r="D112" s="156" t="s">
        <v>193</v>
      </c>
      <c r="E112" s="156" t="s">
        <v>1366</v>
      </c>
      <c r="F112" s="156" t="s">
        <v>1367</v>
      </c>
      <c r="G112" s="156" t="s">
        <v>1368</v>
      </c>
      <c r="H112" s="156" t="s">
        <v>1369</v>
      </c>
      <c r="I112" s="156"/>
      <c r="J112" s="94"/>
      <c r="K112" s="107" t="s">
        <v>1370</v>
      </c>
      <c r="L112" s="107"/>
      <c r="M112" s="101" t="s">
        <v>160</v>
      </c>
      <c r="N112" s="108" t="s">
        <v>738</v>
      </c>
      <c r="O112" s="153" t="s">
        <v>739</v>
      </c>
      <c r="P112" s="103"/>
      <c r="Q112" s="78" t="s">
        <v>1324</v>
      </c>
      <c r="R112" s="78" t="s">
        <v>1371</v>
      </c>
      <c r="S112" s="98" t="s">
        <v>1372</v>
      </c>
      <c r="T112" s="98" t="s">
        <v>347</v>
      </c>
      <c r="U112" s="140" t="s">
        <v>1373</v>
      </c>
      <c r="V112" s="140" t="s">
        <v>1374</v>
      </c>
      <c r="W112" s="166" t="s">
        <v>221</v>
      </c>
      <c r="AA112" s="128">
        <f>IF(OR(J112="Fail",ISBLANK(J112)),INDEX('Issue Code Table'!C:C,MATCH(N:N,'Issue Code Table'!A:A,0)),IF(M112="Critical",6,IF(M112="Significant",5,IF(M112="Moderate",3,2))))</f>
        <v>5</v>
      </c>
    </row>
    <row r="113" spans="1:27" s="79" customFormat="1" ht="59.15" customHeight="1" x14ac:dyDescent="0.25">
      <c r="A113" s="96" t="s">
        <v>1375</v>
      </c>
      <c r="B113" s="98" t="s">
        <v>336</v>
      </c>
      <c r="C113" s="156" t="s">
        <v>337</v>
      </c>
      <c r="D113" s="156" t="s">
        <v>193</v>
      </c>
      <c r="E113" s="156" t="s">
        <v>1376</v>
      </c>
      <c r="F113" s="156" t="s">
        <v>1377</v>
      </c>
      <c r="G113" s="156" t="s">
        <v>1378</v>
      </c>
      <c r="H113" s="156" t="s">
        <v>1379</v>
      </c>
      <c r="I113" s="156"/>
      <c r="J113" s="94"/>
      <c r="K113" s="107" t="s">
        <v>1380</v>
      </c>
      <c r="L113" s="107"/>
      <c r="M113" s="101" t="s">
        <v>160</v>
      </c>
      <c r="N113" s="108" t="s">
        <v>342</v>
      </c>
      <c r="O113" s="153" t="s">
        <v>343</v>
      </c>
      <c r="P113" s="103"/>
      <c r="Q113" s="78" t="s">
        <v>1324</v>
      </c>
      <c r="R113" s="78" t="s">
        <v>1381</v>
      </c>
      <c r="S113" s="98" t="s">
        <v>1382</v>
      </c>
      <c r="T113" s="98" t="s">
        <v>1383</v>
      </c>
      <c r="U113" s="140" t="s">
        <v>1384</v>
      </c>
      <c r="V113" s="140" t="s">
        <v>1385</v>
      </c>
      <c r="W113" s="166" t="s">
        <v>221</v>
      </c>
      <c r="AA113" s="128">
        <f>IF(OR(J113="Fail",ISBLANK(J113)),INDEX('Issue Code Table'!C:C,MATCH(N:N,'Issue Code Table'!A:A,0)),IF(M113="Critical",6,IF(M113="Significant",5,IF(M113="Moderate",3,2))))</f>
        <v>5</v>
      </c>
    </row>
    <row r="114" spans="1:27" s="79" customFormat="1" ht="59.15" customHeight="1" x14ac:dyDescent="0.25">
      <c r="A114" s="96" t="s">
        <v>1386</v>
      </c>
      <c r="B114" s="98" t="s">
        <v>336</v>
      </c>
      <c r="C114" s="156" t="s">
        <v>337</v>
      </c>
      <c r="D114" s="156" t="s">
        <v>193</v>
      </c>
      <c r="E114" s="156" t="s">
        <v>1387</v>
      </c>
      <c r="F114" s="156" t="s">
        <v>1388</v>
      </c>
      <c r="G114" s="156" t="s">
        <v>1389</v>
      </c>
      <c r="H114" s="156" t="s">
        <v>1390</v>
      </c>
      <c r="I114" s="156"/>
      <c r="J114" s="94"/>
      <c r="K114" s="107" t="s">
        <v>1391</v>
      </c>
      <c r="L114" s="107"/>
      <c r="M114" s="101" t="s">
        <v>160</v>
      </c>
      <c r="N114" s="108" t="s">
        <v>738</v>
      </c>
      <c r="O114" s="153" t="s">
        <v>739</v>
      </c>
      <c r="P114" s="103"/>
      <c r="Q114" s="78" t="s">
        <v>1324</v>
      </c>
      <c r="R114" s="78" t="s">
        <v>1392</v>
      </c>
      <c r="S114" s="98" t="s">
        <v>1393</v>
      </c>
      <c r="T114" s="98" t="s">
        <v>347</v>
      </c>
      <c r="U114" s="140" t="s">
        <v>1394</v>
      </c>
      <c r="V114" s="140" t="s">
        <v>1395</v>
      </c>
      <c r="W114" s="166" t="s">
        <v>221</v>
      </c>
      <c r="AA114" s="128">
        <f>IF(OR(J114="Fail",ISBLANK(J114)),INDEX('Issue Code Table'!C:C,MATCH(N:N,'Issue Code Table'!A:A,0)),IF(M114="Critical",6,IF(M114="Significant",5,IF(M114="Moderate",3,2))))</f>
        <v>5</v>
      </c>
    </row>
    <row r="115" spans="1:27" s="79" customFormat="1" ht="59.15" customHeight="1" x14ac:dyDescent="0.25">
      <c r="A115" s="96" t="s">
        <v>1396</v>
      </c>
      <c r="B115" s="159" t="s">
        <v>179</v>
      </c>
      <c r="C115" s="159" t="s">
        <v>180</v>
      </c>
      <c r="D115" s="156" t="s">
        <v>193</v>
      </c>
      <c r="E115" s="156" t="s">
        <v>1397</v>
      </c>
      <c r="F115" s="156" t="s">
        <v>1398</v>
      </c>
      <c r="G115" s="156" t="s">
        <v>1399</v>
      </c>
      <c r="H115" s="156" t="s">
        <v>1400</v>
      </c>
      <c r="I115" s="156"/>
      <c r="J115" s="94"/>
      <c r="K115" s="107" t="s">
        <v>1401</v>
      </c>
      <c r="L115" s="107"/>
      <c r="M115" s="101" t="s">
        <v>199</v>
      </c>
      <c r="N115" s="108" t="s">
        <v>1402</v>
      </c>
      <c r="O115" s="153" t="s">
        <v>1403</v>
      </c>
      <c r="P115" s="103"/>
      <c r="Q115" s="78" t="s">
        <v>1324</v>
      </c>
      <c r="R115" s="78" t="s">
        <v>1404</v>
      </c>
      <c r="S115" s="98" t="s">
        <v>1405</v>
      </c>
      <c r="T115" s="98" t="s">
        <v>347</v>
      </c>
      <c r="U115" s="140" t="s">
        <v>1406</v>
      </c>
      <c r="V115" s="140" t="s">
        <v>1407</v>
      </c>
      <c r="W115" s="166"/>
      <c r="AA115" s="128">
        <f>IF(OR(J115="Fail",ISBLANK(J115)),INDEX('Issue Code Table'!C:C,MATCH(N:N,'Issue Code Table'!A:A,0)),IF(M115="Critical",6,IF(M115="Significant",5,IF(M115="Moderate",3,2))))</f>
        <v>3</v>
      </c>
    </row>
    <row r="116" spans="1:27" s="79" customFormat="1" ht="59.15" customHeight="1" x14ac:dyDescent="0.25">
      <c r="A116" s="96" t="s">
        <v>1408</v>
      </c>
      <c r="B116" s="97" t="s">
        <v>1189</v>
      </c>
      <c r="C116" s="156" t="s">
        <v>1190</v>
      </c>
      <c r="D116" s="156" t="s">
        <v>193</v>
      </c>
      <c r="E116" s="156" t="s">
        <v>1409</v>
      </c>
      <c r="F116" s="156" t="s">
        <v>1410</v>
      </c>
      <c r="G116" s="156" t="s">
        <v>1411</v>
      </c>
      <c r="H116" s="156" t="s">
        <v>1412</v>
      </c>
      <c r="I116" s="156"/>
      <c r="J116" s="94"/>
      <c r="K116" s="107" t="s">
        <v>1413</v>
      </c>
      <c r="L116" s="107"/>
      <c r="M116" s="101" t="s">
        <v>160</v>
      </c>
      <c r="N116" s="108" t="s">
        <v>1414</v>
      </c>
      <c r="O116" s="153" t="s">
        <v>1415</v>
      </c>
      <c r="P116" s="103"/>
      <c r="Q116" s="78" t="s">
        <v>1416</v>
      </c>
      <c r="R116" s="78" t="s">
        <v>1417</v>
      </c>
      <c r="S116" s="98" t="s">
        <v>1418</v>
      </c>
      <c r="T116" s="98" t="s">
        <v>1419</v>
      </c>
      <c r="U116" s="156" t="s">
        <v>1420</v>
      </c>
      <c r="V116" s="140" t="s">
        <v>1421</v>
      </c>
      <c r="W116" s="166" t="s">
        <v>221</v>
      </c>
      <c r="AA116" s="128">
        <f>IF(OR(J116="Fail",ISBLANK(J116)),INDEX('Issue Code Table'!C:C,MATCH(N:N,'Issue Code Table'!A:A,0)),IF(M116="Critical",6,IF(M116="Significant",5,IF(M116="Moderate",3,2))))</f>
        <v>5</v>
      </c>
    </row>
    <row r="117" spans="1:27" s="79" customFormat="1" ht="59.15" customHeight="1" x14ac:dyDescent="0.25">
      <c r="A117" s="96" t="s">
        <v>1422</v>
      </c>
      <c r="B117" s="97" t="s">
        <v>1189</v>
      </c>
      <c r="C117" s="156" t="s">
        <v>1190</v>
      </c>
      <c r="D117" s="156" t="s">
        <v>193</v>
      </c>
      <c r="E117" s="156" t="s">
        <v>1423</v>
      </c>
      <c r="F117" s="156" t="s">
        <v>1424</v>
      </c>
      <c r="G117" s="156" t="s">
        <v>1425</v>
      </c>
      <c r="H117" s="156" t="s">
        <v>1426</v>
      </c>
      <c r="I117" s="156"/>
      <c r="J117" s="94"/>
      <c r="K117" s="107" t="s">
        <v>1427</v>
      </c>
      <c r="L117" s="107"/>
      <c r="M117" s="101" t="s">
        <v>160</v>
      </c>
      <c r="N117" s="108" t="s">
        <v>1414</v>
      </c>
      <c r="O117" s="153" t="s">
        <v>1415</v>
      </c>
      <c r="P117" s="103"/>
      <c r="Q117" s="78" t="s">
        <v>1416</v>
      </c>
      <c r="R117" s="78" t="s">
        <v>1428</v>
      </c>
      <c r="S117" s="98" t="s">
        <v>1429</v>
      </c>
      <c r="T117" s="98" t="s">
        <v>1430</v>
      </c>
      <c r="U117" s="156" t="s">
        <v>1431</v>
      </c>
      <c r="V117" s="140" t="s">
        <v>1432</v>
      </c>
      <c r="W117" s="166" t="s">
        <v>221</v>
      </c>
      <c r="AA117" s="128">
        <f>IF(OR(J117="Fail",ISBLANK(J117)),INDEX('Issue Code Table'!C:C,MATCH(N:N,'Issue Code Table'!A:A,0)),IF(M117="Critical",6,IF(M117="Significant",5,IF(M117="Moderate",3,2))))</f>
        <v>5</v>
      </c>
    </row>
    <row r="118" spans="1:27" s="79" customFormat="1" ht="59.15" customHeight="1" x14ac:dyDescent="0.25">
      <c r="A118" s="96" t="s">
        <v>1433</v>
      </c>
      <c r="B118" s="97" t="s">
        <v>1189</v>
      </c>
      <c r="C118" s="156" t="s">
        <v>1190</v>
      </c>
      <c r="D118" s="156" t="s">
        <v>193</v>
      </c>
      <c r="E118" s="156" t="s">
        <v>1434</v>
      </c>
      <c r="F118" s="156" t="s">
        <v>1435</v>
      </c>
      <c r="G118" s="156" t="s">
        <v>1436</v>
      </c>
      <c r="H118" s="156" t="s">
        <v>1437</v>
      </c>
      <c r="I118" s="156"/>
      <c r="J118" s="94"/>
      <c r="K118" s="107" t="s">
        <v>1438</v>
      </c>
      <c r="L118" s="107"/>
      <c r="M118" s="101" t="s">
        <v>160</v>
      </c>
      <c r="N118" s="108" t="s">
        <v>1414</v>
      </c>
      <c r="O118" s="153" t="s">
        <v>1415</v>
      </c>
      <c r="P118" s="103"/>
      <c r="Q118" s="78" t="s">
        <v>1416</v>
      </c>
      <c r="R118" s="78" t="s">
        <v>1439</v>
      </c>
      <c r="S118" s="98" t="s">
        <v>1440</v>
      </c>
      <c r="T118" s="98" t="s">
        <v>1441</v>
      </c>
      <c r="U118" s="156" t="s">
        <v>1442</v>
      </c>
      <c r="V118" s="140" t="s">
        <v>1443</v>
      </c>
      <c r="W118" s="166" t="s">
        <v>221</v>
      </c>
      <c r="AA118" s="128">
        <f>IF(OR(J118="Fail",ISBLANK(J118)),INDEX('Issue Code Table'!C:C,MATCH(N:N,'Issue Code Table'!A:A,0)),IF(M118="Critical",6,IF(M118="Significant",5,IF(M118="Moderate",3,2))))</f>
        <v>5</v>
      </c>
    </row>
    <row r="119" spans="1:27" s="79" customFormat="1" ht="59.15" customHeight="1" x14ac:dyDescent="0.25">
      <c r="A119" s="96" t="s">
        <v>1444</v>
      </c>
      <c r="B119" s="97" t="s">
        <v>1189</v>
      </c>
      <c r="C119" s="156" t="s">
        <v>1190</v>
      </c>
      <c r="D119" s="156" t="s">
        <v>193</v>
      </c>
      <c r="E119" s="156" t="s">
        <v>1445</v>
      </c>
      <c r="F119" s="156" t="s">
        <v>1446</v>
      </c>
      <c r="G119" s="156" t="s">
        <v>1447</v>
      </c>
      <c r="H119" s="156" t="s">
        <v>1448</v>
      </c>
      <c r="I119" s="156"/>
      <c r="J119" s="94"/>
      <c r="K119" s="107" t="s">
        <v>1449</v>
      </c>
      <c r="L119" s="107"/>
      <c r="M119" s="101" t="s">
        <v>160</v>
      </c>
      <c r="N119" s="108" t="s">
        <v>1414</v>
      </c>
      <c r="O119" s="153" t="s">
        <v>1415</v>
      </c>
      <c r="P119" s="103"/>
      <c r="Q119" s="78" t="s">
        <v>1416</v>
      </c>
      <c r="R119" s="78" t="s">
        <v>1450</v>
      </c>
      <c r="S119" s="98" t="s">
        <v>1451</v>
      </c>
      <c r="T119" s="98" t="s">
        <v>1452</v>
      </c>
      <c r="U119" s="156" t="s">
        <v>1453</v>
      </c>
      <c r="V119" s="140" t="s">
        <v>1454</v>
      </c>
      <c r="W119" s="166" t="s">
        <v>221</v>
      </c>
      <c r="AA119" s="128">
        <f>IF(OR(J119="Fail",ISBLANK(J119)),INDEX('Issue Code Table'!C:C,MATCH(N:N,'Issue Code Table'!A:A,0)),IF(M119="Critical",6,IF(M119="Significant",5,IF(M119="Moderate",3,2))))</f>
        <v>5</v>
      </c>
    </row>
    <row r="120" spans="1:27" s="79" customFormat="1" ht="59.15" customHeight="1" x14ac:dyDescent="0.25">
      <c r="A120" s="96" t="s">
        <v>1455</v>
      </c>
      <c r="B120" s="97" t="s">
        <v>1189</v>
      </c>
      <c r="C120" s="156" t="s">
        <v>1190</v>
      </c>
      <c r="D120" s="156" t="s">
        <v>193</v>
      </c>
      <c r="E120" s="156" t="s">
        <v>1456</v>
      </c>
      <c r="F120" s="156" t="s">
        <v>1457</v>
      </c>
      <c r="G120" s="156" t="s">
        <v>1458</v>
      </c>
      <c r="H120" s="156" t="s">
        <v>1459</v>
      </c>
      <c r="I120" s="156"/>
      <c r="J120" s="94"/>
      <c r="K120" s="107" t="s">
        <v>1460</v>
      </c>
      <c r="L120" s="107"/>
      <c r="M120" s="101" t="s">
        <v>160</v>
      </c>
      <c r="N120" s="108" t="s">
        <v>1414</v>
      </c>
      <c r="O120" s="153" t="s">
        <v>1415</v>
      </c>
      <c r="P120" s="103"/>
      <c r="Q120" s="78" t="s">
        <v>1416</v>
      </c>
      <c r="R120" s="78" t="s">
        <v>1461</v>
      </c>
      <c r="S120" s="98" t="s">
        <v>1462</v>
      </c>
      <c r="T120" s="98" t="s">
        <v>1463</v>
      </c>
      <c r="U120" s="156" t="s">
        <v>1464</v>
      </c>
      <c r="V120" s="140" t="s">
        <v>1465</v>
      </c>
      <c r="W120" s="166" t="s">
        <v>221</v>
      </c>
      <c r="AA120" s="128">
        <f>IF(OR(J120="Fail",ISBLANK(J120)),INDEX('Issue Code Table'!C:C,MATCH(N:N,'Issue Code Table'!A:A,0)),IF(M120="Critical",6,IF(M120="Significant",5,IF(M120="Moderate",3,2))))</f>
        <v>5</v>
      </c>
    </row>
    <row r="121" spans="1:27" s="79" customFormat="1" ht="59.15" customHeight="1" x14ac:dyDescent="0.25">
      <c r="A121" s="96" t="s">
        <v>1466</v>
      </c>
      <c r="B121" s="97" t="s">
        <v>1189</v>
      </c>
      <c r="C121" s="156" t="s">
        <v>1190</v>
      </c>
      <c r="D121" s="156" t="s">
        <v>193</v>
      </c>
      <c r="E121" s="156" t="s">
        <v>1467</v>
      </c>
      <c r="F121" s="156" t="s">
        <v>1468</v>
      </c>
      <c r="G121" s="156" t="s">
        <v>1469</v>
      </c>
      <c r="H121" s="156" t="s">
        <v>1470</v>
      </c>
      <c r="I121" s="156"/>
      <c r="J121" s="94"/>
      <c r="K121" s="107" t="s">
        <v>1471</v>
      </c>
      <c r="L121" s="107"/>
      <c r="M121" s="101" t="s">
        <v>160</v>
      </c>
      <c r="N121" s="108" t="s">
        <v>1414</v>
      </c>
      <c r="O121" s="153" t="s">
        <v>1415</v>
      </c>
      <c r="P121" s="103"/>
      <c r="Q121" s="78" t="s">
        <v>1416</v>
      </c>
      <c r="R121" s="78" t="s">
        <v>1472</v>
      </c>
      <c r="S121" s="98" t="s">
        <v>1473</v>
      </c>
      <c r="T121" s="98" t="s">
        <v>1474</v>
      </c>
      <c r="U121" s="156" t="s">
        <v>1475</v>
      </c>
      <c r="V121" s="140" t="s">
        <v>1476</v>
      </c>
      <c r="W121" s="166" t="s">
        <v>221</v>
      </c>
      <c r="AA121" s="128">
        <f>IF(OR(J121="Fail",ISBLANK(J121)),INDEX('Issue Code Table'!C:C,MATCH(N:N,'Issue Code Table'!A:A,0)),IF(M121="Critical",6,IF(M121="Significant",5,IF(M121="Moderate",3,2))))</f>
        <v>5</v>
      </c>
    </row>
    <row r="122" spans="1:27" s="79" customFormat="1" ht="59.15" customHeight="1" x14ac:dyDescent="0.25">
      <c r="A122" s="96" t="s">
        <v>1477</v>
      </c>
      <c r="B122" s="97" t="s">
        <v>1189</v>
      </c>
      <c r="C122" s="156" t="s">
        <v>1190</v>
      </c>
      <c r="D122" s="156" t="s">
        <v>193</v>
      </c>
      <c r="E122" s="156" t="s">
        <v>1478</v>
      </c>
      <c r="F122" s="156" t="s">
        <v>1479</v>
      </c>
      <c r="G122" s="156" t="s">
        <v>1480</v>
      </c>
      <c r="H122" s="156" t="s">
        <v>1481</v>
      </c>
      <c r="I122" s="156"/>
      <c r="J122" s="94"/>
      <c r="K122" s="107" t="s">
        <v>1482</v>
      </c>
      <c r="L122" s="107"/>
      <c r="M122" s="101" t="s">
        <v>160</v>
      </c>
      <c r="N122" s="108" t="s">
        <v>1414</v>
      </c>
      <c r="O122" s="153" t="s">
        <v>1415</v>
      </c>
      <c r="P122" s="103"/>
      <c r="Q122" s="78" t="s">
        <v>1416</v>
      </c>
      <c r="R122" s="78" t="s">
        <v>1483</v>
      </c>
      <c r="S122" s="98" t="s">
        <v>1484</v>
      </c>
      <c r="T122" s="98" t="s">
        <v>1485</v>
      </c>
      <c r="U122" s="156" t="s">
        <v>1486</v>
      </c>
      <c r="V122" s="140" t="s">
        <v>1487</v>
      </c>
      <c r="W122" s="166" t="s">
        <v>221</v>
      </c>
      <c r="AA122" s="128">
        <f>IF(OR(J122="Fail",ISBLANK(J122)),INDEX('Issue Code Table'!C:C,MATCH(N:N,'Issue Code Table'!A:A,0)),IF(M122="Critical",6,IF(M122="Significant",5,IF(M122="Moderate",3,2))))</f>
        <v>5</v>
      </c>
    </row>
    <row r="123" spans="1:27" s="79" customFormat="1" ht="59.15" customHeight="1" x14ac:dyDescent="0.25">
      <c r="A123" s="96" t="s">
        <v>1488</v>
      </c>
      <c r="B123" s="97" t="s">
        <v>1189</v>
      </c>
      <c r="C123" s="156" t="s">
        <v>1190</v>
      </c>
      <c r="D123" s="156" t="s">
        <v>193</v>
      </c>
      <c r="E123" s="156" t="s">
        <v>1489</v>
      </c>
      <c r="F123" s="156" t="s">
        <v>1490</v>
      </c>
      <c r="G123" s="156" t="s">
        <v>1491</v>
      </c>
      <c r="H123" s="156" t="s">
        <v>1492</v>
      </c>
      <c r="I123" s="156"/>
      <c r="J123" s="94"/>
      <c r="K123" s="107" t="s">
        <v>1493</v>
      </c>
      <c r="L123" s="107"/>
      <c r="M123" s="101" t="s">
        <v>160</v>
      </c>
      <c r="N123" s="108" t="s">
        <v>1414</v>
      </c>
      <c r="O123" s="153" t="s">
        <v>1415</v>
      </c>
      <c r="P123" s="103"/>
      <c r="Q123" s="78" t="s">
        <v>1416</v>
      </c>
      <c r="R123" s="78" t="s">
        <v>1494</v>
      </c>
      <c r="S123" s="98" t="s">
        <v>1495</v>
      </c>
      <c r="T123" s="98" t="s">
        <v>1496</v>
      </c>
      <c r="U123" s="156" t="s">
        <v>1497</v>
      </c>
      <c r="V123" s="140" t="s">
        <v>1498</v>
      </c>
      <c r="W123" s="166" t="s">
        <v>221</v>
      </c>
      <c r="AA123" s="128">
        <f>IF(OR(J123="Fail",ISBLANK(J123)),INDEX('Issue Code Table'!C:C,MATCH(N:N,'Issue Code Table'!A:A,0)),IF(M123="Critical",6,IF(M123="Significant",5,IF(M123="Moderate",3,2))))</f>
        <v>5</v>
      </c>
    </row>
    <row r="124" spans="1:27" s="79" customFormat="1" ht="59.15" customHeight="1" x14ac:dyDescent="0.25">
      <c r="A124" s="96" t="s">
        <v>1499</v>
      </c>
      <c r="B124" s="97" t="s">
        <v>1189</v>
      </c>
      <c r="C124" s="156" t="s">
        <v>1190</v>
      </c>
      <c r="D124" s="156" t="s">
        <v>193</v>
      </c>
      <c r="E124" s="156" t="s">
        <v>1500</v>
      </c>
      <c r="F124" s="156" t="s">
        <v>1501</v>
      </c>
      <c r="G124" s="156" t="s">
        <v>1502</v>
      </c>
      <c r="H124" s="156" t="s">
        <v>1503</v>
      </c>
      <c r="I124" s="156"/>
      <c r="J124" s="94"/>
      <c r="K124" s="107" t="s">
        <v>1504</v>
      </c>
      <c r="L124" s="107"/>
      <c r="M124" s="101" t="s">
        <v>160</v>
      </c>
      <c r="N124" s="108" t="s">
        <v>1414</v>
      </c>
      <c r="O124" s="153" t="s">
        <v>1415</v>
      </c>
      <c r="P124" s="103"/>
      <c r="Q124" s="78" t="s">
        <v>1416</v>
      </c>
      <c r="R124" s="78" t="s">
        <v>1505</v>
      </c>
      <c r="S124" s="98" t="s">
        <v>1506</v>
      </c>
      <c r="T124" s="98" t="s">
        <v>1507</v>
      </c>
      <c r="U124" s="156" t="s">
        <v>1508</v>
      </c>
      <c r="V124" s="140" t="s">
        <v>1509</v>
      </c>
      <c r="W124" s="166" t="s">
        <v>221</v>
      </c>
      <c r="AA124" s="128">
        <f>IF(OR(J124="Fail",ISBLANK(J124)),INDEX('Issue Code Table'!C:C,MATCH(N:N,'Issue Code Table'!A:A,0)),IF(M124="Critical",6,IF(M124="Significant",5,IF(M124="Moderate",3,2))))</f>
        <v>5</v>
      </c>
    </row>
    <row r="125" spans="1:27" s="79" customFormat="1" ht="59.15" customHeight="1" x14ac:dyDescent="0.25">
      <c r="A125" s="96" t="s">
        <v>1510</v>
      </c>
      <c r="B125" s="97" t="s">
        <v>1189</v>
      </c>
      <c r="C125" s="156" t="s">
        <v>1190</v>
      </c>
      <c r="D125" s="156" t="s">
        <v>193</v>
      </c>
      <c r="E125" s="156" t="s">
        <v>1511</v>
      </c>
      <c r="F125" s="156" t="s">
        <v>1512</v>
      </c>
      <c r="G125" s="156" t="s">
        <v>1513</v>
      </c>
      <c r="H125" s="156" t="s">
        <v>1514</v>
      </c>
      <c r="I125" s="156"/>
      <c r="J125" s="94"/>
      <c r="K125" s="107" t="s">
        <v>1515</v>
      </c>
      <c r="L125" s="107"/>
      <c r="M125" s="101" t="s">
        <v>160</v>
      </c>
      <c r="N125" s="108" t="s">
        <v>1414</v>
      </c>
      <c r="O125" s="153" t="s">
        <v>1415</v>
      </c>
      <c r="P125" s="103"/>
      <c r="Q125" s="78" t="s">
        <v>1416</v>
      </c>
      <c r="R125" s="78" t="s">
        <v>1516</v>
      </c>
      <c r="S125" s="98" t="s">
        <v>1517</v>
      </c>
      <c r="T125" s="98" t="s">
        <v>1518</v>
      </c>
      <c r="U125" s="156" t="s">
        <v>1519</v>
      </c>
      <c r="V125" s="140" t="s">
        <v>1520</v>
      </c>
      <c r="W125" s="166" t="s">
        <v>221</v>
      </c>
      <c r="AA125" s="128">
        <f>IF(OR(J125="Fail",ISBLANK(J125)),INDEX('Issue Code Table'!C:C,MATCH(N:N,'Issue Code Table'!A:A,0)),IF(M125="Critical",6,IF(M125="Significant",5,IF(M125="Moderate",3,2))))</f>
        <v>5</v>
      </c>
    </row>
    <row r="126" spans="1:27" s="79" customFormat="1" ht="59.15" customHeight="1" x14ac:dyDescent="0.25">
      <c r="A126" s="96" t="s">
        <v>1521</v>
      </c>
      <c r="B126" s="97" t="s">
        <v>1189</v>
      </c>
      <c r="C126" s="156" t="s">
        <v>1190</v>
      </c>
      <c r="D126" s="156" t="s">
        <v>193</v>
      </c>
      <c r="E126" s="156" t="s">
        <v>1522</v>
      </c>
      <c r="F126" s="156" t="s">
        <v>1523</v>
      </c>
      <c r="G126" s="156" t="s">
        <v>1524</v>
      </c>
      <c r="H126" s="156" t="s">
        <v>1525</v>
      </c>
      <c r="I126" s="156"/>
      <c r="J126" s="94"/>
      <c r="K126" s="107" t="s">
        <v>1526</v>
      </c>
      <c r="L126" s="107"/>
      <c r="M126" s="101" t="s">
        <v>160</v>
      </c>
      <c r="N126" s="108" t="s">
        <v>1414</v>
      </c>
      <c r="O126" s="153" t="s">
        <v>1415</v>
      </c>
      <c r="P126" s="103"/>
      <c r="Q126" s="78" t="s">
        <v>1416</v>
      </c>
      <c r="R126" s="78" t="s">
        <v>1527</v>
      </c>
      <c r="S126" s="98" t="s">
        <v>1528</v>
      </c>
      <c r="T126" s="98" t="s">
        <v>1529</v>
      </c>
      <c r="U126" s="156" t="s">
        <v>1530</v>
      </c>
      <c r="V126" s="156" t="s">
        <v>1531</v>
      </c>
      <c r="W126" s="166" t="s">
        <v>221</v>
      </c>
      <c r="AA126" s="128">
        <f>IF(OR(J126="Fail",ISBLANK(J126)),INDEX('Issue Code Table'!C:C,MATCH(N:N,'Issue Code Table'!A:A,0)),IF(M126="Critical",6,IF(M126="Significant",5,IF(M126="Moderate",3,2))))</f>
        <v>5</v>
      </c>
    </row>
    <row r="127" spans="1:27" s="79" customFormat="1" ht="59.15" customHeight="1" x14ac:dyDescent="0.25">
      <c r="A127" s="96" t="s">
        <v>1532</v>
      </c>
      <c r="B127" s="97" t="s">
        <v>1189</v>
      </c>
      <c r="C127" s="156" t="s">
        <v>1190</v>
      </c>
      <c r="D127" s="156" t="s">
        <v>193</v>
      </c>
      <c r="E127" s="156" t="s">
        <v>1533</v>
      </c>
      <c r="F127" s="156" t="s">
        <v>1534</v>
      </c>
      <c r="G127" s="156" t="s">
        <v>1535</v>
      </c>
      <c r="H127" s="156" t="s">
        <v>1536</v>
      </c>
      <c r="I127" s="156"/>
      <c r="J127" s="94"/>
      <c r="K127" s="107" t="s">
        <v>1537</v>
      </c>
      <c r="L127" s="107"/>
      <c r="M127" s="101" t="s">
        <v>160</v>
      </c>
      <c r="N127" s="108" t="s">
        <v>1414</v>
      </c>
      <c r="O127" s="153" t="s">
        <v>1415</v>
      </c>
      <c r="P127" s="103"/>
      <c r="Q127" s="78" t="s">
        <v>1416</v>
      </c>
      <c r="R127" s="78" t="s">
        <v>1538</v>
      </c>
      <c r="S127" s="98" t="s">
        <v>1539</v>
      </c>
      <c r="T127" s="98" t="s">
        <v>1540</v>
      </c>
      <c r="U127" s="156" t="s">
        <v>1541</v>
      </c>
      <c r="V127" s="156" t="s">
        <v>1542</v>
      </c>
      <c r="W127" s="166" t="s">
        <v>221</v>
      </c>
      <c r="AA127" s="128">
        <f>IF(OR(J127="Fail",ISBLANK(J127)),INDEX('Issue Code Table'!C:C,MATCH(N:N,'Issue Code Table'!A:A,0)),IF(M127="Critical",6,IF(M127="Significant",5,IF(M127="Moderate",3,2))))</f>
        <v>5</v>
      </c>
    </row>
    <row r="128" spans="1:27" s="79" customFormat="1" ht="59.15" customHeight="1" x14ac:dyDescent="0.25">
      <c r="A128" s="96" t="s">
        <v>1543</v>
      </c>
      <c r="B128" s="97" t="s">
        <v>1189</v>
      </c>
      <c r="C128" s="156" t="s">
        <v>1190</v>
      </c>
      <c r="D128" s="156" t="s">
        <v>193</v>
      </c>
      <c r="E128" s="156" t="s">
        <v>1544</v>
      </c>
      <c r="F128" s="156" t="s">
        <v>1545</v>
      </c>
      <c r="G128" s="156" t="s">
        <v>1546</v>
      </c>
      <c r="H128" s="156" t="s">
        <v>1547</v>
      </c>
      <c r="I128" s="156"/>
      <c r="J128" s="94"/>
      <c r="K128" s="107" t="s">
        <v>1548</v>
      </c>
      <c r="L128" s="107"/>
      <c r="M128" s="101" t="s">
        <v>160</v>
      </c>
      <c r="N128" s="108" t="s">
        <v>1414</v>
      </c>
      <c r="O128" s="153" t="s">
        <v>1415</v>
      </c>
      <c r="P128" s="103"/>
      <c r="Q128" s="78" t="s">
        <v>1416</v>
      </c>
      <c r="R128" s="78" t="s">
        <v>1549</v>
      </c>
      <c r="S128" s="98" t="s">
        <v>1550</v>
      </c>
      <c r="T128" s="98" t="s">
        <v>1551</v>
      </c>
      <c r="U128" s="156" t="s">
        <v>1552</v>
      </c>
      <c r="V128" s="156" t="s">
        <v>1553</v>
      </c>
      <c r="W128" s="166" t="s">
        <v>221</v>
      </c>
      <c r="AA128" s="128">
        <f>IF(OR(J128="Fail",ISBLANK(J128)),INDEX('Issue Code Table'!C:C,MATCH(N:N,'Issue Code Table'!A:A,0)),IF(M128="Critical",6,IF(M128="Significant",5,IF(M128="Moderate",3,2))))</f>
        <v>5</v>
      </c>
    </row>
    <row r="129" spans="1:27" s="79" customFormat="1" ht="59.15" customHeight="1" x14ac:dyDescent="0.25">
      <c r="A129" s="96" t="s">
        <v>1554</v>
      </c>
      <c r="B129" s="97" t="s">
        <v>1189</v>
      </c>
      <c r="C129" s="156" t="s">
        <v>1190</v>
      </c>
      <c r="D129" s="156" t="s">
        <v>193</v>
      </c>
      <c r="E129" s="156" t="s">
        <v>1555</v>
      </c>
      <c r="F129" s="156" t="s">
        <v>1556</v>
      </c>
      <c r="G129" s="156" t="s">
        <v>1557</v>
      </c>
      <c r="H129" s="156" t="s">
        <v>1558</v>
      </c>
      <c r="I129" s="156"/>
      <c r="J129" s="94"/>
      <c r="K129" s="107" t="s">
        <v>1559</v>
      </c>
      <c r="L129" s="107"/>
      <c r="M129" s="101" t="s">
        <v>160</v>
      </c>
      <c r="N129" s="108" t="s">
        <v>1414</v>
      </c>
      <c r="O129" s="153" t="s">
        <v>1415</v>
      </c>
      <c r="P129" s="103"/>
      <c r="Q129" s="78" t="s">
        <v>1416</v>
      </c>
      <c r="R129" s="78" t="s">
        <v>1560</v>
      </c>
      <c r="S129" s="98" t="s">
        <v>1561</v>
      </c>
      <c r="T129" s="98" t="s">
        <v>1562</v>
      </c>
      <c r="U129" s="156" t="s">
        <v>1563</v>
      </c>
      <c r="V129" s="156" t="s">
        <v>1564</v>
      </c>
      <c r="W129" s="166" t="s">
        <v>221</v>
      </c>
      <c r="AA129" s="128">
        <f>IF(OR(J129="Fail",ISBLANK(J129)),INDEX('Issue Code Table'!C:C,MATCH(N:N,'Issue Code Table'!A:A,0)),IF(M129="Critical",6,IF(M129="Significant",5,IF(M129="Moderate",3,2))))</f>
        <v>5</v>
      </c>
    </row>
    <row r="130" spans="1:27" s="79" customFormat="1" ht="59.15" customHeight="1" x14ac:dyDescent="0.25">
      <c r="A130" s="96" t="s">
        <v>1565</v>
      </c>
      <c r="B130" s="97" t="s">
        <v>1189</v>
      </c>
      <c r="C130" s="156" t="s">
        <v>1190</v>
      </c>
      <c r="D130" s="156" t="s">
        <v>193</v>
      </c>
      <c r="E130" s="156" t="s">
        <v>1566</v>
      </c>
      <c r="F130" s="156" t="s">
        <v>1567</v>
      </c>
      <c r="G130" s="156" t="s">
        <v>1568</v>
      </c>
      <c r="H130" s="156" t="s">
        <v>1569</v>
      </c>
      <c r="I130" s="156"/>
      <c r="J130" s="94"/>
      <c r="K130" s="107" t="s">
        <v>1570</v>
      </c>
      <c r="L130" s="107"/>
      <c r="M130" s="101" t="s">
        <v>160</v>
      </c>
      <c r="N130" s="108" t="s">
        <v>1414</v>
      </c>
      <c r="O130" s="153" t="s">
        <v>1415</v>
      </c>
      <c r="P130" s="103"/>
      <c r="Q130" s="78" t="s">
        <v>1416</v>
      </c>
      <c r="R130" s="78" t="s">
        <v>1571</v>
      </c>
      <c r="S130" s="98" t="s">
        <v>1572</v>
      </c>
      <c r="T130" s="98" t="s">
        <v>1573</v>
      </c>
      <c r="U130" s="156" t="s">
        <v>1574</v>
      </c>
      <c r="V130" s="156" t="s">
        <v>1575</v>
      </c>
      <c r="W130" s="166" t="s">
        <v>221</v>
      </c>
      <c r="AA130" s="128">
        <f>IF(OR(J130="Fail",ISBLANK(J130)),INDEX('Issue Code Table'!C:C,MATCH(N:N,'Issue Code Table'!A:A,0)),IF(M130="Critical",6,IF(M130="Significant",5,IF(M130="Moderate",3,2))))</f>
        <v>5</v>
      </c>
    </row>
    <row r="131" spans="1:27" s="79" customFormat="1" ht="59.15" customHeight="1" x14ac:dyDescent="0.25">
      <c r="A131" s="96" t="s">
        <v>1576</v>
      </c>
      <c r="B131" s="97" t="s">
        <v>1189</v>
      </c>
      <c r="C131" s="156" t="s">
        <v>1190</v>
      </c>
      <c r="D131" s="156" t="s">
        <v>193</v>
      </c>
      <c r="E131" s="156" t="s">
        <v>1577</v>
      </c>
      <c r="F131" s="156" t="s">
        <v>1578</v>
      </c>
      <c r="G131" s="156" t="s">
        <v>1579</v>
      </c>
      <c r="H131" s="156" t="s">
        <v>1580</v>
      </c>
      <c r="I131" s="156"/>
      <c r="J131" s="94"/>
      <c r="K131" s="107" t="s">
        <v>1581</v>
      </c>
      <c r="L131" s="107"/>
      <c r="M131" s="101" t="s">
        <v>160</v>
      </c>
      <c r="N131" s="108" t="s">
        <v>1414</v>
      </c>
      <c r="O131" s="153" t="s">
        <v>1415</v>
      </c>
      <c r="P131" s="103"/>
      <c r="Q131" s="78" t="s">
        <v>1416</v>
      </c>
      <c r="R131" s="78" t="s">
        <v>1582</v>
      </c>
      <c r="S131" s="98" t="s">
        <v>1583</v>
      </c>
      <c r="T131" s="98" t="s">
        <v>1584</v>
      </c>
      <c r="U131" s="156" t="s">
        <v>1585</v>
      </c>
      <c r="V131" s="156" t="s">
        <v>1586</v>
      </c>
      <c r="W131" s="166" t="s">
        <v>221</v>
      </c>
      <c r="AA131" s="128">
        <f>IF(OR(J131="Fail",ISBLANK(J131)),INDEX('Issue Code Table'!C:C,MATCH(N:N,'Issue Code Table'!A:A,0)),IF(M131="Critical",6,IF(M131="Significant",5,IF(M131="Moderate",3,2))))</f>
        <v>5</v>
      </c>
    </row>
    <row r="132" spans="1:27" s="79" customFormat="1" ht="59.15" customHeight="1" x14ac:dyDescent="0.25">
      <c r="A132" s="96" t="s">
        <v>1587</v>
      </c>
      <c r="B132" s="97" t="s">
        <v>1189</v>
      </c>
      <c r="C132" s="156" t="s">
        <v>1190</v>
      </c>
      <c r="D132" s="156" t="s">
        <v>193</v>
      </c>
      <c r="E132" s="156" t="s">
        <v>1588</v>
      </c>
      <c r="F132" s="156" t="s">
        <v>1589</v>
      </c>
      <c r="G132" s="156" t="s">
        <v>1590</v>
      </c>
      <c r="H132" s="156" t="s">
        <v>1591</v>
      </c>
      <c r="I132" s="156"/>
      <c r="J132" s="94"/>
      <c r="K132" s="107" t="s">
        <v>1592</v>
      </c>
      <c r="L132" s="107"/>
      <c r="M132" s="101" t="s">
        <v>160</v>
      </c>
      <c r="N132" s="108" t="s">
        <v>1414</v>
      </c>
      <c r="O132" s="153" t="s">
        <v>1415</v>
      </c>
      <c r="P132" s="103"/>
      <c r="Q132" s="78" t="s">
        <v>1416</v>
      </c>
      <c r="R132" s="78" t="s">
        <v>1593</v>
      </c>
      <c r="S132" s="98" t="s">
        <v>1429</v>
      </c>
      <c r="T132" s="98" t="s">
        <v>1594</v>
      </c>
      <c r="U132" s="156" t="s">
        <v>1595</v>
      </c>
      <c r="V132" s="156" t="s">
        <v>1596</v>
      </c>
      <c r="W132" s="166" t="s">
        <v>221</v>
      </c>
      <c r="AA132" s="128">
        <f>IF(OR(J132="Fail",ISBLANK(J132)),INDEX('Issue Code Table'!C:C,MATCH(N:N,'Issue Code Table'!A:A,0)),IF(M132="Critical",6,IF(M132="Significant",5,IF(M132="Moderate",3,2))))</f>
        <v>5</v>
      </c>
    </row>
    <row r="133" spans="1:27" s="79" customFormat="1" ht="59.15" customHeight="1" x14ac:dyDescent="0.25">
      <c r="A133" s="96" t="s">
        <v>1597</v>
      </c>
      <c r="B133" s="97" t="s">
        <v>1189</v>
      </c>
      <c r="C133" s="156" t="s">
        <v>1190</v>
      </c>
      <c r="D133" s="156" t="s">
        <v>193</v>
      </c>
      <c r="E133" s="156" t="s">
        <v>1598</v>
      </c>
      <c r="F133" s="156" t="s">
        <v>1599</v>
      </c>
      <c r="G133" s="156" t="s">
        <v>1600</v>
      </c>
      <c r="H133" s="156" t="s">
        <v>1601</v>
      </c>
      <c r="I133" s="156"/>
      <c r="J133" s="94"/>
      <c r="K133" s="107" t="s">
        <v>1602</v>
      </c>
      <c r="L133" s="107"/>
      <c r="M133" s="101" t="s">
        <v>160</v>
      </c>
      <c r="N133" s="108" t="s">
        <v>1414</v>
      </c>
      <c r="O133" s="153" t="s">
        <v>1415</v>
      </c>
      <c r="P133" s="103"/>
      <c r="Q133" s="78" t="s">
        <v>1416</v>
      </c>
      <c r="R133" s="78" t="s">
        <v>1603</v>
      </c>
      <c r="S133" s="98" t="s">
        <v>1604</v>
      </c>
      <c r="T133" s="98" t="s">
        <v>1605</v>
      </c>
      <c r="U133" s="156" t="s">
        <v>1606</v>
      </c>
      <c r="V133" s="156" t="s">
        <v>1607</v>
      </c>
      <c r="W133" s="166" t="s">
        <v>221</v>
      </c>
      <c r="AA133" s="128">
        <f>IF(OR(J133="Fail",ISBLANK(J133)),INDEX('Issue Code Table'!C:C,MATCH(N:N,'Issue Code Table'!A:A,0)),IF(M133="Critical",6,IF(M133="Significant",5,IF(M133="Moderate",3,2))))</f>
        <v>5</v>
      </c>
    </row>
    <row r="134" spans="1:27" s="79" customFormat="1" ht="59.15" customHeight="1" x14ac:dyDescent="0.25">
      <c r="A134" s="96" t="s">
        <v>1608</v>
      </c>
      <c r="B134" s="97" t="s">
        <v>1189</v>
      </c>
      <c r="C134" s="156" t="s">
        <v>1190</v>
      </c>
      <c r="D134" s="156" t="s">
        <v>193</v>
      </c>
      <c r="E134" s="156" t="s">
        <v>1609</v>
      </c>
      <c r="F134" s="156" t="s">
        <v>1610</v>
      </c>
      <c r="G134" s="156" t="s">
        <v>1611</v>
      </c>
      <c r="H134" s="156" t="s">
        <v>1612</v>
      </c>
      <c r="I134" s="156"/>
      <c r="J134" s="94"/>
      <c r="K134" s="107" t="s">
        <v>1613</v>
      </c>
      <c r="L134" s="107"/>
      <c r="M134" s="101" t="s">
        <v>160</v>
      </c>
      <c r="N134" s="108" t="s">
        <v>1414</v>
      </c>
      <c r="O134" s="153" t="s">
        <v>1415</v>
      </c>
      <c r="P134" s="103"/>
      <c r="Q134" s="78" t="s">
        <v>1416</v>
      </c>
      <c r="R134" s="78" t="s">
        <v>1614</v>
      </c>
      <c r="S134" s="98" t="s">
        <v>1604</v>
      </c>
      <c r="T134" s="98" t="s">
        <v>1615</v>
      </c>
      <c r="U134" s="156" t="s">
        <v>1616</v>
      </c>
      <c r="V134" s="156" t="s">
        <v>1617</v>
      </c>
      <c r="W134" s="166" t="s">
        <v>221</v>
      </c>
      <c r="AA134" s="128">
        <f>IF(OR(J134="Fail",ISBLANK(J134)),INDEX('Issue Code Table'!C:C,MATCH(N:N,'Issue Code Table'!A:A,0)),IF(M134="Critical",6,IF(M134="Significant",5,IF(M134="Moderate",3,2))))</f>
        <v>5</v>
      </c>
    </row>
    <row r="135" spans="1:27" s="79" customFormat="1" ht="59.15" customHeight="1" x14ac:dyDescent="0.25">
      <c r="A135" s="96" t="s">
        <v>1618</v>
      </c>
      <c r="B135" s="97" t="s">
        <v>1189</v>
      </c>
      <c r="C135" s="156" t="s">
        <v>1190</v>
      </c>
      <c r="D135" s="156" t="s">
        <v>193</v>
      </c>
      <c r="E135" s="156" t="s">
        <v>1619</v>
      </c>
      <c r="F135" s="156" t="s">
        <v>1620</v>
      </c>
      <c r="G135" s="156" t="s">
        <v>1621</v>
      </c>
      <c r="H135" s="156" t="s">
        <v>1622</v>
      </c>
      <c r="I135" s="156"/>
      <c r="J135" s="94"/>
      <c r="K135" s="107" t="s">
        <v>1623</v>
      </c>
      <c r="L135" s="107"/>
      <c r="M135" s="101" t="s">
        <v>160</v>
      </c>
      <c r="N135" s="108" t="s">
        <v>1414</v>
      </c>
      <c r="O135" s="153" t="s">
        <v>1415</v>
      </c>
      <c r="P135" s="103"/>
      <c r="Q135" s="78" t="s">
        <v>1416</v>
      </c>
      <c r="R135" s="78" t="s">
        <v>1624</v>
      </c>
      <c r="S135" s="98" t="s">
        <v>1604</v>
      </c>
      <c r="T135" s="98" t="s">
        <v>1625</v>
      </c>
      <c r="U135" s="156" t="s">
        <v>1626</v>
      </c>
      <c r="V135" s="156" t="s">
        <v>1627</v>
      </c>
      <c r="W135" s="166" t="s">
        <v>221</v>
      </c>
      <c r="AA135" s="128">
        <f>IF(OR(J135="Fail",ISBLANK(J135)),INDEX('Issue Code Table'!C:C,MATCH(N:N,'Issue Code Table'!A:A,0)),IF(M135="Critical",6,IF(M135="Significant",5,IF(M135="Moderate",3,2))))</f>
        <v>5</v>
      </c>
    </row>
    <row r="136" spans="1:27" s="79" customFormat="1" ht="59.15" customHeight="1" x14ac:dyDescent="0.25">
      <c r="A136" s="96" t="s">
        <v>1628</v>
      </c>
      <c r="B136" s="97" t="s">
        <v>1189</v>
      </c>
      <c r="C136" s="156" t="s">
        <v>1190</v>
      </c>
      <c r="D136" s="156" t="s">
        <v>193</v>
      </c>
      <c r="E136" s="156" t="s">
        <v>1629</v>
      </c>
      <c r="F136" s="156" t="s">
        <v>1630</v>
      </c>
      <c r="G136" s="156" t="s">
        <v>1631</v>
      </c>
      <c r="H136" s="156" t="s">
        <v>1632</v>
      </c>
      <c r="I136" s="156"/>
      <c r="J136" s="94"/>
      <c r="K136" s="107" t="s">
        <v>1633</v>
      </c>
      <c r="L136" s="107"/>
      <c r="M136" s="101" t="s">
        <v>160</v>
      </c>
      <c r="N136" s="108" t="s">
        <v>1414</v>
      </c>
      <c r="O136" s="153" t="s">
        <v>1415</v>
      </c>
      <c r="P136" s="103"/>
      <c r="Q136" s="78" t="s">
        <v>1416</v>
      </c>
      <c r="R136" s="78" t="s">
        <v>1634</v>
      </c>
      <c r="S136" s="98" t="s">
        <v>1604</v>
      </c>
      <c r="T136" s="98" t="s">
        <v>1615</v>
      </c>
      <c r="U136" s="156" t="s">
        <v>1635</v>
      </c>
      <c r="V136" s="156" t="s">
        <v>1636</v>
      </c>
      <c r="W136" s="166" t="s">
        <v>221</v>
      </c>
      <c r="AA136" s="128">
        <f>IF(OR(J136="Fail",ISBLANK(J136)),INDEX('Issue Code Table'!C:C,MATCH(N:N,'Issue Code Table'!A:A,0)),IF(M136="Critical",6,IF(M136="Significant",5,IF(M136="Moderate",3,2))))</f>
        <v>5</v>
      </c>
    </row>
    <row r="137" spans="1:27" s="79" customFormat="1" ht="59.15" customHeight="1" x14ac:dyDescent="0.25">
      <c r="A137" s="96" t="s">
        <v>1637</v>
      </c>
      <c r="B137" s="97" t="s">
        <v>1638</v>
      </c>
      <c r="C137" s="156" t="s">
        <v>1639</v>
      </c>
      <c r="D137" s="156" t="s">
        <v>193</v>
      </c>
      <c r="E137" s="156" t="s">
        <v>1640</v>
      </c>
      <c r="F137" s="156" t="s">
        <v>1641</v>
      </c>
      <c r="G137" s="156" t="s">
        <v>1642</v>
      </c>
      <c r="H137" s="156" t="s">
        <v>1643</v>
      </c>
      <c r="I137" s="156"/>
      <c r="J137" s="94"/>
      <c r="K137" s="107" t="s">
        <v>1644</v>
      </c>
      <c r="L137" s="107"/>
      <c r="M137" s="101" t="s">
        <v>199</v>
      </c>
      <c r="N137" s="108" t="s">
        <v>1645</v>
      </c>
      <c r="O137" s="153" t="s">
        <v>1646</v>
      </c>
      <c r="P137" s="103"/>
      <c r="Q137" s="78" t="s">
        <v>1647</v>
      </c>
      <c r="R137" s="78" t="s">
        <v>1648</v>
      </c>
      <c r="S137" s="98" t="s">
        <v>1649</v>
      </c>
      <c r="T137" s="98" t="s">
        <v>347</v>
      </c>
      <c r="U137" s="156" t="s">
        <v>1650</v>
      </c>
      <c r="V137" s="156" t="s">
        <v>1651</v>
      </c>
      <c r="W137" s="98"/>
      <c r="AA137" s="128">
        <f>IF(OR(J137="Fail",ISBLANK(J137)),INDEX('Issue Code Table'!C:C,MATCH(N:N,'Issue Code Table'!A:A,0)),IF(M137="Critical",6,IF(M137="Significant",5,IF(M137="Moderate",3,2))))</f>
        <v>3</v>
      </c>
    </row>
    <row r="138" spans="1:27" s="79" customFormat="1" ht="59.15" customHeight="1" x14ac:dyDescent="0.25">
      <c r="A138" s="96" t="s">
        <v>1652</v>
      </c>
      <c r="B138" s="97" t="s">
        <v>1653</v>
      </c>
      <c r="C138" s="156" t="s">
        <v>1654</v>
      </c>
      <c r="D138" s="156" t="s">
        <v>193</v>
      </c>
      <c r="E138" s="156" t="s">
        <v>1655</v>
      </c>
      <c r="F138" s="156" t="s">
        <v>1656</v>
      </c>
      <c r="G138" s="156" t="s">
        <v>1657</v>
      </c>
      <c r="H138" s="156" t="s">
        <v>1658</v>
      </c>
      <c r="I138" s="156"/>
      <c r="J138" s="94"/>
      <c r="K138" s="107" t="s">
        <v>1659</v>
      </c>
      <c r="L138" s="107"/>
      <c r="M138" s="101" t="s">
        <v>199</v>
      </c>
      <c r="N138" s="108" t="s">
        <v>1645</v>
      </c>
      <c r="O138" s="153" t="s">
        <v>1646</v>
      </c>
      <c r="P138" s="103"/>
      <c r="Q138" s="78" t="s">
        <v>1647</v>
      </c>
      <c r="R138" s="78" t="s">
        <v>1660</v>
      </c>
      <c r="S138" s="98" t="s">
        <v>1661</v>
      </c>
      <c r="T138" s="98" t="s">
        <v>347</v>
      </c>
      <c r="U138" s="156" t="s">
        <v>1662</v>
      </c>
      <c r="V138" s="156" t="s">
        <v>1663</v>
      </c>
      <c r="W138" s="98"/>
      <c r="AA138" s="128">
        <f>IF(OR(J138="Fail",ISBLANK(J138)),INDEX('Issue Code Table'!C:C,MATCH(N:N,'Issue Code Table'!A:A,0)),IF(M138="Critical",6,IF(M138="Significant",5,IF(M138="Moderate",3,2))))</f>
        <v>3</v>
      </c>
    </row>
    <row r="139" spans="1:27" s="79" customFormat="1" ht="59.15" customHeight="1" x14ac:dyDescent="0.25">
      <c r="A139" s="96" t="s">
        <v>1664</v>
      </c>
      <c r="B139" s="97" t="s">
        <v>1653</v>
      </c>
      <c r="C139" s="156" t="s">
        <v>1654</v>
      </c>
      <c r="D139" s="156" t="s">
        <v>193</v>
      </c>
      <c r="E139" s="156" t="s">
        <v>1665</v>
      </c>
      <c r="F139" s="156" t="s">
        <v>1666</v>
      </c>
      <c r="G139" s="156" t="s">
        <v>1667</v>
      </c>
      <c r="H139" s="156" t="s">
        <v>1668</v>
      </c>
      <c r="I139" s="156"/>
      <c r="J139" s="94"/>
      <c r="K139" s="107" t="s">
        <v>1669</v>
      </c>
      <c r="L139" s="107"/>
      <c r="M139" s="101" t="s">
        <v>199</v>
      </c>
      <c r="N139" s="108" t="s">
        <v>1645</v>
      </c>
      <c r="O139" s="153" t="s">
        <v>1646</v>
      </c>
      <c r="P139" s="103"/>
      <c r="Q139" s="78" t="s">
        <v>1647</v>
      </c>
      <c r="R139" s="78" t="s">
        <v>1670</v>
      </c>
      <c r="S139" s="98" t="s">
        <v>1671</v>
      </c>
      <c r="T139" s="98" t="s">
        <v>347</v>
      </c>
      <c r="U139" s="156" t="s">
        <v>1672</v>
      </c>
      <c r="V139" s="156" t="s">
        <v>1673</v>
      </c>
      <c r="W139" s="98"/>
      <c r="AA139" s="128">
        <f>IF(OR(J139="Fail",ISBLANK(J139)),INDEX('Issue Code Table'!C:C,MATCH(N:N,'Issue Code Table'!A:A,0)),IF(M139="Critical",6,IF(M139="Significant",5,IF(M139="Moderate",3,2))))</f>
        <v>3</v>
      </c>
    </row>
    <row r="140" spans="1:27" s="79" customFormat="1" ht="59.15" customHeight="1" x14ac:dyDescent="0.25">
      <c r="A140" s="96" t="s">
        <v>1674</v>
      </c>
      <c r="B140" s="97" t="s">
        <v>1675</v>
      </c>
      <c r="C140" s="156" t="s">
        <v>1676</v>
      </c>
      <c r="D140" s="156" t="s">
        <v>193</v>
      </c>
      <c r="E140" s="156" t="s">
        <v>1677</v>
      </c>
      <c r="F140" s="156" t="s">
        <v>1678</v>
      </c>
      <c r="G140" s="156" t="s">
        <v>1679</v>
      </c>
      <c r="H140" s="156" t="s">
        <v>1680</v>
      </c>
      <c r="I140" s="156"/>
      <c r="J140" s="94"/>
      <c r="K140" s="107" t="s">
        <v>1681</v>
      </c>
      <c r="L140" s="107"/>
      <c r="M140" s="101" t="s">
        <v>199</v>
      </c>
      <c r="N140" s="108" t="s">
        <v>1645</v>
      </c>
      <c r="O140" s="153" t="s">
        <v>1646</v>
      </c>
      <c r="P140" s="103"/>
      <c r="Q140" s="78" t="s">
        <v>1647</v>
      </c>
      <c r="R140" s="78" t="s">
        <v>1682</v>
      </c>
      <c r="S140" s="98" t="s">
        <v>1683</v>
      </c>
      <c r="T140" s="98" t="s">
        <v>1684</v>
      </c>
      <c r="U140" s="156" t="s">
        <v>1685</v>
      </c>
      <c r="V140" s="156" t="s">
        <v>1686</v>
      </c>
      <c r="W140" s="98"/>
      <c r="AA140" s="128">
        <f>IF(OR(J140="Fail",ISBLANK(J140)),INDEX('Issue Code Table'!C:C,MATCH(N:N,'Issue Code Table'!A:A,0)),IF(M140="Critical",6,IF(M140="Significant",5,IF(M140="Moderate",3,2))))</f>
        <v>3</v>
      </c>
    </row>
    <row r="141" spans="1:27" s="79" customFormat="1" ht="59.15" customHeight="1" x14ac:dyDescent="0.25">
      <c r="A141" s="96" t="s">
        <v>1687</v>
      </c>
      <c r="B141" s="97" t="s">
        <v>767</v>
      </c>
      <c r="C141" s="156" t="s">
        <v>768</v>
      </c>
      <c r="D141" s="156" t="s">
        <v>193</v>
      </c>
      <c r="E141" s="156" t="s">
        <v>1688</v>
      </c>
      <c r="F141" s="156" t="s">
        <v>1689</v>
      </c>
      <c r="G141" s="156" t="s">
        <v>1690</v>
      </c>
      <c r="H141" s="156" t="s">
        <v>1691</v>
      </c>
      <c r="I141" s="156"/>
      <c r="J141" s="94"/>
      <c r="K141" s="107" t="s">
        <v>1692</v>
      </c>
      <c r="L141" s="107"/>
      <c r="M141" s="101" t="s">
        <v>199</v>
      </c>
      <c r="N141" s="108" t="s">
        <v>1645</v>
      </c>
      <c r="O141" s="153" t="s">
        <v>1646</v>
      </c>
      <c r="P141" s="103"/>
      <c r="Q141" s="78" t="s">
        <v>1647</v>
      </c>
      <c r="R141" s="78" t="s">
        <v>1693</v>
      </c>
      <c r="S141" s="98" t="s">
        <v>1694</v>
      </c>
      <c r="T141" s="98" t="s">
        <v>1695</v>
      </c>
      <c r="U141" s="156" t="s">
        <v>1696</v>
      </c>
      <c r="V141" s="156" t="s">
        <v>1697</v>
      </c>
      <c r="W141" s="98"/>
      <c r="AA141" s="128">
        <f>IF(OR(J141="Fail",ISBLANK(J141)),INDEX('Issue Code Table'!C:C,MATCH(N:N,'Issue Code Table'!A:A,0)),IF(M141="Critical",6,IF(M141="Significant",5,IF(M141="Moderate",3,2))))</f>
        <v>3</v>
      </c>
    </row>
    <row r="142" spans="1:27" s="79" customFormat="1" ht="59.15" customHeight="1" x14ac:dyDescent="0.25">
      <c r="A142" s="96" t="s">
        <v>1698</v>
      </c>
      <c r="B142" s="98" t="s">
        <v>1699</v>
      </c>
      <c r="C142" s="156" t="s">
        <v>1700</v>
      </c>
      <c r="D142" s="156" t="s">
        <v>193</v>
      </c>
      <c r="E142" s="156" t="s">
        <v>1701</v>
      </c>
      <c r="F142" s="156" t="s">
        <v>1702</v>
      </c>
      <c r="G142" s="156" t="s">
        <v>1703</v>
      </c>
      <c r="H142" s="156" t="s">
        <v>1704</v>
      </c>
      <c r="I142" s="156"/>
      <c r="J142" s="94"/>
      <c r="K142" s="107" t="s">
        <v>1705</v>
      </c>
      <c r="L142" s="107"/>
      <c r="M142" s="101" t="s">
        <v>264</v>
      </c>
      <c r="N142" s="108" t="s">
        <v>1706</v>
      </c>
      <c r="O142" s="153" t="s">
        <v>1707</v>
      </c>
      <c r="P142" s="103"/>
      <c r="Q142" s="78" t="s">
        <v>1647</v>
      </c>
      <c r="R142" s="78" t="s">
        <v>1708</v>
      </c>
      <c r="S142" s="98" t="s">
        <v>1709</v>
      </c>
      <c r="T142" s="98" t="s">
        <v>1710</v>
      </c>
      <c r="U142" s="156" t="s">
        <v>1711</v>
      </c>
      <c r="V142" s="156" t="s">
        <v>1712</v>
      </c>
      <c r="W142" s="98"/>
      <c r="AA142" s="128">
        <f>IF(OR(J142="Fail",ISBLANK(J142)),INDEX('Issue Code Table'!C:C,MATCH(N:N,'Issue Code Table'!A:A,0)),IF(M142="Critical",6,IF(M142="Significant",5,IF(M142="Moderate",3,2))))</f>
        <v>2</v>
      </c>
    </row>
    <row r="143" spans="1:27" s="79" customFormat="1" ht="59.15" customHeight="1" x14ac:dyDescent="0.25">
      <c r="A143" s="96" t="s">
        <v>1713</v>
      </c>
      <c r="B143" s="97" t="s">
        <v>767</v>
      </c>
      <c r="C143" s="156" t="s">
        <v>768</v>
      </c>
      <c r="D143" s="156" t="s">
        <v>193</v>
      </c>
      <c r="E143" s="156" t="s">
        <v>1714</v>
      </c>
      <c r="F143" s="156" t="s">
        <v>1715</v>
      </c>
      <c r="G143" s="156" t="s">
        <v>1716</v>
      </c>
      <c r="H143" s="156" t="s">
        <v>1717</v>
      </c>
      <c r="I143" s="156"/>
      <c r="J143" s="94"/>
      <c r="K143" s="107" t="s">
        <v>1718</v>
      </c>
      <c r="L143" s="107"/>
      <c r="M143" s="101" t="s">
        <v>199</v>
      </c>
      <c r="N143" s="108" t="s">
        <v>774</v>
      </c>
      <c r="O143" s="153" t="s">
        <v>775</v>
      </c>
      <c r="P143" s="103"/>
      <c r="Q143" s="78" t="s">
        <v>1647</v>
      </c>
      <c r="R143" s="78" t="s">
        <v>1719</v>
      </c>
      <c r="S143" s="98" t="s">
        <v>1709</v>
      </c>
      <c r="T143" s="98" t="s">
        <v>1720</v>
      </c>
      <c r="U143" s="156" t="s">
        <v>1721</v>
      </c>
      <c r="V143" s="156" t="s">
        <v>1722</v>
      </c>
      <c r="W143" s="98"/>
      <c r="AA143" s="128">
        <f>IF(OR(J143="Fail",ISBLANK(J143)),INDEX('Issue Code Table'!C:C,MATCH(N:N,'Issue Code Table'!A:A,0)),IF(M143="Critical",6,IF(M143="Significant",5,IF(M143="Moderate",3,2))))</f>
        <v>5</v>
      </c>
    </row>
    <row r="144" spans="1:27" s="79" customFormat="1" ht="59.15" customHeight="1" x14ac:dyDescent="0.25">
      <c r="A144" s="96" t="s">
        <v>1723</v>
      </c>
      <c r="B144" s="97" t="s">
        <v>767</v>
      </c>
      <c r="C144" s="156" t="s">
        <v>768</v>
      </c>
      <c r="D144" s="156" t="s">
        <v>193</v>
      </c>
      <c r="E144" s="156" t="s">
        <v>1724</v>
      </c>
      <c r="F144" s="156" t="s">
        <v>1725</v>
      </c>
      <c r="G144" s="156" t="s">
        <v>1726</v>
      </c>
      <c r="H144" s="156" t="s">
        <v>1727</v>
      </c>
      <c r="I144" s="156"/>
      <c r="J144" s="94"/>
      <c r="K144" s="107" t="s">
        <v>1728</v>
      </c>
      <c r="L144" s="107"/>
      <c r="M144" s="101" t="s">
        <v>199</v>
      </c>
      <c r="N144" s="108" t="s">
        <v>1729</v>
      </c>
      <c r="O144" s="153" t="s">
        <v>1730</v>
      </c>
      <c r="P144" s="103"/>
      <c r="Q144" s="78" t="s">
        <v>1647</v>
      </c>
      <c r="R144" s="78" t="s">
        <v>1731</v>
      </c>
      <c r="S144" s="98" t="s">
        <v>1709</v>
      </c>
      <c r="T144" s="98" t="s">
        <v>1732</v>
      </c>
      <c r="U144" s="156" t="s">
        <v>1733</v>
      </c>
      <c r="V144" s="156" t="s">
        <v>1734</v>
      </c>
      <c r="W144" s="98"/>
      <c r="AA144" s="128">
        <f>IF(OR(J144="Fail",ISBLANK(J144)),INDEX('Issue Code Table'!C:C,MATCH(N:N,'Issue Code Table'!A:A,0)),IF(M144="Critical",6,IF(M144="Significant",5,IF(M144="Moderate",3,2))))</f>
        <v>5</v>
      </c>
    </row>
    <row r="145" spans="1:27" s="79" customFormat="1" ht="59.15" customHeight="1" x14ac:dyDescent="0.25">
      <c r="A145" s="96" t="s">
        <v>1735</v>
      </c>
      <c r="B145" s="97" t="s">
        <v>1638</v>
      </c>
      <c r="C145" s="156" t="s">
        <v>1639</v>
      </c>
      <c r="D145" s="156" t="s">
        <v>193</v>
      </c>
      <c r="E145" s="156" t="s">
        <v>1736</v>
      </c>
      <c r="F145" s="156" t="s">
        <v>1641</v>
      </c>
      <c r="G145" s="156" t="s">
        <v>1737</v>
      </c>
      <c r="H145" s="156" t="s">
        <v>1738</v>
      </c>
      <c r="I145" s="156"/>
      <c r="J145" s="94"/>
      <c r="K145" s="107" t="s">
        <v>1739</v>
      </c>
      <c r="L145" s="107"/>
      <c r="M145" s="101" t="s">
        <v>199</v>
      </c>
      <c r="N145" s="108" t="s">
        <v>1645</v>
      </c>
      <c r="O145" s="153" t="s">
        <v>1646</v>
      </c>
      <c r="P145" s="103"/>
      <c r="Q145" s="78" t="s">
        <v>1740</v>
      </c>
      <c r="R145" s="78" t="s">
        <v>1741</v>
      </c>
      <c r="S145" s="98" t="s">
        <v>1649</v>
      </c>
      <c r="T145" s="98" t="s">
        <v>347</v>
      </c>
      <c r="U145" s="156" t="s">
        <v>1742</v>
      </c>
      <c r="V145" s="156" t="s">
        <v>1743</v>
      </c>
      <c r="W145" s="98"/>
      <c r="AA145" s="128">
        <f>IF(OR(J145="Fail",ISBLANK(J145)),INDEX('Issue Code Table'!C:C,MATCH(N:N,'Issue Code Table'!A:A,0)),IF(M145="Critical",6,IF(M145="Significant",5,IF(M145="Moderate",3,2))))</f>
        <v>3</v>
      </c>
    </row>
    <row r="146" spans="1:27" s="79" customFormat="1" ht="59.15" customHeight="1" x14ac:dyDescent="0.25">
      <c r="A146" s="96" t="s">
        <v>1744</v>
      </c>
      <c r="B146" s="97" t="s">
        <v>767</v>
      </c>
      <c r="C146" s="156" t="s">
        <v>768</v>
      </c>
      <c r="D146" s="156" t="s">
        <v>193</v>
      </c>
      <c r="E146" s="156" t="s">
        <v>1745</v>
      </c>
      <c r="F146" s="156" t="s">
        <v>1656</v>
      </c>
      <c r="G146" s="156" t="s">
        <v>1746</v>
      </c>
      <c r="H146" s="156" t="s">
        <v>1747</v>
      </c>
      <c r="I146" s="156"/>
      <c r="J146" s="94"/>
      <c r="K146" s="107" t="s">
        <v>1748</v>
      </c>
      <c r="L146" s="107"/>
      <c r="M146" s="101" t="s">
        <v>199</v>
      </c>
      <c r="N146" s="108" t="s">
        <v>1645</v>
      </c>
      <c r="O146" s="153" t="s">
        <v>1646</v>
      </c>
      <c r="P146" s="103"/>
      <c r="Q146" s="78" t="s">
        <v>1740</v>
      </c>
      <c r="R146" s="78" t="s">
        <v>1749</v>
      </c>
      <c r="S146" s="98" t="s">
        <v>1661</v>
      </c>
      <c r="T146" s="98" t="s">
        <v>347</v>
      </c>
      <c r="U146" s="156" t="s">
        <v>1750</v>
      </c>
      <c r="V146" s="156" t="s">
        <v>1751</v>
      </c>
      <c r="W146" s="98"/>
      <c r="AA146" s="128">
        <f>IF(OR(J146="Fail",ISBLANK(J146)),INDEX('Issue Code Table'!C:C,MATCH(N:N,'Issue Code Table'!A:A,0)),IF(M146="Critical",6,IF(M146="Significant",5,IF(M146="Moderate",3,2))))</f>
        <v>3</v>
      </c>
    </row>
    <row r="147" spans="1:27" s="79" customFormat="1" ht="59.15" customHeight="1" x14ac:dyDescent="0.25">
      <c r="A147" s="96" t="s">
        <v>1752</v>
      </c>
      <c r="B147" s="97" t="s">
        <v>767</v>
      </c>
      <c r="C147" s="156" t="s">
        <v>768</v>
      </c>
      <c r="D147" s="156" t="s">
        <v>193</v>
      </c>
      <c r="E147" s="156" t="s">
        <v>1753</v>
      </c>
      <c r="F147" s="156" t="s">
        <v>1754</v>
      </c>
      <c r="G147" s="156" t="s">
        <v>1755</v>
      </c>
      <c r="H147" s="156" t="s">
        <v>1756</v>
      </c>
      <c r="I147" s="156"/>
      <c r="J147" s="94"/>
      <c r="K147" s="107" t="s">
        <v>1757</v>
      </c>
      <c r="L147" s="107"/>
      <c r="M147" s="101" t="s">
        <v>199</v>
      </c>
      <c r="N147" s="108" t="s">
        <v>1645</v>
      </c>
      <c r="O147" s="153" t="s">
        <v>1646</v>
      </c>
      <c r="P147" s="103"/>
      <c r="Q147" s="78" t="s">
        <v>1740</v>
      </c>
      <c r="R147" s="78" t="s">
        <v>1758</v>
      </c>
      <c r="S147" s="98" t="s">
        <v>1671</v>
      </c>
      <c r="T147" s="98" t="s">
        <v>347</v>
      </c>
      <c r="U147" s="156" t="s">
        <v>1759</v>
      </c>
      <c r="V147" s="156" t="s">
        <v>1760</v>
      </c>
      <c r="W147" s="98"/>
      <c r="AA147" s="128">
        <f>IF(OR(J147="Fail",ISBLANK(J147)),INDEX('Issue Code Table'!C:C,MATCH(N:N,'Issue Code Table'!A:A,0)),IF(M147="Critical",6,IF(M147="Significant",5,IF(M147="Moderate",3,2))))</f>
        <v>3</v>
      </c>
    </row>
    <row r="148" spans="1:27" s="79" customFormat="1" ht="59.15" customHeight="1" x14ac:dyDescent="0.25">
      <c r="A148" s="96" t="s">
        <v>1761</v>
      </c>
      <c r="B148" s="97" t="s">
        <v>1675</v>
      </c>
      <c r="C148" s="156" t="s">
        <v>1676</v>
      </c>
      <c r="D148" s="156" t="s">
        <v>193</v>
      </c>
      <c r="E148" s="156" t="s">
        <v>1762</v>
      </c>
      <c r="F148" s="156" t="s">
        <v>1678</v>
      </c>
      <c r="G148" s="156" t="s">
        <v>1763</v>
      </c>
      <c r="H148" s="156" t="s">
        <v>1764</v>
      </c>
      <c r="I148" s="156"/>
      <c r="J148" s="94"/>
      <c r="K148" s="107" t="s">
        <v>1765</v>
      </c>
      <c r="L148" s="107"/>
      <c r="M148" s="101" t="s">
        <v>199</v>
      </c>
      <c r="N148" s="108" t="s">
        <v>1402</v>
      </c>
      <c r="O148" s="153" t="s">
        <v>1403</v>
      </c>
      <c r="P148" s="103"/>
      <c r="Q148" s="78" t="s">
        <v>1740</v>
      </c>
      <c r="R148" s="78" t="s">
        <v>1766</v>
      </c>
      <c r="S148" s="98" t="s">
        <v>1683</v>
      </c>
      <c r="T148" s="98" t="s">
        <v>1684</v>
      </c>
      <c r="U148" s="156" t="s">
        <v>1767</v>
      </c>
      <c r="V148" s="156" t="s">
        <v>1768</v>
      </c>
      <c r="W148" s="98"/>
      <c r="AA148" s="128">
        <f>IF(OR(J148="Fail",ISBLANK(J148)),INDEX('Issue Code Table'!C:C,MATCH(N:N,'Issue Code Table'!A:A,0)),IF(M148="Critical",6,IF(M148="Significant",5,IF(M148="Moderate",3,2))))</f>
        <v>3</v>
      </c>
    </row>
    <row r="149" spans="1:27" s="79" customFormat="1" ht="59.15" customHeight="1" x14ac:dyDescent="0.25">
      <c r="A149" s="96" t="s">
        <v>1769</v>
      </c>
      <c r="B149" s="97" t="s">
        <v>767</v>
      </c>
      <c r="C149" s="156" t="s">
        <v>768</v>
      </c>
      <c r="D149" s="156" t="s">
        <v>193</v>
      </c>
      <c r="E149" s="156" t="s">
        <v>1770</v>
      </c>
      <c r="F149" s="156" t="s">
        <v>1771</v>
      </c>
      <c r="G149" s="156" t="s">
        <v>1772</v>
      </c>
      <c r="H149" s="156" t="s">
        <v>1773</v>
      </c>
      <c r="I149" s="156"/>
      <c r="J149" s="94"/>
      <c r="K149" s="107" t="s">
        <v>1774</v>
      </c>
      <c r="L149" s="107"/>
      <c r="M149" s="101" t="s">
        <v>199</v>
      </c>
      <c r="N149" s="108" t="s">
        <v>1775</v>
      </c>
      <c r="O149" s="153" t="s">
        <v>1776</v>
      </c>
      <c r="P149" s="103"/>
      <c r="Q149" s="78" t="s">
        <v>1740</v>
      </c>
      <c r="R149" s="78" t="s">
        <v>1777</v>
      </c>
      <c r="S149" s="98" t="s">
        <v>1694</v>
      </c>
      <c r="T149" s="98" t="s">
        <v>1695</v>
      </c>
      <c r="U149" s="156" t="s">
        <v>1778</v>
      </c>
      <c r="V149" s="156" t="s">
        <v>1779</v>
      </c>
      <c r="W149" s="98"/>
      <c r="AA149" s="128">
        <f>IF(OR(J149="Fail",ISBLANK(J149)),INDEX('Issue Code Table'!C:C,MATCH(N:N,'Issue Code Table'!A:A,0)),IF(M149="Critical",6,IF(M149="Significant",5,IF(M149="Moderate",3,2))))</f>
        <v>3</v>
      </c>
    </row>
    <row r="150" spans="1:27" s="79" customFormat="1" ht="59.15" customHeight="1" x14ac:dyDescent="0.25">
      <c r="A150" s="96" t="s">
        <v>1780</v>
      </c>
      <c r="B150" s="97" t="s">
        <v>767</v>
      </c>
      <c r="C150" s="156" t="s">
        <v>768</v>
      </c>
      <c r="D150" s="156" t="s">
        <v>193</v>
      </c>
      <c r="E150" s="156" t="s">
        <v>1781</v>
      </c>
      <c r="F150" s="156" t="s">
        <v>1702</v>
      </c>
      <c r="G150" s="156" t="s">
        <v>1782</v>
      </c>
      <c r="H150" s="156" t="s">
        <v>1783</v>
      </c>
      <c r="I150" s="156"/>
      <c r="J150" s="94"/>
      <c r="K150" s="107" t="s">
        <v>1784</v>
      </c>
      <c r="L150" s="107"/>
      <c r="M150" s="101" t="s">
        <v>264</v>
      </c>
      <c r="N150" s="108" t="s">
        <v>1706</v>
      </c>
      <c r="O150" s="153" t="s">
        <v>1707</v>
      </c>
      <c r="P150" s="103"/>
      <c r="Q150" s="78" t="s">
        <v>1740</v>
      </c>
      <c r="R150" s="78" t="s">
        <v>1785</v>
      </c>
      <c r="S150" s="98" t="s">
        <v>1709</v>
      </c>
      <c r="T150" s="98" t="s">
        <v>1710</v>
      </c>
      <c r="U150" s="156" t="s">
        <v>1786</v>
      </c>
      <c r="V150" s="156" t="s">
        <v>1787</v>
      </c>
      <c r="W150" s="98"/>
      <c r="AA150" s="128">
        <f>IF(OR(J150="Fail",ISBLANK(J150)),INDEX('Issue Code Table'!C:C,MATCH(N:N,'Issue Code Table'!A:A,0)),IF(M150="Critical",6,IF(M150="Significant",5,IF(M150="Moderate",3,2))))</f>
        <v>2</v>
      </c>
    </row>
    <row r="151" spans="1:27" s="79" customFormat="1" ht="59.15" customHeight="1" x14ac:dyDescent="0.25">
      <c r="A151" s="96" t="s">
        <v>1788</v>
      </c>
      <c r="B151" s="97" t="s">
        <v>767</v>
      </c>
      <c r="C151" s="156" t="s">
        <v>768</v>
      </c>
      <c r="D151" s="156" t="s">
        <v>193</v>
      </c>
      <c r="E151" s="156" t="s">
        <v>1789</v>
      </c>
      <c r="F151" s="156" t="s">
        <v>1715</v>
      </c>
      <c r="G151" s="156" t="s">
        <v>1790</v>
      </c>
      <c r="H151" s="156" t="s">
        <v>1791</v>
      </c>
      <c r="I151" s="156"/>
      <c r="J151" s="94"/>
      <c r="K151" s="107" t="s">
        <v>1792</v>
      </c>
      <c r="L151" s="107"/>
      <c r="M151" s="101" t="s">
        <v>160</v>
      </c>
      <c r="N151" s="108" t="s">
        <v>774</v>
      </c>
      <c r="O151" s="153" t="s">
        <v>775</v>
      </c>
      <c r="P151" s="103"/>
      <c r="Q151" s="78" t="s">
        <v>1740</v>
      </c>
      <c r="R151" s="78" t="s">
        <v>1793</v>
      </c>
      <c r="S151" s="98" t="s">
        <v>1709</v>
      </c>
      <c r="T151" s="98" t="s">
        <v>1720</v>
      </c>
      <c r="U151" s="156" t="s">
        <v>1794</v>
      </c>
      <c r="V151" s="156" t="s">
        <v>1795</v>
      </c>
      <c r="W151" s="166" t="s">
        <v>221</v>
      </c>
      <c r="AA151" s="128">
        <f>IF(OR(J151="Fail",ISBLANK(J151)),INDEX('Issue Code Table'!C:C,MATCH(N:N,'Issue Code Table'!A:A,0)),IF(M151="Critical",6,IF(M151="Significant",5,IF(M151="Moderate",3,2))))</f>
        <v>5</v>
      </c>
    </row>
    <row r="152" spans="1:27" s="79" customFormat="1" ht="59.15" customHeight="1" x14ac:dyDescent="0.25">
      <c r="A152" s="96" t="s">
        <v>1796</v>
      </c>
      <c r="B152" s="97" t="s">
        <v>767</v>
      </c>
      <c r="C152" s="156" t="s">
        <v>768</v>
      </c>
      <c r="D152" s="156" t="s">
        <v>193</v>
      </c>
      <c r="E152" s="156" t="s">
        <v>1797</v>
      </c>
      <c r="F152" s="156" t="s">
        <v>1725</v>
      </c>
      <c r="G152" s="156" t="s">
        <v>1798</v>
      </c>
      <c r="H152" s="156" t="s">
        <v>1799</v>
      </c>
      <c r="I152" s="156"/>
      <c r="J152" s="94"/>
      <c r="K152" s="107" t="s">
        <v>1800</v>
      </c>
      <c r="L152" s="107"/>
      <c r="M152" s="101" t="s">
        <v>199</v>
      </c>
      <c r="N152" s="108" t="s">
        <v>1729</v>
      </c>
      <c r="O152" s="153" t="s">
        <v>1730</v>
      </c>
      <c r="P152" s="103"/>
      <c r="Q152" s="78" t="s">
        <v>1740</v>
      </c>
      <c r="R152" s="78" t="s">
        <v>1801</v>
      </c>
      <c r="S152" s="98" t="s">
        <v>1709</v>
      </c>
      <c r="T152" s="98" t="s">
        <v>1732</v>
      </c>
      <c r="U152" s="156" t="s">
        <v>1802</v>
      </c>
      <c r="V152" s="156" t="s">
        <v>1803</v>
      </c>
      <c r="W152" s="98"/>
      <c r="AA152" s="128">
        <f>IF(OR(J152="Fail",ISBLANK(J152)),INDEX('Issue Code Table'!C:C,MATCH(N:N,'Issue Code Table'!A:A,0)),IF(M152="Critical",6,IF(M152="Significant",5,IF(M152="Moderate",3,2))))</f>
        <v>5</v>
      </c>
    </row>
    <row r="153" spans="1:27" s="79" customFormat="1" ht="59.15" customHeight="1" x14ac:dyDescent="0.25">
      <c r="A153" s="96" t="s">
        <v>1804</v>
      </c>
      <c r="B153" s="97" t="s">
        <v>1638</v>
      </c>
      <c r="C153" s="156" t="s">
        <v>1639</v>
      </c>
      <c r="D153" s="156" t="s">
        <v>193</v>
      </c>
      <c r="E153" s="156" t="s">
        <v>1805</v>
      </c>
      <c r="F153" s="156" t="s">
        <v>1641</v>
      </c>
      <c r="G153" s="156" t="s">
        <v>1806</v>
      </c>
      <c r="H153" s="156" t="s">
        <v>1807</v>
      </c>
      <c r="I153" s="156"/>
      <c r="J153" s="94"/>
      <c r="K153" s="107" t="s">
        <v>1808</v>
      </c>
      <c r="L153" s="107"/>
      <c r="M153" s="101" t="s">
        <v>199</v>
      </c>
      <c r="N153" s="108" t="s">
        <v>1645</v>
      </c>
      <c r="O153" s="153" t="s">
        <v>1646</v>
      </c>
      <c r="P153" s="103"/>
      <c r="Q153" s="78" t="s">
        <v>1809</v>
      </c>
      <c r="R153" s="78" t="s">
        <v>1810</v>
      </c>
      <c r="S153" s="98" t="s">
        <v>1649</v>
      </c>
      <c r="T153" s="98" t="s">
        <v>347</v>
      </c>
      <c r="U153" s="156" t="s">
        <v>1811</v>
      </c>
      <c r="V153" s="156" t="s">
        <v>1812</v>
      </c>
      <c r="W153" s="98"/>
      <c r="AA153" s="128">
        <f>IF(OR(J153="Fail",ISBLANK(J153)),INDEX('Issue Code Table'!C:C,MATCH(N:N,'Issue Code Table'!A:A,0)),IF(M153="Critical",6,IF(M153="Significant",5,IF(M153="Moderate",3,2))))</f>
        <v>3</v>
      </c>
    </row>
    <row r="154" spans="1:27" s="79" customFormat="1" ht="59.15" customHeight="1" x14ac:dyDescent="0.25">
      <c r="A154" s="96" t="s">
        <v>1813</v>
      </c>
      <c r="B154" s="97" t="s">
        <v>767</v>
      </c>
      <c r="C154" s="156" t="s">
        <v>768</v>
      </c>
      <c r="D154" s="156" t="s">
        <v>193</v>
      </c>
      <c r="E154" s="156" t="s">
        <v>1814</v>
      </c>
      <c r="F154" s="156" t="s">
        <v>1656</v>
      </c>
      <c r="G154" s="156" t="s">
        <v>1815</v>
      </c>
      <c r="H154" s="156" t="s">
        <v>1816</v>
      </c>
      <c r="I154" s="156"/>
      <c r="J154" s="94"/>
      <c r="K154" s="107" t="s">
        <v>1817</v>
      </c>
      <c r="L154" s="107"/>
      <c r="M154" s="101" t="s">
        <v>199</v>
      </c>
      <c r="N154" s="108" t="s">
        <v>1645</v>
      </c>
      <c r="O154" s="153" t="s">
        <v>1646</v>
      </c>
      <c r="P154" s="103"/>
      <c r="Q154" s="78" t="s">
        <v>1809</v>
      </c>
      <c r="R154" s="78" t="s">
        <v>1818</v>
      </c>
      <c r="S154" s="98" t="s">
        <v>1661</v>
      </c>
      <c r="T154" s="98" t="s">
        <v>347</v>
      </c>
      <c r="U154" s="156" t="s">
        <v>1819</v>
      </c>
      <c r="V154" s="156" t="s">
        <v>1820</v>
      </c>
      <c r="W154" s="98"/>
      <c r="AA154" s="128">
        <f>IF(OR(J154="Fail",ISBLANK(J154)),INDEX('Issue Code Table'!C:C,MATCH(N:N,'Issue Code Table'!A:A,0)),IF(M154="Critical",6,IF(M154="Significant",5,IF(M154="Moderate",3,2))))</f>
        <v>3</v>
      </c>
    </row>
    <row r="155" spans="1:27" s="79" customFormat="1" ht="59.15" customHeight="1" x14ac:dyDescent="0.25">
      <c r="A155" s="96" t="s">
        <v>1821</v>
      </c>
      <c r="B155" s="97" t="s">
        <v>767</v>
      </c>
      <c r="C155" s="156" t="s">
        <v>768</v>
      </c>
      <c r="D155" s="156" t="s">
        <v>193</v>
      </c>
      <c r="E155" s="156" t="s">
        <v>1822</v>
      </c>
      <c r="F155" s="156" t="s">
        <v>1754</v>
      </c>
      <c r="G155" s="156" t="s">
        <v>1823</v>
      </c>
      <c r="H155" s="156" t="s">
        <v>1824</v>
      </c>
      <c r="I155" s="156"/>
      <c r="J155" s="94"/>
      <c r="K155" s="107" t="s">
        <v>1825</v>
      </c>
      <c r="L155" s="107"/>
      <c r="M155" s="101" t="s">
        <v>199</v>
      </c>
      <c r="N155" s="108" t="s">
        <v>1645</v>
      </c>
      <c r="O155" s="153" t="s">
        <v>1646</v>
      </c>
      <c r="P155" s="103"/>
      <c r="Q155" s="78" t="s">
        <v>1809</v>
      </c>
      <c r="R155" s="78" t="s">
        <v>1826</v>
      </c>
      <c r="S155" s="98" t="s">
        <v>1671</v>
      </c>
      <c r="T155" s="98" t="s">
        <v>347</v>
      </c>
      <c r="U155" s="156" t="s">
        <v>1827</v>
      </c>
      <c r="V155" s="156" t="s">
        <v>1828</v>
      </c>
      <c r="W155" s="98"/>
      <c r="AA155" s="128">
        <f>IF(OR(J155="Fail",ISBLANK(J155)),INDEX('Issue Code Table'!C:C,MATCH(N:N,'Issue Code Table'!A:A,0)),IF(M155="Critical",6,IF(M155="Significant",5,IF(M155="Moderate",3,2))))</f>
        <v>3</v>
      </c>
    </row>
    <row r="156" spans="1:27" s="79" customFormat="1" ht="59.15" customHeight="1" x14ac:dyDescent="0.25">
      <c r="A156" s="96" t="s">
        <v>1829</v>
      </c>
      <c r="B156" s="97" t="s">
        <v>1675</v>
      </c>
      <c r="C156" s="156" t="s">
        <v>1676</v>
      </c>
      <c r="D156" s="156" t="s">
        <v>193</v>
      </c>
      <c r="E156" s="156" t="s">
        <v>1830</v>
      </c>
      <c r="F156" s="156" t="s">
        <v>1831</v>
      </c>
      <c r="G156" s="156" t="s">
        <v>1832</v>
      </c>
      <c r="H156" s="156" t="s">
        <v>1833</v>
      </c>
      <c r="I156" s="156"/>
      <c r="J156" s="94"/>
      <c r="K156" s="107" t="s">
        <v>1834</v>
      </c>
      <c r="L156" s="107"/>
      <c r="M156" s="101" t="s">
        <v>199</v>
      </c>
      <c r="N156" s="108" t="s">
        <v>1402</v>
      </c>
      <c r="O156" s="153" t="s">
        <v>1403</v>
      </c>
      <c r="P156" s="103"/>
      <c r="Q156" s="78" t="s">
        <v>1809</v>
      </c>
      <c r="R156" s="78" t="s">
        <v>1835</v>
      </c>
      <c r="S156" s="98" t="s">
        <v>1836</v>
      </c>
      <c r="T156" s="98" t="s">
        <v>1684</v>
      </c>
      <c r="U156" s="156" t="s">
        <v>1837</v>
      </c>
      <c r="V156" s="156" t="s">
        <v>1838</v>
      </c>
      <c r="W156" s="98"/>
      <c r="AA156" s="128">
        <f>IF(OR(J156="Fail",ISBLANK(J156)),INDEX('Issue Code Table'!C:C,MATCH(N:N,'Issue Code Table'!A:A,0)),IF(M156="Critical",6,IF(M156="Significant",5,IF(M156="Moderate",3,2))))</f>
        <v>3</v>
      </c>
    </row>
    <row r="157" spans="1:27" s="79" customFormat="1" ht="59.15" customHeight="1" x14ac:dyDescent="0.25">
      <c r="A157" s="96" t="s">
        <v>1839</v>
      </c>
      <c r="B157" s="97" t="s">
        <v>1653</v>
      </c>
      <c r="C157" s="156" t="s">
        <v>1654</v>
      </c>
      <c r="D157" s="156" t="s">
        <v>193</v>
      </c>
      <c r="E157" s="156" t="s">
        <v>1840</v>
      </c>
      <c r="F157" s="156" t="s">
        <v>1841</v>
      </c>
      <c r="G157" s="156" t="s">
        <v>1842</v>
      </c>
      <c r="H157" s="156" t="s">
        <v>1843</v>
      </c>
      <c r="I157" s="156"/>
      <c r="J157" s="94"/>
      <c r="K157" s="107" t="s">
        <v>1844</v>
      </c>
      <c r="L157" s="107"/>
      <c r="M157" s="101" t="s">
        <v>199</v>
      </c>
      <c r="N157" s="108" t="s">
        <v>1645</v>
      </c>
      <c r="O157" s="153" t="s">
        <v>1845</v>
      </c>
      <c r="P157" s="103"/>
      <c r="Q157" s="78" t="s">
        <v>1809</v>
      </c>
      <c r="R157" s="78" t="s">
        <v>1846</v>
      </c>
      <c r="S157" s="98" t="s">
        <v>1847</v>
      </c>
      <c r="T157" s="98" t="s">
        <v>1848</v>
      </c>
      <c r="U157" s="156" t="s">
        <v>1849</v>
      </c>
      <c r="V157" s="156" t="s">
        <v>1850</v>
      </c>
      <c r="W157" s="98"/>
      <c r="AA157" s="128">
        <f>IF(OR(J157="Fail",ISBLANK(J157)),INDEX('Issue Code Table'!C:C,MATCH(N:N,'Issue Code Table'!A:A,0)),IF(M157="Critical",6,IF(M157="Significant",5,IF(M157="Moderate",3,2))))</f>
        <v>3</v>
      </c>
    </row>
    <row r="158" spans="1:27" s="79" customFormat="1" ht="59.15" customHeight="1" x14ac:dyDescent="0.25">
      <c r="A158" s="96" t="s">
        <v>1851</v>
      </c>
      <c r="B158" s="97" t="s">
        <v>361</v>
      </c>
      <c r="C158" s="156" t="s">
        <v>362</v>
      </c>
      <c r="D158" s="156" t="s">
        <v>193</v>
      </c>
      <c r="E158" s="156" t="s">
        <v>1852</v>
      </c>
      <c r="F158" s="156" t="s">
        <v>1853</v>
      </c>
      <c r="G158" s="156" t="s">
        <v>1854</v>
      </c>
      <c r="H158" s="156" t="s">
        <v>1855</v>
      </c>
      <c r="I158" s="156"/>
      <c r="J158" s="94"/>
      <c r="K158" s="107" t="s">
        <v>1856</v>
      </c>
      <c r="L158" s="107"/>
      <c r="M158" s="101" t="s">
        <v>199</v>
      </c>
      <c r="N158" s="108" t="s">
        <v>1645</v>
      </c>
      <c r="O158" s="153" t="s">
        <v>1646</v>
      </c>
      <c r="P158" s="103"/>
      <c r="Q158" s="78" t="s">
        <v>1809</v>
      </c>
      <c r="R158" s="78" t="s">
        <v>1857</v>
      </c>
      <c r="S158" s="98" t="s">
        <v>1858</v>
      </c>
      <c r="T158" s="98" t="s">
        <v>1859</v>
      </c>
      <c r="U158" s="156" t="s">
        <v>1860</v>
      </c>
      <c r="V158" s="156" t="s">
        <v>1861</v>
      </c>
      <c r="W158" s="98"/>
      <c r="AA158" s="128">
        <f>IF(OR(J158="Fail",ISBLANK(J158)),INDEX('Issue Code Table'!C:C,MATCH(N:N,'Issue Code Table'!A:A,0)),IF(M158="Critical",6,IF(M158="Significant",5,IF(M158="Moderate",3,2))))</f>
        <v>3</v>
      </c>
    </row>
    <row r="159" spans="1:27" s="79" customFormat="1" ht="59.15" customHeight="1" x14ac:dyDescent="0.25">
      <c r="A159" s="96" t="s">
        <v>1862</v>
      </c>
      <c r="B159" s="97" t="s">
        <v>767</v>
      </c>
      <c r="C159" s="156" t="s">
        <v>768</v>
      </c>
      <c r="D159" s="156" t="s">
        <v>193</v>
      </c>
      <c r="E159" s="156" t="s">
        <v>1863</v>
      </c>
      <c r="F159" s="156" t="s">
        <v>1864</v>
      </c>
      <c r="G159" s="156" t="s">
        <v>1865</v>
      </c>
      <c r="H159" s="156" t="s">
        <v>1866</v>
      </c>
      <c r="I159" s="156"/>
      <c r="J159" s="94"/>
      <c r="K159" s="107" t="s">
        <v>1867</v>
      </c>
      <c r="L159" s="107"/>
      <c r="M159" s="101" t="s">
        <v>199</v>
      </c>
      <c r="N159" s="108" t="s">
        <v>1775</v>
      </c>
      <c r="O159" s="153" t="s">
        <v>1776</v>
      </c>
      <c r="P159" s="103"/>
      <c r="Q159" s="78" t="s">
        <v>1809</v>
      </c>
      <c r="R159" s="78" t="s">
        <v>1868</v>
      </c>
      <c r="S159" s="98" t="s">
        <v>1694</v>
      </c>
      <c r="T159" s="98" t="s">
        <v>1695</v>
      </c>
      <c r="U159" s="156" t="s">
        <v>1869</v>
      </c>
      <c r="V159" s="156" t="s">
        <v>1870</v>
      </c>
      <c r="W159" s="98"/>
      <c r="AA159" s="128">
        <f>IF(OR(J159="Fail",ISBLANK(J159)),INDEX('Issue Code Table'!C:C,MATCH(N:N,'Issue Code Table'!A:A,0)),IF(M159="Critical",6,IF(M159="Significant",5,IF(M159="Moderate",3,2))))</f>
        <v>3</v>
      </c>
    </row>
    <row r="160" spans="1:27" s="79" customFormat="1" ht="59.15" customHeight="1" x14ac:dyDescent="0.25">
      <c r="A160" s="96" t="s">
        <v>1871</v>
      </c>
      <c r="B160" s="97" t="s">
        <v>767</v>
      </c>
      <c r="C160" s="156" t="s">
        <v>768</v>
      </c>
      <c r="D160" s="156" t="s">
        <v>193</v>
      </c>
      <c r="E160" s="156" t="s">
        <v>1872</v>
      </c>
      <c r="F160" s="156" t="s">
        <v>1702</v>
      </c>
      <c r="G160" s="156" t="s">
        <v>1873</v>
      </c>
      <c r="H160" s="156" t="s">
        <v>1874</v>
      </c>
      <c r="I160" s="156"/>
      <c r="J160" s="94"/>
      <c r="K160" s="107" t="s">
        <v>1875</v>
      </c>
      <c r="L160" s="107"/>
      <c r="M160" s="101" t="s">
        <v>264</v>
      </c>
      <c r="N160" s="108" t="s">
        <v>1706</v>
      </c>
      <c r="O160" s="153" t="s">
        <v>1707</v>
      </c>
      <c r="P160" s="103"/>
      <c r="Q160" s="78" t="s">
        <v>1809</v>
      </c>
      <c r="R160" s="78" t="s">
        <v>1876</v>
      </c>
      <c r="S160" s="98" t="s">
        <v>1709</v>
      </c>
      <c r="T160" s="98" t="s">
        <v>1710</v>
      </c>
      <c r="U160" s="156" t="s">
        <v>1877</v>
      </c>
      <c r="V160" s="156" t="s">
        <v>1878</v>
      </c>
      <c r="W160" s="98"/>
      <c r="AA160" s="128">
        <f>IF(OR(J160="Fail",ISBLANK(J160)),INDEX('Issue Code Table'!C:C,MATCH(N:N,'Issue Code Table'!A:A,0)),IF(M160="Critical",6,IF(M160="Significant",5,IF(M160="Moderate",3,2))))</f>
        <v>2</v>
      </c>
    </row>
    <row r="161" spans="1:27" s="79" customFormat="1" ht="59.15" customHeight="1" x14ac:dyDescent="0.25">
      <c r="A161" s="96" t="s">
        <v>1879</v>
      </c>
      <c r="B161" s="97" t="s">
        <v>767</v>
      </c>
      <c r="C161" s="156" t="s">
        <v>768</v>
      </c>
      <c r="D161" s="156" t="s">
        <v>193</v>
      </c>
      <c r="E161" s="156" t="s">
        <v>1880</v>
      </c>
      <c r="F161" s="156" t="s">
        <v>1715</v>
      </c>
      <c r="G161" s="156" t="s">
        <v>1881</v>
      </c>
      <c r="H161" s="156" t="s">
        <v>1882</v>
      </c>
      <c r="I161" s="156"/>
      <c r="J161" s="94"/>
      <c r="K161" s="107" t="s">
        <v>1883</v>
      </c>
      <c r="L161" s="107"/>
      <c r="M161" s="101" t="s">
        <v>199</v>
      </c>
      <c r="N161" s="108" t="s">
        <v>774</v>
      </c>
      <c r="O161" s="153" t="s">
        <v>775</v>
      </c>
      <c r="P161" s="103"/>
      <c r="Q161" s="78" t="s">
        <v>1809</v>
      </c>
      <c r="R161" s="78" t="s">
        <v>1884</v>
      </c>
      <c r="S161" s="98" t="s">
        <v>1709</v>
      </c>
      <c r="T161" s="98" t="s">
        <v>1720</v>
      </c>
      <c r="U161" s="156" t="s">
        <v>1885</v>
      </c>
      <c r="V161" s="156" t="s">
        <v>1886</v>
      </c>
      <c r="W161" s="98"/>
      <c r="AA161" s="128">
        <f>IF(OR(J161="Fail",ISBLANK(J161)),INDEX('Issue Code Table'!C:C,MATCH(N:N,'Issue Code Table'!A:A,0)),IF(M161="Critical",6,IF(M161="Significant",5,IF(M161="Moderate",3,2))))</f>
        <v>5</v>
      </c>
    </row>
    <row r="162" spans="1:27" s="79" customFormat="1" ht="59.15" customHeight="1" x14ac:dyDescent="0.25">
      <c r="A162" s="96" t="s">
        <v>1887</v>
      </c>
      <c r="B162" s="97" t="s">
        <v>767</v>
      </c>
      <c r="C162" s="156" t="s">
        <v>768</v>
      </c>
      <c r="D162" s="156" t="s">
        <v>193</v>
      </c>
      <c r="E162" s="156" t="s">
        <v>1888</v>
      </c>
      <c r="F162" s="156" t="s">
        <v>1725</v>
      </c>
      <c r="G162" s="156" t="s">
        <v>1889</v>
      </c>
      <c r="H162" s="156" t="s">
        <v>1890</v>
      </c>
      <c r="I162" s="156"/>
      <c r="J162" s="94"/>
      <c r="K162" s="107" t="s">
        <v>1891</v>
      </c>
      <c r="L162" s="107"/>
      <c r="M162" s="101" t="s">
        <v>199</v>
      </c>
      <c r="N162" s="108" t="s">
        <v>1729</v>
      </c>
      <c r="O162" s="153" t="s">
        <v>1730</v>
      </c>
      <c r="P162" s="103"/>
      <c r="Q162" s="78" t="s">
        <v>1809</v>
      </c>
      <c r="R162" s="78" t="s">
        <v>1892</v>
      </c>
      <c r="S162" s="98" t="s">
        <v>1709</v>
      </c>
      <c r="T162" s="98" t="s">
        <v>1732</v>
      </c>
      <c r="U162" s="156" t="s">
        <v>1893</v>
      </c>
      <c r="V162" s="156" t="s">
        <v>1894</v>
      </c>
      <c r="W162" s="98"/>
      <c r="AA162" s="128">
        <f>IF(OR(J162="Fail",ISBLANK(J162)),INDEX('Issue Code Table'!C:C,MATCH(N:N,'Issue Code Table'!A:A,0)),IF(M162="Critical",6,IF(M162="Significant",5,IF(M162="Moderate",3,2))))</f>
        <v>5</v>
      </c>
    </row>
    <row r="163" spans="1:27" s="79" customFormat="1" ht="59.15" customHeight="1" x14ac:dyDescent="0.25">
      <c r="A163" s="96" t="s">
        <v>1895</v>
      </c>
      <c r="B163" s="97" t="s">
        <v>767</v>
      </c>
      <c r="C163" s="156" t="s">
        <v>768</v>
      </c>
      <c r="D163" s="156" t="s">
        <v>193</v>
      </c>
      <c r="E163" s="156" t="s">
        <v>1896</v>
      </c>
      <c r="F163" s="156" t="s">
        <v>1897</v>
      </c>
      <c r="G163" s="156" t="s">
        <v>1898</v>
      </c>
      <c r="H163" s="156" t="s">
        <v>1899</v>
      </c>
      <c r="I163" s="156"/>
      <c r="J163" s="94"/>
      <c r="K163" s="107" t="s">
        <v>1900</v>
      </c>
      <c r="L163" s="107"/>
      <c r="M163" s="101" t="s">
        <v>199</v>
      </c>
      <c r="N163" s="108" t="s">
        <v>1729</v>
      </c>
      <c r="O163" s="153" t="s">
        <v>1730</v>
      </c>
      <c r="P163" s="103"/>
      <c r="Q163" s="78" t="s">
        <v>1901</v>
      </c>
      <c r="R163" s="78" t="s">
        <v>1902</v>
      </c>
      <c r="S163" s="98" t="s">
        <v>1903</v>
      </c>
      <c r="T163" s="98" t="s">
        <v>1904</v>
      </c>
      <c r="U163" s="156" t="s">
        <v>1905</v>
      </c>
      <c r="V163" s="156" t="s">
        <v>1906</v>
      </c>
      <c r="W163" s="98"/>
      <c r="AA163" s="128">
        <f>IF(OR(J163="Fail",ISBLANK(J163)),INDEX('Issue Code Table'!C:C,MATCH(N:N,'Issue Code Table'!A:A,0)),IF(M163="Critical",6,IF(M163="Significant",5,IF(M163="Moderate",3,2))))</f>
        <v>5</v>
      </c>
    </row>
    <row r="164" spans="1:27" s="79" customFormat="1" ht="59.15" customHeight="1" x14ac:dyDescent="0.25">
      <c r="A164" s="96" t="s">
        <v>1907</v>
      </c>
      <c r="B164" s="97" t="s">
        <v>767</v>
      </c>
      <c r="C164" s="156" t="s">
        <v>768</v>
      </c>
      <c r="D164" s="156" t="s">
        <v>193</v>
      </c>
      <c r="E164" s="156" t="s">
        <v>1908</v>
      </c>
      <c r="F164" s="156" t="s">
        <v>1909</v>
      </c>
      <c r="G164" s="156" t="s">
        <v>1910</v>
      </c>
      <c r="H164" s="156" t="s">
        <v>1911</v>
      </c>
      <c r="I164" s="156"/>
      <c r="J164" s="94"/>
      <c r="K164" s="107" t="s">
        <v>1912</v>
      </c>
      <c r="L164" s="107"/>
      <c r="M164" s="101" t="s">
        <v>199</v>
      </c>
      <c r="N164" s="108" t="s">
        <v>1913</v>
      </c>
      <c r="O164" s="153" t="s">
        <v>1914</v>
      </c>
      <c r="P164" s="103"/>
      <c r="Q164" s="78" t="s">
        <v>1915</v>
      </c>
      <c r="R164" s="78" t="s">
        <v>1916</v>
      </c>
      <c r="S164" s="98" t="s">
        <v>1917</v>
      </c>
      <c r="T164" s="98" t="s">
        <v>1904</v>
      </c>
      <c r="U164" s="156" t="s">
        <v>1918</v>
      </c>
      <c r="V164" s="156" t="s">
        <v>1919</v>
      </c>
      <c r="W164" s="98"/>
      <c r="AA164" s="128">
        <f>IF(OR(J164="Fail",ISBLANK(J164)),INDEX('Issue Code Table'!C:C,MATCH(N:N,'Issue Code Table'!A:A,0)),IF(M164="Critical",6,IF(M164="Significant",5,IF(M164="Moderate",3,2))))</f>
        <v>4</v>
      </c>
    </row>
    <row r="165" spans="1:27" s="79" customFormat="1" ht="59.15" customHeight="1" x14ac:dyDescent="0.25">
      <c r="A165" s="96" t="s">
        <v>1920</v>
      </c>
      <c r="B165" s="97" t="s">
        <v>767</v>
      </c>
      <c r="C165" s="156" t="s">
        <v>768</v>
      </c>
      <c r="D165" s="156" t="s">
        <v>193</v>
      </c>
      <c r="E165" s="156" t="s">
        <v>1921</v>
      </c>
      <c r="F165" s="156" t="s">
        <v>1922</v>
      </c>
      <c r="G165" s="156" t="s">
        <v>1923</v>
      </c>
      <c r="H165" s="156" t="s">
        <v>1924</v>
      </c>
      <c r="I165" s="156"/>
      <c r="J165" s="94"/>
      <c r="K165" s="107" t="s">
        <v>1925</v>
      </c>
      <c r="L165" s="107"/>
      <c r="M165" s="101" t="s">
        <v>199</v>
      </c>
      <c r="N165" s="108" t="s">
        <v>1913</v>
      </c>
      <c r="O165" s="153" t="s">
        <v>1914</v>
      </c>
      <c r="P165" s="103"/>
      <c r="Q165" s="78" t="s">
        <v>1915</v>
      </c>
      <c r="R165" s="78" t="s">
        <v>1926</v>
      </c>
      <c r="S165" s="98" t="s">
        <v>1903</v>
      </c>
      <c r="T165" s="98" t="s">
        <v>1904</v>
      </c>
      <c r="U165" s="156" t="s">
        <v>1927</v>
      </c>
      <c r="V165" s="156" t="s">
        <v>1928</v>
      </c>
      <c r="W165" s="98"/>
      <c r="AA165" s="128">
        <f>IF(OR(J165="Fail",ISBLANK(J165)),INDEX('Issue Code Table'!C:C,MATCH(N:N,'Issue Code Table'!A:A,0)),IF(M165="Critical",6,IF(M165="Significant",5,IF(M165="Moderate",3,2))))</f>
        <v>4</v>
      </c>
    </row>
    <row r="166" spans="1:27" s="79" customFormat="1" ht="59.15" customHeight="1" x14ac:dyDescent="0.25">
      <c r="A166" s="96" t="s">
        <v>1929</v>
      </c>
      <c r="B166" s="97" t="s">
        <v>767</v>
      </c>
      <c r="C166" s="156" t="s">
        <v>768</v>
      </c>
      <c r="D166" s="156" t="s">
        <v>193</v>
      </c>
      <c r="E166" s="156" t="s">
        <v>1930</v>
      </c>
      <c r="F166" s="156" t="s">
        <v>1931</v>
      </c>
      <c r="G166" s="156" t="s">
        <v>1932</v>
      </c>
      <c r="H166" s="156" t="s">
        <v>1933</v>
      </c>
      <c r="I166" s="156"/>
      <c r="J166" s="94"/>
      <c r="K166" s="107" t="s">
        <v>1934</v>
      </c>
      <c r="L166" s="107"/>
      <c r="M166" s="101" t="s">
        <v>199</v>
      </c>
      <c r="N166" s="108" t="s">
        <v>1913</v>
      </c>
      <c r="O166" s="153" t="s">
        <v>1914</v>
      </c>
      <c r="P166" s="103"/>
      <c r="Q166" s="78" t="s">
        <v>1915</v>
      </c>
      <c r="R166" s="78" t="s">
        <v>1935</v>
      </c>
      <c r="S166" s="98" t="s">
        <v>1903</v>
      </c>
      <c r="T166" s="98" t="s">
        <v>1904</v>
      </c>
      <c r="U166" s="156" t="s">
        <v>1936</v>
      </c>
      <c r="V166" s="156" t="s">
        <v>1937</v>
      </c>
      <c r="W166" s="98"/>
      <c r="AA166" s="128">
        <f>IF(OR(J166="Fail",ISBLANK(J166)),INDEX('Issue Code Table'!C:C,MATCH(N:N,'Issue Code Table'!A:A,0)),IF(M166="Critical",6,IF(M166="Significant",5,IF(M166="Moderate",3,2))))</f>
        <v>4</v>
      </c>
    </row>
    <row r="167" spans="1:27" s="79" customFormat="1" ht="59.15" customHeight="1" x14ac:dyDescent="0.25">
      <c r="A167" s="96" t="s">
        <v>1938</v>
      </c>
      <c r="B167" s="97" t="s">
        <v>767</v>
      </c>
      <c r="C167" s="156" t="s">
        <v>768</v>
      </c>
      <c r="D167" s="156" t="s">
        <v>193</v>
      </c>
      <c r="E167" s="156" t="s">
        <v>1939</v>
      </c>
      <c r="F167" s="156" t="s">
        <v>1940</v>
      </c>
      <c r="G167" s="156" t="s">
        <v>1941</v>
      </c>
      <c r="H167" s="156" t="s">
        <v>1942</v>
      </c>
      <c r="I167" s="156"/>
      <c r="J167" s="94"/>
      <c r="K167" s="107" t="s">
        <v>1943</v>
      </c>
      <c r="L167" s="107"/>
      <c r="M167" s="101" t="s">
        <v>199</v>
      </c>
      <c r="N167" s="108" t="s">
        <v>774</v>
      </c>
      <c r="O167" s="153" t="s">
        <v>775</v>
      </c>
      <c r="P167" s="103"/>
      <c r="Q167" s="78" t="s">
        <v>1944</v>
      </c>
      <c r="R167" s="78" t="s">
        <v>1945</v>
      </c>
      <c r="S167" s="98" t="s">
        <v>1946</v>
      </c>
      <c r="T167" s="98" t="s">
        <v>1904</v>
      </c>
      <c r="U167" s="156" t="s">
        <v>1947</v>
      </c>
      <c r="V167" s="156" t="s">
        <v>1948</v>
      </c>
      <c r="W167" s="98"/>
      <c r="AA167" s="128">
        <f>IF(OR(J167="Fail",ISBLANK(J167)),INDEX('Issue Code Table'!C:C,MATCH(N:N,'Issue Code Table'!A:A,0)),IF(M167="Critical",6,IF(M167="Significant",5,IF(M167="Moderate",3,2))))</f>
        <v>5</v>
      </c>
    </row>
    <row r="168" spans="1:27" s="79" customFormat="1" ht="59.15" customHeight="1" x14ac:dyDescent="0.25">
      <c r="A168" s="96" t="s">
        <v>1949</v>
      </c>
      <c r="B168" s="97" t="s">
        <v>767</v>
      </c>
      <c r="C168" s="156" t="s">
        <v>768</v>
      </c>
      <c r="D168" s="156" t="s">
        <v>193</v>
      </c>
      <c r="E168" s="156" t="s">
        <v>1950</v>
      </c>
      <c r="F168" s="156" t="s">
        <v>1951</v>
      </c>
      <c r="G168" s="156" t="s">
        <v>1952</v>
      </c>
      <c r="H168" s="156" t="s">
        <v>1953</v>
      </c>
      <c r="I168" s="156"/>
      <c r="J168" s="94"/>
      <c r="K168" s="107" t="s">
        <v>1954</v>
      </c>
      <c r="L168" s="107"/>
      <c r="M168" s="101" t="s">
        <v>199</v>
      </c>
      <c r="N168" s="108" t="s">
        <v>774</v>
      </c>
      <c r="O168" s="153" t="s">
        <v>775</v>
      </c>
      <c r="P168" s="103"/>
      <c r="Q168" s="78" t="s">
        <v>1944</v>
      </c>
      <c r="R168" s="78" t="s">
        <v>1955</v>
      </c>
      <c r="S168" s="98" t="s">
        <v>1903</v>
      </c>
      <c r="T168" s="98" t="s">
        <v>1904</v>
      </c>
      <c r="U168" s="156" t="s">
        <v>1956</v>
      </c>
      <c r="V168" s="156" t="s">
        <v>1957</v>
      </c>
      <c r="W168" s="98"/>
      <c r="AA168" s="128">
        <f>IF(OR(J168="Fail",ISBLANK(J168)),INDEX('Issue Code Table'!C:C,MATCH(N:N,'Issue Code Table'!A:A,0)),IF(M168="Critical",6,IF(M168="Significant",5,IF(M168="Moderate",3,2))))</f>
        <v>5</v>
      </c>
    </row>
    <row r="169" spans="1:27" s="79" customFormat="1" ht="59.15" customHeight="1" x14ac:dyDescent="0.25">
      <c r="A169" s="96" t="s">
        <v>1958</v>
      </c>
      <c r="B169" s="97" t="s">
        <v>767</v>
      </c>
      <c r="C169" s="156" t="s">
        <v>768</v>
      </c>
      <c r="D169" s="156" t="s">
        <v>193</v>
      </c>
      <c r="E169" s="156" t="s">
        <v>1959</v>
      </c>
      <c r="F169" s="156" t="s">
        <v>1960</v>
      </c>
      <c r="G169" s="156" t="s">
        <v>1961</v>
      </c>
      <c r="H169" s="156" t="s">
        <v>1962</v>
      </c>
      <c r="I169" s="156"/>
      <c r="J169" s="94"/>
      <c r="K169" s="107" t="s">
        <v>1963</v>
      </c>
      <c r="L169" s="107"/>
      <c r="M169" s="101" t="s">
        <v>199</v>
      </c>
      <c r="N169" s="108" t="s">
        <v>774</v>
      </c>
      <c r="O169" s="153" t="s">
        <v>775</v>
      </c>
      <c r="P169" s="103"/>
      <c r="Q169" s="78" t="s">
        <v>1964</v>
      </c>
      <c r="R169" s="78" t="s">
        <v>1965</v>
      </c>
      <c r="S169" s="98" t="s">
        <v>1903</v>
      </c>
      <c r="T169" s="98" t="s">
        <v>1904</v>
      </c>
      <c r="U169" s="156" t="s">
        <v>1966</v>
      </c>
      <c r="V169" s="156" t="s">
        <v>1967</v>
      </c>
      <c r="W169" s="98"/>
      <c r="AA169" s="128">
        <f>IF(OR(J169="Fail",ISBLANK(J169)),INDEX('Issue Code Table'!C:C,MATCH(N:N,'Issue Code Table'!A:A,0)),IF(M169="Critical",6,IF(M169="Significant",5,IF(M169="Moderate",3,2))))</f>
        <v>5</v>
      </c>
    </row>
    <row r="170" spans="1:27" s="79" customFormat="1" ht="59.15" customHeight="1" x14ac:dyDescent="0.25">
      <c r="A170" s="96" t="s">
        <v>1968</v>
      </c>
      <c r="B170" s="97" t="s">
        <v>767</v>
      </c>
      <c r="C170" s="156" t="s">
        <v>768</v>
      </c>
      <c r="D170" s="156" t="s">
        <v>193</v>
      </c>
      <c r="E170" s="156" t="s">
        <v>1969</v>
      </c>
      <c r="F170" s="156" t="s">
        <v>1970</v>
      </c>
      <c r="G170" s="156" t="s">
        <v>1971</v>
      </c>
      <c r="H170" s="156" t="s">
        <v>1972</v>
      </c>
      <c r="I170" s="156"/>
      <c r="J170" s="94"/>
      <c r="K170" s="107" t="s">
        <v>1973</v>
      </c>
      <c r="L170" s="107"/>
      <c r="M170" s="101" t="s">
        <v>199</v>
      </c>
      <c r="N170" s="108" t="s">
        <v>1913</v>
      </c>
      <c r="O170" s="153" t="s">
        <v>1914</v>
      </c>
      <c r="P170" s="103"/>
      <c r="Q170" s="78" t="s">
        <v>1964</v>
      </c>
      <c r="R170" s="78" t="s">
        <v>1974</v>
      </c>
      <c r="S170" s="98" t="s">
        <v>1903</v>
      </c>
      <c r="T170" s="98" t="s">
        <v>1904</v>
      </c>
      <c r="U170" s="156" t="s">
        <v>1975</v>
      </c>
      <c r="V170" s="156" t="s">
        <v>1976</v>
      </c>
      <c r="W170" s="98"/>
      <c r="AA170" s="128">
        <f>IF(OR(J170="Fail",ISBLANK(J170)),INDEX('Issue Code Table'!C:C,MATCH(N:N,'Issue Code Table'!A:A,0)),IF(M170="Critical",6,IF(M170="Significant",5,IF(M170="Moderate",3,2))))</f>
        <v>4</v>
      </c>
    </row>
    <row r="171" spans="1:27" s="79" customFormat="1" ht="59.15" customHeight="1" x14ac:dyDescent="0.25">
      <c r="A171" s="96" t="s">
        <v>1977</v>
      </c>
      <c r="B171" s="97" t="s">
        <v>767</v>
      </c>
      <c r="C171" s="156" t="s">
        <v>768</v>
      </c>
      <c r="D171" s="156" t="s">
        <v>193</v>
      </c>
      <c r="E171" s="156" t="s">
        <v>1978</v>
      </c>
      <c r="F171" s="156" t="s">
        <v>1979</v>
      </c>
      <c r="G171" s="156" t="s">
        <v>1980</v>
      </c>
      <c r="H171" s="156" t="s">
        <v>1981</v>
      </c>
      <c r="I171" s="156"/>
      <c r="J171" s="94"/>
      <c r="K171" s="107" t="s">
        <v>1982</v>
      </c>
      <c r="L171" s="107"/>
      <c r="M171" s="101" t="s">
        <v>199</v>
      </c>
      <c r="N171" s="108" t="s">
        <v>774</v>
      </c>
      <c r="O171" s="153" t="s">
        <v>775</v>
      </c>
      <c r="P171" s="103"/>
      <c r="Q171" s="78" t="s">
        <v>1964</v>
      </c>
      <c r="R171" s="78" t="s">
        <v>1983</v>
      </c>
      <c r="S171" s="98" t="s">
        <v>1903</v>
      </c>
      <c r="T171" s="98" t="s">
        <v>1904</v>
      </c>
      <c r="U171" s="156" t="s">
        <v>1984</v>
      </c>
      <c r="V171" s="156" t="s">
        <v>1985</v>
      </c>
      <c r="W171" s="98"/>
      <c r="AA171" s="128">
        <f>IF(OR(J171="Fail",ISBLANK(J171)),INDEX('Issue Code Table'!C:C,MATCH(N:N,'Issue Code Table'!A:A,0)),IF(M171="Critical",6,IF(M171="Significant",5,IF(M171="Moderate",3,2))))</f>
        <v>5</v>
      </c>
    </row>
    <row r="172" spans="1:27" s="79" customFormat="1" ht="59.15" customHeight="1" x14ac:dyDescent="0.25">
      <c r="A172" s="96" t="s">
        <v>1986</v>
      </c>
      <c r="B172" s="97" t="s">
        <v>767</v>
      </c>
      <c r="C172" s="156" t="s">
        <v>768</v>
      </c>
      <c r="D172" s="156" t="s">
        <v>193</v>
      </c>
      <c r="E172" s="156" t="s">
        <v>1987</v>
      </c>
      <c r="F172" s="156" t="s">
        <v>1988</v>
      </c>
      <c r="G172" s="156" t="s">
        <v>1989</v>
      </c>
      <c r="H172" s="156" t="s">
        <v>1990</v>
      </c>
      <c r="I172" s="156"/>
      <c r="J172" s="94"/>
      <c r="K172" s="107" t="s">
        <v>1991</v>
      </c>
      <c r="L172" s="107"/>
      <c r="M172" s="101" t="s">
        <v>160</v>
      </c>
      <c r="N172" s="108" t="s">
        <v>1729</v>
      </c>
      <c r="O172" s="153" t="s">
        <v>1730</v>
      </c>
      <c r="P172" s="103"/>
      <c r="Q172" s="78" t="s">
        <v>1964</v>
      </c>
      <c r="R172" s="78" t="s">
        <v>1992</v>
      </c>
      <c r="S172" s="98" t="s">
        <v>1903</v>
      </c>
      <c r="T172" s="98" t="s">
        <v>1904</v>
      </c>
      <c r="U172" s="156" t="s">
        <v>1993</v>
      </c>
      <c r="V172" s="156" t="s">
        <v>1994</v>
      </c>
      <c r="W172" s="166" t="s">
        <v>221</v>
      </c>
      <c r="AA172" s="128">
        <f>IF(OR(J172="Fail",ISBLANK(J172)),INDEX('Issue Code Table'!C:C,MATCH(N:N,'Issue Code Table'!A:A,0)),IF(M172="Critical",6,IF(M172="Significant",5,IF(M172="Moderate",3,2))))</f>
        <v>5</v>
      </c>
    </row>
    <row r="173" spans="1:27" s="79" customFormat="1" ht="59.15" customHeight="1" x14ac:dyDescent="0.25">
      <c r="A173" s="96" t="s">
        <v>1995</v>
      </c>
      <c r="B173" s="97" t="s">
        <v>767</v>
      </c>
      <c r="C173" s="156" t="s">
        <v>768</v>
      </c>
      <c r="D173" s="156" t="s">
        <v>193</v>
      </c>
      <c r="E173" s="156" t="s">
        <v>1996</v>
      </c>
      <c r="F173" s="156" t="s">
        <v>1997</v>
      </c>
      <c r="G173" s="156" t="s">
        <v>1998</v>
      </c>
      <c r="H173" s="156" t="s">
        <v>1999</v>
      </c>
      <c r="I173" s="156"/>
      <c r="J173" s="94"/>
      <c r="K173" s="107" t="s">
        <v>2000</v>
      </c>
      <c r="L173" s="107"/>
      <c r="M173" s="101" t="s">
        <v>160</v>
      </c>
      <c r="N173" s="108" t="s">
        <v>1729</v>
      </c>
      <c r="O173" s="153" t="s">
        <v>1730</v>
      </c>
      <c r="P173" s="103"/>
      <c r="Q173" s="78" t="s">
        <v>1964</v>
      </c>
      <c r="R173" s="78" t="s">
        <v>2001</v>
      </c>
      <c r="S173" s="98" t="s">
        <v>1903</v>
      </c>
      <c r="T173" s="98" t="s">
        <v>1904</v>
      </c>
      <c r="U173" s="156" t="s">
        <v>2002</v>
      </c>
      <c r="V173" s="156" t="s">
        <v>2003</v>
      </c>
      <c r="W173" s="166" t="s">
        <v>221</v>
      </c>
      <c r="AA173" s="128">
        <f>IF(OR(J173="Fail",ISBLANK(J173)),INDEX('Issue Code Table'!C:C,MATCH(N:N,'Issue Code Table'!A:A,0)),IF(M173="Critical",6,IF(M173="Significant",5,IF(M173="Moderate",3,2))))</f>
        <v>5</v>
      </c>
    </row>
    <row r="174" spans="1:27" s="79" customFormat="1" ht="59.15" customHeight="1" x14ac:dyDescent="0.25">
      <c r="A174" s="96" t="s">
        <v>2004</v>
      </c>
      <c r="B174" s="97" t="s">
        <v>767</v>
      </c>
      <c r="C174" s="156" t="s">
        <v>768</v>
      </c>
      <c r="D174" s="156" t="s">
        <v>193</v>
      </c>
      <c r="E174" s="156" t="s">
        <v>2005</v>
      </c>
      <c r="F174" s="156" t="s">
        <v>2006</v>
      </c>
      <c r="G174" s="156" t="s">
        <v>2007</v>
      </c>
      <c r="H174" s="156" t="s">
        <v>2008</v>
      </c>
      <c r="I174" s="156"/>
      <c r="J174" s="94"/>
      <c r="K174" s="107" t="s">
        <v>2009</v>
      </c>
      <c r="L174" s="107"/>
      <c r="M174" s="101" t="s">
        <v>160</v>
      </c>
      <c r="N174" s="108" t="s">
        <v>1729</v>
      </c>
      <c r="O174" s="153" t="s">
        <v>1730</v>
      </c>
      <c r="P174" s="103"/>
      <c r="Q174" s="78" t="s">
        <v>1964</v>
      </c>
      <c r="R174" s="78" t="s">
        <v>2010</v>
      </c>
      <c r="S174" s="98" t="s">
        <v>1903</v>
      </c>
      <c r="T174" s="98" t="s">
        <v>1904</v>
      </c>
      <c r="U174" s="156" t="s">
        <v>2011</v>
      </c>
      <c r="V174" s="156" t="s">
        <v>2012</v>
      </c>
      <c r="W174" s="166" t="s">
        <v>221</v>
      </c>
      <c r="AA174" s="128">
        <f>IF(OR(J174="Fail",ISBLANK(J174)),INDEX('Issue Code Table'!C:C,MATCH(N:N,'Issue Code Table'!A:A,0)),IF(M174="Critical",6,IF(M174="Significant",5,IF(M174="Moderate",3,2))))</f>
        <v>5</v>
      </c>
    </row>
    <row r="175" spans="1:27" s="79" customFormat="1" ht="59.15" customHeight="1" x14ac:dyDescent="0.25">
      <c r="A175" s="96" t="s">
        <v>2013</v>
      </c>
      <c r="B175" s="97" t="s">
        <v>2014</v>
      </c>
      <c r="C175" s="156" t="s">
        <v>2015</v>
      </c>
      <c r="D175" s="156" t="s">
        <v>193</v>
      </c>
      <c r="E175" s="156" t="s">
        <v>2016</v>
      </c>
      <c r="F175" s="156" t="s">
        <v>2017</v>
      </c>
      <c r="G175" s="156" t="s">
        <v>2018</v>
      </c>
      <c r="H175" s="156" t="s">
        <v>2019</v>
      </c>
      <c r="I175" s="156"/>
      <c r="J175" s="94"/>
      <c r="K175" s="107" t="s">
        <v>2020</v>
      </c>
      <c r="L175" s="107"/>
      <c r="M175" s="101" t="s">
        <v>199</v>
      </c>
      <c r="N175" s="108" t="s">
        <v>774</v>
      </c>
      <c r="O175" s="153" t="s">
        <v>775</v>
      </c>
      <c r="P175" s="103"/>
      <c r="Q175" s="78" t="s">
        <v>2021</v>
      </c>
      <c r="R175" s="78" t="s">
        <v>2022</v>
      </c>
      <c r="S175" s="98" t="s">
        <v>2023</v>
      </c>
      <c r="T175" s="98" t="s">
        <v>1904</v>
      </c>
      <c r="U175" s="156" t="s">
        <v>2024</v>
      </c>
      <c r="V175" s="156" t="s">
        <v>2025</v>
      </c>
      <c r="W175" s="98"/>
      <c r="AA175" s="128">
        <f>IF(OR(J175="Fail",ISBLANK(J175)),INDEX('Issue Code Table'!C:C,MATCH(N:N,'Issue Code Table'!A:A,0)),IF(M175="Critical",6,IF(M175="Significant",5,IF(M175="Moderate",3,2))))</f>
        <v>5</v>
      </c>
    </row>
    <row r="176" spans="1:27" s="79" customFormat="1" ht="59.15" customHeight="1" x14ac:dyDescent="0.25">
      <c r="A176" s="96" t="s">
        <v>2026</v>
      </c>
      <c r="B176" s="97" t="s">
        <v>2014</v>
      </c>
      <c r="C176" s="156" t="s">
        <v>2015</v>
      </c>
      <c r="D176" s="156" t="s">
        <v>193</v>
      </c>
      <c r="E176" s="156" t="s">
        <v>2027</v>
      </c>
      <c r="F176" s="156" t="s">
        <v>2028</v>
      </c>
      <c r="G176" s="156" t="s">
        <v>2029</v>
      </c>
      <c r="H176" s="156" t="s">
        <v>2030</v>
      </c>
      <c r="I176" s="156"/>
      <c r="J176" s="94"/>
      <c r="K176" s="107" t="s">
        <v>2031</v>
      </c>
      <c r="L176" s="107"/>
      <c r="M176" s="101" t="s">
        <v>199</v>
      </c>
      <c r="N176" s="108" t="s">
        <v>774</v>
      </c>
      <c r="O176" s="153" t="s">
        <v>775</v>
      </c>
      <c r="P176" s="103"/>
      <c r="Q176" s="78" t="s">
        <v>2021</v>
      </c>
      <c r="R176" s="78" t="s">
        <v>2032</v>
      </c>
      <c r="S176" s="98" t="s">
        <v>2033</v>
      </c>
      <c r="T176" s="98" t="s">
        <v>1904</v>
      </c>
      <c r="U176" s="156" t="s">
        <v>2034</v>
      </c>
      <c r="V176" s="156" t="s">
        <v>2035</v>
      </c>
      <c r="W176" s="98"/>
      <c r="AA176" s="128">
        <f>IF(OR(J176="Fail",ISBLANK(J176)),INDEX('Issue Code Table'!C:C,MATCH(N:N,'Issue Code Table'!A:A,0)),IF(M176="Critical",6,IF(M176="Significant",5,IF(M176="Moderate",3,2))))</f>
        <v>5</v>
      </c>
    </row>
    <row r="177" spans="1:27" s="79" customFormat="1" ht="59.15" customHeight="1" x14ac:dyDescent="0.25">
      <c r="A177" s="96" t="s">
        <v>2036</v>
      </c>
      <c r="B177" s="97" t="s">
        <v>2014</v>
      </c>
      <c r="C177" s="156" t="s">
        <v>2015</v>
      </c>
      <c r="D177" s="156" t="s">
        <v>193</v>
      </c>
      <c r="E177" s="156" t="s">
        <v>2037</v>
      </c>
      <c r="F177" s="156" t="s">
        <v>2038</v>
      </c>
      <c r="G177" s="156" t="s">
        <v>2039</v>
      </c>
      <c r="H177" s="156" t="s">
        <v>2040</v>
      </c>
      <c r="I177" s="156"/>
      <c r="J177" s="94"/>
      <c r="K177" s="107" t="s">
        <v>2041</v>
      </c>
      <c r="L177" s="107"/>
      <c r="M177" s="101" t="s">
        <v>199</v>
      </c>
      <c r="N177" s="108" t="s">
        <v>774</v>
      </c>
      <c r="O177" s="153" t="s">
        <v>775</v>
      </c>
      <c r="P177" s="103"/>
      <c r="Q177" s="78" t="s">
        <v>2021</v>
      </c>
      <c r="R177" s="78" t="s">
        <v>2042</v>
      </c>
      <c r="S177" s="98" t="s">
        <v>2043</v>
      </c>
      <c r="T177" s="98" t="s">
        <v>1904</v>
      </c>
      <c r="U177" s="156" t="s">
        <v>2044</v>
      </c>
      <c r="V177" s="156" t="s">
        <v>2045</v>
      </c>
      <c r="W177" s="98"/>
      <c r="AA177" s="128">
        <f>IF(OR(J177="Fail",ISBLANK(J177)),INDEX('Issue Code Table'!C:C,MATCH(N:N,'Issue Code Table'!A:A,0)),IF(M177="Critical",6,IF(M177="Significant",5,IF(M177="Moderate",3,2))))</f>
        <v>5</v>
      </c>
    </row>
    <row r="178" spans="1:27" s="79" customFormat="1" ht="59.15" customHeight="1" x14ac:dyDescent="0.25">
      <c r="A178" s="96" t="s">
        <v>2046</v>
      </c>
      <c r="B178" s="97" t="s">
        <v>767</v>
      </c>
      <c r="C178" s="156" t="s">
        <v>768</v>
      </c>
      <c r="D178" s="156" t="s">
        <v>193</v>
      </c>
      <c r="E178" s="156" t="s">
        <v>2047</v>
      </c>
      <c r="F178" s="156" t="s">
        <v>2048</v>
      </c>
      <c r="G178" s="156" t="s">
        <v>2049</v>
      </c>
      <c r="H178" s="156" t="s">
        <v>2050</v>
      </c>
      <c r="I178" s="156"/>
      <c r="J178" s="94"/>
      <c r="K178" s="107" t="s">
        <v>2051</v>
      </c>
      <c r="L178" s="107"/>
      <c r="M178" s="101" t="s">
        <v>199</v>
      </c>
      <c r="N178" s="108" t="s">
        <v>774</v>
      </c>
      <c r="O178" s="153" t="s">
        <v>775</v>
      </c>
      <c r="P178" s="103"/>
      <c r="Q178" s="78" t="s">
        <v>2021</v>
      </c>
      <c r="R178" s="78" t="s">
        <v>2052</v>
      </c>
      <c r="S178" s="98" t="s">
        <v>2053</v>
      </c>
      <c r="T178" s="98" t="s">
        <v>1904</v>
      </c>
      <c r="U178" s="156" t="s">
        <v>2054</v>
      </c>
      <c r="V178" s="156" t="s">
        <v>2055</v>
      </c>
      <c r="W178" s="98"/>
      <c r="AA178" s="128">
        <f>IF(OR(J178="Fail",ISBLANK(J178)),INDEX('Issue Code Table'!C:C,MATCH(N:N,'Issue Code Table'!A:A,0)),IF(M178="Critical",6,IF(M178="Significant",5,IF(M178="Moderate",3,2))))</f>
        <v>5</v>
      </c>
    </row>
    <row r="179" spans="1:27" s="79" customFormat="1" ht="59.15" customHeight="1" x14ac:dyDescent="0.25">
      <c r="A179" s="96" t="s">
        <v>2056</v>
      </c>
      <c r="B179" s="97" t="s">
        <v>767</v>
      </c>
      <c r="C179" s="156" t="s">
        <v>768</v>
      </c>
      <c r="D179" s="156" t="s">
        <v>193</v>
      </c>
      <c r="E179" s="156" t="s">
        <v>2057</v>
      </c>
      <c r="F179" s="156" t="s">
        <v>2058</v>
      </c>
      <c r="G179" s="156" t="s">
        <v>2059</v>
      </c>
      <c r="H179" s="156" t="s">
        <v>2060</v>
      </c>
      <c r="I179" s="156"/>
      <c r="J179" s="94"/>
      <c r="K179" s="107" t="s">
        <v>2061</v>
      </c>
      <c r="L179" s="107"/>
      <c r="M179" s="101" t="s">
        <v>199</v>
      </c>
      <c r="N179" s="108" t="s">
        <v>774</v>
      </c>
      <c r="O179" s="153" t="s">
        <v>775</v>
      </c>
      <c r="P179" s="103"/>
      <c r="Q179" s="78" t="s">
        <v>2062</v>
      </c>
      <c r="R179" s="78" t="s">
        <v>2063</v>
      </c>
      <c r="S179" s="98" t="s">
        <v>1903</v>
      </c>
      <c r="T179" s="98" t="s">
        <v>1904</v>
      </c>
      <c r="U179" s="156" t="s">
        <v>2064</v>
      </c>
      <c r="V179" s="156" t="s">
        <v>2065</v>
      </c>
      <c r="W179" s="98"/>
      <c r="AA179" s="128">
        <f>IF(OR(J179="Fail",ISBLANK(J179)),INDEX('Issue Code Table'!C:C,MATCH(N:N,'Issue Code Table'!A:A,0)),IF(M179="Critical",6,IF(M179="Significant",5,IF(M179="Moderate",3,2))))</f>
        <v>5</v>
      </c>
    </row>
    <row r="180" spans="1:27" s="79" customFormat="1" ht="59.15" customHeight="1" x14ac:dyDescent="0.25">
      <c r="A180" s="96" t="s">
        <v>2066</v>
      </c>
      <c r="B180" s="97" t="s">
        <v>767</v>
      </c>
      <c r="C180" s="156" t="s">
        <v>768</v>
      </c>
      <c r="D180" s="156" t="s">
        <v>193</v>
      </c>
      <c r="E180" s="156" t="s">
        <v>2067</v>
      </c>
      <c r="F180" s="156" t="s">
        <v>2068</v>
      </c>
      <c r="G180" s="156" t="s">
        <v>2069</v>
      </c>
      <c r="H180" s="156" t="s">
        <v>2070</v>
      </c>
      <c r="I180" s="156"/>
      <c r="J180" s="94"/>
      <c r="K180" s="107" t="s">
        <v>2071</v>
      </c>
      <c r="L180" s="107"/>
      <c r="M180" s="101" t="s">
        <v>199</v>
      </c>
      <c r="N180" s="108" t="s">
        <v>774</v>
      </c>
      <c r="O180" s="153" t="s">
        <v>775</v>
      </c>
      <c r="P180" s="103"/>
      <c r="Q180" s="78" t="s">
        <v>2062</v>
      </c>
      <c r="R180" s="78" t="s">
        <v>2072</v>
      </c>
      <c r="S180" s="98" t="s">
        <v>1903</v>
      </c>
      <c r="T180" s="98" t="s">
        <v>1904</v>
      </c>
      <c r="U180" s="156" t="s">
        <v>2073</v>
      </c>
      <c r="V180" s="156" t="s">
        <v>2074</v>
      </c>
      <c r="W180" s="98"/>
      <c r="AA180" s="128">
        <f>IF(OR(J180="Fail",ISBLANK(J180)),INDEX('Issue Code Table'!C:C,MATCH(N:N,'Issue Code Table'!A:A,0)),IF(M180="Critical",6,IF(M180="Significant",5,IF(M180="Moderate",3,2))))</f>
        <v>5</v>
      </c>
    </row>
    <row r="181" spans="1:27" s="79" customFormat="1" ht="59.15" customHeight="1" x14ac:dyDescent="0.25">
      <c r="A181" s="96" t="s">
        <v>2075</v>
      </c>
      <c r="B181" s="97" t="s">
        <v>2014</v>
      </c>
      <c r="C181" s="156" t="s">
        <v>2015</v>
      </c>
      <c r="D181" s="156" t="s">
        <v>193</v>
      </c>
      <c r="E181" s="156" t="s">
        <v>2076</v>
      </c>
      <c r="F181" s="156" t="s">
        <v>2077</v>
      </c>
      <c r="G181" s="156" t="s">
        <v>2078</v>
      </c>
      <c r="H181" s="156" t="s">
        <v>2079</v>
      </c>
      <c r="I181" s="156"/>
      <c r="J181" s="94"/>
      <c r="K181" s="107" t="s">
        <v>2080</v>
      </c>
      <c r="L181" s="107"/>
      <c r="M181" s="101" t="s">
        <v>199</v>
      </c>
      <c r="N181" s="108" t="s">
        <v>774</v>
      </c>
      <c r="O181" s="153" t="s">
        <v>775</v>
      </c>
      <c r="P181" s="103"/>
      <c r="Q181" s="78" t="s">
        <v>2062</v>
      </c>
      <c r="R181" s="78" t="s">
        <v>2081</v>
      </c>
      <c r="S181" s="98" t="s">
        <v>1903</v>
      </c>
      <c r="T181" s="98" t="s">
        <v>1904</v>
      </c>
      <c r="U181" s="156" t="s">
        <v>2082</v>
      </c>
      <c r="V181" s="156" t="s">
        <v>2083</v>
      </c>
      <c r="W181" s="98"/>
      <c r="AA181" s="128">
        <f>IF(OR(J181="Fail",ISBLANK(J181)),INDEX('Issue Code Table'!C:C,MATCH(N:N,'Issue Code Table'!A:A,0)),IF(M181="Critical",6,IF(M181="Significant",5,IF(M181="Moderate",3,2))))</f>
        <v>5</v>
      </c>
    </row>
    <row r="182" spans="1:27" s="79" customFormat="1" ht="59.15" customHeight="1" x14ac:dyDescent="0.25">
      <c r="A182" s="96" t="s">
        <v>2084</v>
      </c>
      <c r="B182" s="97" t="s">
        <v>2014</v>
      </c>
      <c r="C182" s="156" t="s">
        <v>2015</v>
      </c>
      <c r="D182" s="156" t="s">
        <v>193</v>
      </c>
      <c r="E182" s="156" t="s">
        <v>2085</v>
      </c>
      <c r="F182" s="156" t="s">
        <v>2086</v>
      </c>
      <c r="G182" s="156" t="s">
        <v>2087</v>
      </c>
      <c r="H182" s="156" t="s">
        <v>2088</v>
      </c>
      <c r="I182" s="156"/>
      <c r="J182" s="94"/>
      <c r="K182" s="107" t="s">
        <v>2089</v>
      </c>
      <c r="L182" s="107"/>
      <c r="M182" s="101" t="s">
        <v>199</v>
      </c>
      <c r="N182" s="108" t="s">
        <v>774</v>
      </c>
      <c r="O182" s="153" t="s">
        <v>775</v>
      </c>
      <c r="P182" s="103"/>
      <c r="Q182" s="78" t="s">
        <v>2062</v>
      </c>
      <c r="R182" s="78" t="s">
        <v>2090</v>
      </c>
      <c r="S182" s="98" t="s">
        <v>2091</v>
      </c>
      <c r="T182" s="98" t="s">
        <v>1904</v>
      </c>
      <c r="U182" s="156" t="s">
        <v>2092</v>
      </c>
      <c r="V182" s="156" t="s">
        <v>2093</v>
      </c>
      <c r="W182" s="98"/>
      <c r="AA182" s="128">
        <f>IF(OR(J182="Fail",ISBLANK(J182)),INDEX('Issue Code Table'!C:C,MATCH(N:N,'Issue Code Table'!A:A,0)),IF(M182="Critical",6,IF(M182="Significant",5,IF(M182="Moderate",3,2))))</f>
        <v>5</v>
      </c>
    </row>
    <row r="183" spans="1:27" s="79" customFormat="1" ht="59.15" customHeight="1" x14ac:dyDescent="0.25">
      <c r="A183" s="96" t="s">
        <v>2094</v>
      </c>
      <c r="B183" s="97" t="s">
        <v>2014</v>
      </c>
      <c r="C183" s="156" t="s">
        <v>2015</v>
      </c>
      <c r="D183" s="156" t="s">
        <v>193</v>
      </c>
      <c r="E183" s="156" t="s">
        <v>2095</v>
      </c>
      <c r="F183" s="156" t="s">
        <v>2096</v>
      </c>
      <c r="G183" s="156" t="s">
        <v>2097</v>
      </c>
      <c r="H183" s="156" t="s">
        <v>2098</v>
      </c>
      <c r="I183" s="156"/>
      <c r="J183" s="94"/>
      <c r="K183" s="107" t="s">
        <v>2099</v>
      </c>
      <c r="L183" s="107"/>
      <c r="M183" s="101" t="s">
        <v>199</v>
      </c>
      <c r="N183" s="108" t="s">
        <v>774</v>
      </c>
      <c r="O183" s="153" t="s">
        <v>775</v>
      </c>
      <c r="P183" s="103"/>
      <c r="Q183" s="78" t="s">
        <v>2062</v>
      </c>
      <c r="R183" s="78" t="s">
        <v>2100</v>
      </c>
      <c r="S183" s="98" t="s">
        <v>2101</v>
      </c>
      <c r="T183" s="98" t="s">
        <v>1904</v>
      </c>
      <c r="U183" s="156" t="s">
        <v>2102</v>
      </c>
      <c r="V183" s="156" t="s">
        <v>2103</v>
      </c>
      <c r="W183" s="98"/>
      <c r="AA183" s="128">
        <f>IF(OR(J183="Fail",ISBLANK(J183)),INDEX('Issue Code Table'!C:C,MATCH(N:N,'Issue Code Table'!A:A,0)),IF(M183="Critical",6,IF(M183="Significant",5,IF(M183="Moderate",3,2))))</f>
        <v>5</v>
      </c>
    </row>
    <row r="184" spans="1:27" s="79" customFormat="1" ht="59.15" customHeight="1" x14ac:dyDescent="0.25">
      <c r="A184" s="96" t="s">
        <v>2104</v>
      </c>
      <c r="B184" s="97" t="s">
        <v>767</v>
      </c>
      <c r="C184" s="156" t="s">
        <v>768</v>
      </c>
      <c r="D184" s="156" t="s">
        <v>193</v>
      </c>
      <c r="E184" s="156" t="s">
        <v>2105</v>
      </c>
      <c r="F184" s="156" t="s">
        <v>2106</v>
      </c>
      <c r="G184" s="156" t="s">
        <v>2107</v>
      </c>
      <c r="H184" s="156" t="s">
        <v>2108</v>
      </c>
      <c r="I184" s="156"/>
      <c r="J184" s="94"/>
      <c r="K184" s="107" t="s">
        <v>2109</v>
      </c>
      <c r="L184" s="107"/>
      <c r="M184" s="101" t="s">
        <v>160</v>
      </c>
      <c r="N184" s="108" t="s">
        <v>1729</v>
      </c>
      <c r="O184" s="153" t="s">
        <v>1730</v>
      </c>
      <c r="P184" s="103"/>
      <c r="Q184" s="78" t="s">
        <v>2110</v>
      </c>
      <c r="R184" s="78" t="s">
        <v>2111</v>
      </c>
      <c r="S184" s="98" t="s">
        <v>1903</v>
      </c>
      <c r="T184" s="98" t="s">
        <v>1904</v>
      </c>
      <c r="U184" s="156" t="s">
        <v>2112</v>
      </c>
      <c r="V184" s="156" t="s">
        <v>2113</v>
      </c>
      <c r="W184" s="166" t="s">
        <v>221</v>
      </c>
      <c r="AA184" s="128">
        <f>IF(OR(J184="Fail",ISBLANK(J184)),INDEX('Issue Code Table'!C:C,MATCH(N:N,'Issue Code Table'!A:A,0)),IF(M184="Critical",6,IF(M184="Significant",5,IF(M184="Moderate",3,2))))</f>
        <v>5</v>
      </c>
    </row>
    <row r="185" spans="1:27" s="79" customFormat="1" ht="59.15" customHeight="1" x14ac:dyDescent="0.25">
      <c r="A185" s="96" t="s">
        <v>2114</v>
      </c>
      <c r="B185" s="97" t="s">
        <v>767</v>
      </c>
      <c r="C185" s="156" t="s">
        <v>768</v>
      </c>
      <c r="D185" s="156" t="s">
        <v>193</v>
      </c>
      <c r="E185" s="156" t="s">
        <v>2115</v>
      </c>
      <c r="F185" s="156" t="s">
        <v>2116</v>
      </c>
      <c r="G185" s="156" t="s">
        <v>2117</v>
      </c>
      <c r="H185" s="156" t="s">
        <v>2118</v>
      </c>
      <c r="I185" s="156"/>
      <c r="J185" s="94"/>
      <c r="K185" s="107" t="s">
        <v>2119</v>
      </c>
      <c r="L185" s="107"/>
      <c r="M185" s="101" t="s">
        <v>199</v>
      </c>
      <c r="N185" s="108" t="s">
        <v>774</v>
      </c>
      <c r="O185" s="153" t="s">
        <v>775</v>
      </c>
      <c r="P185" s="103"/>
      <c r="Q185" s="78" t="s">
        <v>2120</v>
      </c>
      <c r="R185" s="78" t="s">
        <v>2121</v>
      </c>
      <c r="S185" s="98" t="s">
        <v>1903</v>
      </c>
      <c r="T185" s="98" t="s">
        <v>1904</v>
      </c>
      <c r="U185" s="156" t="s">
        <v>2122</v>
      </c>
      <c r="V185" s="156" t="s">
        <v>2123</v>
      </c>
      <c r="W185" s="98"/>
      <c r="AA185" s="128">
        <f>IF(OR(J185="Fail",ISBLANK(J185)),INDEX('Issue Code Table'!C:C,MATCH(N:N,'Issue Code Table'!A:A,0)),IF(M185="Critical",6,IF(M185="Significant",5,IF(M185="Moderate",3,2))))</f>
        <v>5</v>
      </c>
    </row>
    <row r="186" spans="1:27" s="79" customFormat="1" ht="59.15" customHeight="1" x14ac:dyDescent="0.25">
      <c r="A186" s="96" t="s">
        <v>2124</v>
      </c>
      <c r="B186" s="97" t="s">
        <v>767</v>
      </c>
      <c r="C186" s="156" t="s">
        <v>768</v>
      </c>
      <c r="D186" s="156" t="s">
        <v>193</v>
      </c>
      <c r="E186" s="156" t="s">
        <v>2125</v>
      </c>
      <c r="F186" s="156" t="s">
        <v>2126</v>
      </c>
      <c r="G186" s="156" t="s">
        <v>2127</v>
      </c>
      <c r="H186" s="156" t="s">
        <v>2128</v>
      </c>
      <c r="I186" s="156"/>
      <c r="J186" s="94"/>
      <c r="K186" s="107" t="s">
        <v>2129</v>
      </c>
      <c r="L186" s="107"/>
      <c r="M186" s="101" t="s">
        <v>160</v>
      </c>
      <c r="N186" s="108" t="s">
        <v>774</v>
      </c>
      <c r="O186" s="153" t="s">
        <v>775</v>
      </c>
      <c r="P186" s="103"/>
      <c r="Q186" s="78" t="s">
        <v>2120</v>
      </c>
      <c r="R186" s="78" t="s">
        <v>2130</v>
      </c>
      <c r="S186" s="98" t="s">
        <v>2131</v>
      </c>
      <c r="T186" s="98" t="s">
        <v>1904</v>
      </c>
      <c r="U186" s="156" t="s">
        <v>2132</v>
      </c>
      <c r="V186" s="156" t="s">
        <v>2133</v>
      </c>
      <c r="W186" s="166" t="s">
        <v>221</v>
      </c>
      <c r="AA186" s="128">
        <f>IF(OR(J186="Fail",ISBLANK(J186)),INDEX('Issue Code Table'!C:C,MATCH(N:N,'Issue Code Table'!A:A,0)),IF(M186="Critical",6,IF(M186="Significant",5,IF(M186="Moderate",3,2))))</f>
        <v>5</v>
      </c>
    </row>
    <row r="187" spans="1:27" s="79" customFormat="1" ht="59.15" customHeight="1" x14ac:dyDescent="0.25">
      <c r="A187" s="96" t="s">
        <v>2134</v>
      </c>
      <c r="B187" s="97" t="s">
        <v>767</v>
      </c>
      <c r="C187" s="156" t="s">
        <v>768</v>
      </c>
      <c r="D187" s="156" t="s">
        <v>193</v>
      </c>
      <c r="E187" s="156" t="s">
        <v>2135</v>
      </c>
      <c r="F187" s="156" t="s">
        <v>2136</v>
      </c>
      <c r="G187" s="156" t="s">
        <v>2137</v>
      </c>
      <c r="H187" s="156" t="s">
        <v>2138</v>
      </c>
      <c r="I187" s="156"/>
      <c r="J187" s="94"/>
      <c r="K187" s="107" t="s">
        <v>2139</v>
      </c>
      <c r="L187" s="107"/>
      <c r="M187" s="101" t="s">
        <v>160</v>
      </c>
      <c r="N187" s="108" t="s">
        <v>774</v>
      </c>
      <c r="O187" s="153" t="s">
        <v>775</v>
      </c>
      <c r="P187" s="103"/>
      <c r="Q187" s="78" t="s">
        <v>2120</v>
      </c>
      <c r="R187" s="78" t="s">
        <v>2140</v>
      </c>
      <c r="S187" s="98" t="s">
        <v>1903</v>
      </c>
      <c r="T187" s="98" t="s">
        <v>1904</v>
      </c>
      <c r="U187" s="156" t="s">
        <v>2141</v>
      </c>
      <c r="V187" s="156" t="s">
        <v>2142</v>
      </c>
      <c r="W187" s="166" t="s">
        <v>221</v>
      </c>
      <c r="AA187" s="128">
        <f>IF(OR(J187="Fail",ISBLANK(J187)),INDEX('Issue Code Table'!C:C,MATCH(N:N,'Issue Code Table'!A:A,0)),IF(M187="Critical",6,IF(M187="Significant",5,IF(M187="Moderate",3,2))))</f>
        <v>5</v>
      </c>
    </row>
    <row r="188" spans="1:27" s="79" customFormat="1" ht="59.15" customHeight="1" x14ac:dyDescent="0.25">
      <c r="A188" s="96" t="s">
        <v>2143</v>
      </c>
      <c r="B188" s="97" t="s">
        <v>767</v>
      </c>
      <c r="C188" s="156" t="s">
        <v>768</v>
      </c>
      <c r="D188" s="156" t="s">
        <v>193</v>
      </c>
      <c r="E188" s="156" t="s">
        <v>2144</v>
      </c>
      <c r="F188" s="156" t="s">
        <v>2145</v>
      </c>
      <c r="G188" s="156" t="s">
        <v>2146</v>
      </c>
      <c r="H188" s="156" t="s">
        <v>2147</v>
      </c>
      <c r="I188" s="156"/>
      <c r="J188" s="94"/>
      <c r="K188" s="107" t="s">
        <v>2148</v>
      </c>
      <c r="L188" s="107"/>
      <c r="M188" s="101" t="s">
        <v>199</v>
      </c>
      <c r="N188" s="108" t="s">
        <v>1913</v>
      </c>
      <c r="O188" s="153" t="s">
        <v>1914</v>
      </c>
      <c r="P188" s="103"/>
      <c r="Q188" s="78" t="s">
        <v>2120</v>
      </c>
      <c r="R188" s="78" t="s">
        <v>2149</v>
      </c>
      <c r="S188" s="98" t="s">
        <v>1903</v>
      </c>
      <c r="T188" s="98" t="s">
        <v>1904</v>
      </c>
      <c r="U188" s="156" t="s">
        <v>2150</v>
      </c>
      <c r="V188" s="156" t="s">
        <v>2151</v>
      </c>
      <c r="W188" s="98"/>
      <c r="AA188" s="128">
        <f>IF(OR(J188="Fail",ISBLANK(J188)),INDEX('Issue Code Table'!C:C,MATCH(N:N,'Issue Code Table'!A:A,0)),IF(M188="Critical",6,IF(M188="Significant",5,IF(M188="Moderate",3,2))))</f>
        <v>4</v>
      </c>
    </row>
    <row r="189" spans="1:27" s="79" customFormat="1" ht="59.15" customHeight="1" x14ac:dyDescent="0.25">
      <c r="A189" s="96" t="s">
        <v>2152</v>
      </c>
      <c r="B189" s="97" t="s">
        <v>767</v>
      </c>
      <c r="C189" s="156" t="s">
        <v>768</v>
      </c>
      <c r="D189" s="156" t="s">
        <v>193</v>
      </c>
      <c r="E189" s="156" t="s">
        <v>2153</v>
      </c>
      <c r="F189" s="156" t="s">
        <v>2154</v>
      </c>
      <c r="G189" s="156" t="s">
        <v>2155</v>
      </c>
      <c r="H189" s="156" t="s">
        <v>2156</v>
      </c>
      <c r="I189" s="156"/>
      <c r="J189" s="94"/>
      <c r="K189" s="107" t="s">
        <v>2157</v>
      </c>
      <c r="L189" s="107"/>
      <c r="M189" s="101" t="s">
        <v>199</v>
      </c>
      <c r="N189" s="108" t="s">
        <v>774</v>
      </c>
      <c r="O189" s="153" t="s">
        <v>775</v>
      </c>
      <c r="P189" s="103"/>
      <c r="Q189" s="78" t="s">
        <v>2120</v>
      </c>
      <c r="R189" s="78" t="s">
        <v>2158</v>
      </c>
      <c r="S189" s="98" t="s">
        <v>1903</v>
      </c>
      <c r="T189" s="98" t="s">
        <v>1904</v>
      </c>
      <c r="U189" s="156" t="s">
        <v>2159</v>
      </c>
      <c r="V189" s="156" t="s">
        <v>2160</v>
      </c>
      <c r="W189" s="98"/>
      <c r="AA189" s="128">
        <f>IF(OR(J189="Fail",ISBLANK(J189)),INDEX('Issue Code Table'!C:C,MATCH(N:N,'Issue Code Table'!A:A,0)),IF(M189="Critical",6,IF(M189="Significant",5,IF(M189="Moderate",3,2))))</f>
        <v>5</v>
      </c>
    </row>
    <row r="190" spans="1:27" s="79" customFormat="1" ht="59.15" customHeight="1" x14ac:dyDescent="0.25">
      <c r="A190" s="96" t="s">
        <v>2161</v>
      </c>
      <c r="B190" s="97" t="s">
        <v>361</v>
      </c>
      <c r="C190" s="156" t="s">
        <v>362</v>
      </c>
      <c r="D190" s="156" t="s">
        <v>193</v>
      </c>
      <c r="E190" s="156" t="s">
        <v>2162</v>
      </c>
      <c r="F190" s="156" t="s">
        <v>2163</v>
      </c>
      <c r="G190" s="156" t="s">
        <v>2164</v>
      </c>
      <c r="H190" s="156" t="s">
        <v>2165</v>
      </c>
      <c r="I190" s="156"/>
      <c r="J190" s="94"/>
      <c r="K190" s="107" t="s">
        <v>2166</v>
      </c>
      <c r="L190" s="107"/>
      <c r="M190" s="101" t="s">
        <v>199</v>
      </c>
      <c r="N190" s="108" t="s">
        <v>1402</v>
      </c>
      <c r="O190" s="153" t="s">
        <v>1403</v>
      </c>
      <c r="P190" s="103"/>
      <c r="Q190" s="78" t="s">
        <v>2167</v>
      </c>
      <c r="R190" s="78" t="s">
        <v>2168</v>
      </c>
      <c r="S190" s="98" t="s">
        <v>2169</v>
      </c>
      <c r="T190" s="98" t="s">
        <v>2170</v>
      </c>
      <c r="U190" s="156" t="s">
        <v>2171</v>
      </c>
      <c r="V190" s="156" t="s">
        <v>2172</v>
      </c>
      <c r="W190" s="98"/>
      <c r="AA190" s="128">
        <f>IF(OR(J190="Fail",ISBLANK(J190)),INDEX('Issue Code Table'!C:C,MATCH(N:N,'Issue Code Table'!A:A,0)),IF(M190="Critical",6,IF(M190="Significant",5,IF(M190="Moderate",3,2))))</f>
        <v>3</v>
      </c>
    </row>
    <row r="191" spans="1:27" s="79" customFormat="1" ht="59.15" customHeight="1" x14ac:dyDescent="0.25">
      <c r="A191" s="96" t="s">
        <v>2173</v>
      </c>
      <c r="B191" s="97" t="s">
        <v>361</v>
      </c>
      <c r="C191" s="156" t="s">
        <v>362</v>
      </c>
      <c r="D191" s="156" t="s">
        <v>193</v>
      </c>
      <c r="E191" s="156" t="s">
        <v>2174</v>
      </c>
      <c r="F191" s="156" t="s">
        <v>2175</v>
      </c>
      <c r="G191" s="156" t="s">
        <v>2176</v>
      </c>
      <c r="H191" s="156" t="s">
        <v>2177</v>
      </c>
      <c r="I191" s="156"/>
      <c r="J191" s="94"/>
      <c r="K191" s="107" t="s">
        <v>2178</v>
      </c>
      <c r="L191" s="107"/>
      <c r="M191" s="101" t="s">
        <v>199</v>
      </c>
      <c r="N191" s="108" t="s">
        <v>714</v>
      </c>
      <c r="O191" s="153" t="s">
        <v>715</v>
      </c>
      <c r="P191" s="103"/>
      <c r="Q191" s="78" t="s">
        <v>2167</v>
      </c>
      <c r="R191" s="78" t="s">
        <v>2179</v>
      </c>
      <c r="S191" s="98" t="s">
        <v>2180</v>
      </c>
      <c r="T191" s="98" t="s">
        <v>2181</v>
      </c>
      <c r="U191" s="156" t="s">
        <v>2182</v>
      </c>
      <c r="V191" s="156" t="s">
        <v>2183</v>
      </c>
      <c r="W191" s="98"/>
      <c r="AA191" s="128">
        <f>IF(OR(J191="Fail",ISBLANK(J191)),INDEX('Issue Code Table'!C:C,MATCH(N:N,'Issue Code Table'!A:A,0)),IF(M191="Critical",6,IF(M191="Significant",5,IF(M191="Moderate",3,2))))</f>
        <v>4</v>
      </c>
    </row>
    <row r="192" spans="1:27" s="79" customFormat="1" ht="59.15" customHeight="1" x14ac:dyDescent="0.25">
      <c r="A192" s="96" t="s">
        <v>2184</v>
      </c>
      <c r="B192" s="98" t="s">
        <v>336</v>
      </c>
      <c r="C192" s="156" t="s">
        <v>337</v>
      </c>
      <c r="D192" s="156" t="s">
        <v>193</v>
      </c>
      <c r="E192" s="156" t="s">
        <v>2185</v>
      </c>
      <c r="F192" s="156" t="s">
        <v>2186</v>
      </c>
      <c r="G192" s="156" t="s">
        <v>2187</v>
      </c>
      <c r="H192" s="156" t="s">
        <v>2188</v>
      </c>
      <c r="I192" s="156"/>
      <c r="J192" s="94"/>
      <c r="K192" s="107" t="s">
        <v>2189</v>
      </c>
      <c r="L192" s="107"/>
      <c r="M192" s="101" t="s">
        <v>160</v>
      </c>
      <c r="N192" s="108" t="s">
        <v>738</v>
      </c>
      <c r="O192" s="153" t="s">
        <v>739</v>
      </c>
      <c r="P192" s="103"/>
      <c r="Q192" s="78" t="s">
        <v>2190</v>
      </c>
      <c r="R192" s="78" t="s">
        <v>2191</v>
      </c>
      <c r="S192" s="98" t="s">
        <v>2192</v>
      </c>
      <c r="T192" s="98" t="s">
        <v>2193</v>
      </c>
      <c r="U192" s="156" t="s">
        <v>2194</v>
      </c>
      <c r="V192" s="156" t="s">
        <v>2195</v>
      </c>
      <c r="W192" s="166" t="s">
        <v>221</v>
      </c>
      <c r="AA192" s="128">
        <f>IF(OR(J192="Fail",ISBLANK(J192)),INDEX('Issue Code Table'!C:C,MATCH(N:N,'Issue Code Table'!A:A,0)),IF(M192="Critical",6,IF(M192="Significant",5,IF(M192="Moderate",3,2))))</f>
        <v>5</v>
      </c>
    </row>
    <row r="193" spans="1:27" s="79" customFormat="1" ht="59.15" customHeight="1" x14ac:dyDescent="0.25">
      <c r="A193" s="96" t="s">
        <v>2196</v>
      </c>
      <c r="B193" s="97" t="s">
        <v>191</v>
      </c>
      <c r="C193" s="156" t="s">
        <v>192</v>
      </c>
      <c r="D193" s="156" t="s">
        <v>193</v>
      </c>
      <c r="E193" s="156" t="s">
        <v>2197</v>
      </c>
      <c r="F193" s="156" t="s">
        <v>2198</v>
      </c>
      <c r="G193" s="156" t="s">
        <v>2199</v>
      </c>
      <c r="H193" s="156" t="s">
        <v>2200</v>
      </c>
      <c r="I193" s="156"/>
      <c r="J193" s="94"/>
      <c r="K193" s="107" t="s">
        <v>2201</v>
      </c>
      <c r="L193" s="107"/>
      <c r="M193" s="101" t="s">
        <v>199</v>
      </c>
      <c r="N193" s="108" t="s">
        <v>714</v>
      </c>
      <c r="O193" s="153" t="s">
        <v>715</v>
      </c>
      <c r="P193" s="103"/>
      <c r="Q193" s="78" t="s">
        <v>2202</v>
      </c>
      <c r="R193" s="78" t="s">
        <v>2203</v>
      </c>
      <c r="S193" s="98" t="s">
        <v>2204</v>
      </c>
      <c r="T193" s="98" t="s">
        <v>2205</v>
      </c>
      <c r="U193" s="156" t="s">
        <v>2206</v>
      </c>
      <c r="V193" s="156" t="s">
        <v>2207</v>
      </c>
      <c r="W193" s="98"/>
      <c r="AA193" s="128">
        <f>IF(OR(J193="Fail",ISBLANK(J193)),INDEX('Issue Code Table'!C:C,MATCH(N:N,'Issue Code Table'!A:A,0)),IF(M193="Critical",6,IF(M193="Significant",5,IF(M193="Moderate",3,2))))</f>
        <v>4</v>
      </c>
    </row>
    <row r="194" spans="1:27" s="79" customFormat="1" ht="59.15" customHeight="1" x14ac:dyDescent="0.25">
      <c r="A194" s="96" t="s">
        <v>2208</v>
      </c>
      <c r="B194" s="97" t="s">
        <v>191</v>
      </c>
      <c r="C194" s="156" t="s">
        <v>192</v>
      </c>
      <c r="D194" s="156" t="s">
        <v>193</v>
      </c>
      <c r="E194" s="156" t="s">
        <v>2209</v>
      </c>
      <c r="F194" s="156" t="s">
        <v>2210</v>
      </c>
      <c r="G194" s="156" t="s">
        <v>2211</v>
      </c>
      <c r="H194" s="156" t="s">
        <v>2212</v>
      </c>
      <c r="I194" s="156"/>
      <c r="J194" s="94"/>
      <c r="K194" s="107" t="s">
        <v>2213</v>
      </c>
      <c r="L194" s="107"/>
      <c r="M194" s="101" t="s">
        <v>160</v>
      </c>
      <c r="N194" s="108" t="s">
        <v>214</v>
      </c>
      <c r="O194" s="153" t="s">
        <v>215</v>
      </c>
      <c r="P194" s="103"/>
      <c r="Q194" s="78" t="s">
        <v>2202</v>
      </c>
      <c r="R194" s="78" t="s">
        <v>2214</v>
      </c>
      <c r="S194" s="98" t="s">
        <v>2204</v>
      </c>
      <c r="T194" s="98" t="s">
        <v>2215</v>
      </c>
      <c r="U194" s="156" t="s">
        <v>2216</v>
      </c>
      <c r="V194" s="156" t="s">
        <v>2217</v>
      </c>
      <c r="W194" s="166" t="s">
        <v>221</v>
      </c>
      <c r="AA194" s="128">
        <f>IF(OR(J194="Fail",ISBLANK(J194)),INDEX('Issue Code Table'!C:C,MATCH(N:N,'Issue Code Table'!A:A,0)),IF(M194="Critical",6,IF(M194="Significant",5,IF(M194="Moderate",3,2))))</f>
        <v>5</v>
      </c>
    </row>
    <row r="195" spans="1:27" s="79" customFormat="1" ht="59.15" customHeight="1" x14ac:dyDescent="0.25">
      <c r="A195" s="96" t="s">
        <v>2218</v>
      </c>
      <c r="B195" s="98" t="s">
        <v>336</v>
      </c>
      <c r="C195" s="156" t="s">
        <v>337</v>
      </c>
      <c r="D195" s="156" t="s">
        <v>193</v>
      </c>
      <c r="E195" s="156" t="s">
        <v>2219</v>
      </c>
      <c r="F195" s="156" t="s">
        <v>2210</v>
      </c>
      <c r="G195" s="156" t="s">
        <v>2220</v>
      </c>
      <c r="H195" s="156" t="s">
        <v>2221</v>
      </c>
      <c r="I195" s="156"/>
      <c r="J195" s="94"/>
      <c r="K195" s="107" t="s">
        <v>2222</v>
      </c>
      <c r="L195" s="107"/>
      <c r="M195" s="101" t="s">
        <v>160</v>
      </c>
      <c r="N195" s="108" t="s">
        <v>342</v>
      </c>
      <c r="O195" s="153" t="s">
        <v>343</v>
      </c>
      <c r="P195" s="103"/>
      <c r="Q195" s="78" t="s">
        <v>2202</v>
      </c>
      <c r="R195" s="78" t="s">
        <v>2223</v>
      </c>
      <c r="S195" s="98" t="s">
        <v>2204</v>
      </c>
      <c r="T195" s="98" t="s">
        <v>2224</v>
      </c>
      <c r="U195" s="156" t="s">
        <v>2225</v>
      </c>
      <c r="V195" s="156" t="s">
        <v>2226</v>
      </c>
      <c r="W195" s="166" t="s">
        <v>221</v>
      </c>
      <c r="AA195" s="128">
        <f>IF(OR(J195="Fail",ISBLANK(J195)),INDEX('Issue Code Table'!C:C,MATCH(N:N,'Issue Code Table'!A:A,0)),IF(M195="Critical",6,IF(M195="Significant",5,IF(M195="Moderate",3,2))))</f>
        <v>5</v>
      </c>
    </row>
    <row r="196" spans="1:27" s="79" customFormat="1" ht="59.15" customHeight="1" x14ac:dyDescent="0.25">
      <c r="A196" s="96" t="s">
        <v>2227</v>
      </c>
      <c r="B196" s="97" t="s">
        <v>191</v>
      </c>
      <c r="C196" s="156" t="s">
        <v>192</v>
      </c>
      <c r="D196" s="156" t="s">
        <v>193</v>
      </c>
      <c r="E196" s="156" t="s">
        <v>2228</v>
      </c>
      <c r="F196" s="156" t="s">
        <v>2229</v>
      </c>
      <c r="G196" s="156" t="s">
        <v>2230</v>
      </c>
      <c r="H196" s="156" t="s">
        <v>2231</v>
      </c>
      <c r="I196" s="156"/>
      <c r="J196" s="94"/>
      <c r="K196" s="107" t="s">
        <v>2232</v>
      </c>
      <c r="L196" s="107"/>
      <c r="M196" s="101" t="s">
        <v>160</v>
      </c>
      <c r="N196" s="108" t="s">
        <v>251</v>
      </c>
      <c r="O196" s="153" t="s">
        <v>252</v>
      </c>
      <c r="P196" s="103"/>
      <c r="Q196" s="78" t="s">
        <v>2202</v>
      </c>
      <c r="R196" s="78" t="s">
        <v>2233</v>
      </c>
      <c r="S196" s="98" t="s">
        <v>2204</v>
      </c>
      <c r="T196" s="98" t="s">
        <v>2234</v>
      </c>
      <c r="U196" s="156" t="s">
        <v>2235</v>
      </c>
      <c r="V196" s="156" t="s">
        <v>2236</v>
      </c>
      <c r="W196" s="166" t="s">
        <v>221</v>
      </c>
      <c r="AA196" s="128">
        <f>IF(OR(J196="Fail",ISBLANK(J196)),INDEX('Issue Code Table'!C:C,MATCH(N:N,'Issue Code Table'!A:A,0)),IF(M196="Critical",6,IF(M196="Significant",5,IF(M196="Moderate",3,2))))</f>
        <v>4</v>
      </c>
    </row>
    <row r="197" spans="1:27" s="79" customFormat="1" ht="59.15" customHeight="1" x14ac:dyDescent="0.25">
      <c r="A197" s="96" t="s">
        <v>2237</v>
      </c>
      <c r="B197" s="97" t="s">
        <v>191</v>
      </c>
      <c r="C197" s="156" t="s">
        <v>192</v>
      </c>
      <c r="D197" s="156" t="s">
        <v>193</v>
      </c>
      <c r="E197" s="156" t="s">
        <v>2238</v>
      </c>
      <c r="F197" s="156" t="s">
        <v>2239</v>
      </c>
      <c r="G197" s="156" t="s">
        <v>2240</v>
      </c>
      <c r="H197" s="156" t="s">
        <v>2241</v>
      </c>
      <c r="I197" s="156"/>
      <c r="J197" s="94"/>
      <c r="K197" s="107" t="s">
        <v>2242</v>
      </c>
      <c r="L197" s="107" t="s">
        <v>2243</v>
      </c>
      <c r="M197" s="101" t="s">
        <v>160</v>
      </c>
      <c r="N197" s="108" t="s">
        <v>239</v>
      </c>
      <c r="O197" s="153" t="s">
        <v>240</v>
      </c>
      <c r="P197" s="103"/>
      <c r="Q197" s="78" t="s">
        <v>2202</v>
      </c>
      <c r="R197" s="78" t="s">
        <v>2244</v>
      </c>
      <c r="S197" s="98" t="s">
        <v>2204</v>
      </c>
      <c r="T197" s="98" t="s">
        <v>2245</v>
      </c>
      <c r="U197" s="156" t="s">
        <v>2246</v>
      </c>
      <c r="V197" s="156" t="s">
        <v>2247</v>
      </c>
      <c r="W197" s="166" t="s">
        <v>221</v>
      </c>
      <c r="AA197" s="128">
        <f>IF(OR(J197="Fail",ISBLANK(J197)),INDEX('Issue Code Table'!C:C,MATCH(N:N,'Issue Code Table'!A:A,0)),IF(M197="Critical",6,IF(M197="Significant",5,IF(M197="Moderate",3,2))))</f>
        <v>6</v>
      </c>
    </row>
    <row r="198" spans="1:27" s="79" customFormat="1" ht="59.15" customHeight="1" x14ac:dyDescent="0.25">
      <c r="A198" s="96" t="s">
        <v>2248</v>
      </c>
      <c r="B198" s="97" t="s">
        <v>191</v>
      </c>
      <c r="C198" s="156" t="s">
        <v>192</v>
      </c>
      <c r="D198" s="156" t="s">
        <v>193</v>
      </c>
      <c r="E198" s="156" t="s">
        <v>2249</v>
      </c>
      <c r="F198" s="156" t="s">
        <v>2250</v>
      </c>
      <c r="G198" s="156" t="s">
        <v>2251</v>
      </c>
      <c r="H198" s="156" t="s">
        <v>2252</v>
      </c>
      <c r="I198" s="156"/>
      <c r="J198" s="94"/>
      <c r="K198" s="107" t="s">
        <v>2253</v>
      </c>
      <c r="L198" s="107"/>
      <c r="M198" s="101" t="s">
        <v>160</v>
      </c>
      <c r="N198" s="108" t="s">
        <v>214</v>
      </c>
      <c r="O198" s="153" t="s">
        <v>215</v>
      </c>
      <c r="P198" s="103"/>
      <c r="Q198" s="78" t="s">
        <v>2202</v>
      </c>
      <c r="R198" s="78" t="s">
        <v>2254</v>
      </c>
      <c r="S198" s="98" t="s">
        <v>2204</v>
      </c>
      <c r="T198" s="98" t="s">
        <v>2255</v>
      </c>
      <c r="U198" s="156" t="s">
        <v>2256</v>
      </c>
      <c r="V198" s="156" t="s">
        <v>2257</v>
      </c>
      <c r="W198" s="166" t="s">
        <v>221</v>
      </c>
      <c r="AA198" s="128">
        <f>IF(OR(J198="Fail",ISBLANK(J198)),INDEX('Issue Code Table'!C:C,MATCH(N:N,'Issue Code Table'!A:A,0)),IF(M198="Critical",6,IF(M198="Significant",5,IF(M198="Moderate",3,2))))</f>
        <v>5</v>
      </c>
    </row>
    <row r="199" spans="1:27" s="79" customFormat="1" ht="59.15" customHeight="1" x14ac:dyDescent="0.25">
      <c r="A199" s="96" t="s">
        <v>2258</v>
      </c>
      <c r="B199" s="98" t="s">
        <v>336</v>
      </c>
      <c r="C199" s="156" t="s">
        <v>337</v>
      </c>
      <c r="D199" s="156" t="s">
        <v>193</v>
      </c>
      <c r="E199" s="156" t="s">
        <v>2259</v>
      </c>
      <c r="F199" s="156" t="s">
        <v>2260</v>
      </c>
      <c r="G199" s="156" t="s">
        <v>2261</v>
      </c>
      <c r="H199" s="156" t="s">
        <v>2262</v>
      </c>
      <c r="I199" s="156"/>
      <c r="J199" s="94"/>
      <c r="K199" s="107" t="s">
        <v>2263</v>
      </c>
      <c r="L199" s="107"/>
      <c r="M199" s="101" t="s">
        <v>160</v>
      </c>
      <c r="N199" s="108" t="s">
        <v>342</v>
      </c>
      <c r="O199" s="153" t="s">
        <v>343</v>
      </c>
      <c r="P199" s="103"/>
      <c r="Q199" s="78" t="s">
        <v>2264</v>
      </c>
      <c r="R199" s="78" t="s">
        <v>2265</v>
      </c>
      <c r="S199" s="98" t="s">
        <v>2266</v>
      </c>
      <c r="T199" s="98" t="s">
        <v>347</v>
      </c>
      <c r="U199" s="156" t="s">
        <v>2267</v>
      </c>
      <c r="V199" s="156" t="s">
        <v>2268</v>
      </c>
      <c r="W199" s="166" t="s">
        <v>221</v>
      </c>
      <c r="AA199" s="128">
        <f>IF(OR(J199="Fail",ISBLANK(J199)),INDEX('Issue Code Table'!C:C,MATCH(N:N,'Issue Code Table'!A:A,0)),IF(M199="Critical",6,IF(M199="Significant",5,IF(M199="Moderate",3,2))))</f>
        <v>5</v>
      </c>
    </row>
    <row r="200" spans="1:27" s="79" customFormat="1" ht="59.15" customHeight="1" x14ac:dyDescent="0.25">
      <c r="A200" s="96" t="s">
        <v>2269</v>
      </c>
      <c r="B200" s="97" t="s">
        <v>361</v>
      </c>
      <c r="C200" s="97" t="s">
        <v>362</v>
      </c>
      <c r="D200" s="156" t="s">
        <v>193</v>
      </c>
      <c r="E200" s="156" t="s">
        <v>2270</v>
      </c>
      <c r="F200" s="156" t="s">
        <v>2271</v>
      </c>
      <c r="G200" s="156" t="s">
        <v>2272</v>
      </c>
      <c r="H200" s="156" t="s">
        <v>2273</v>
      </c>
      <c r="I200" s="156"/>
      <c r="J200" s="94"/>
      <c r="K200" s="107" t="s">
        <v>2274</v>
      </c>
      <c r="L200" s="107"/>
      <c r="M200" s="101" t="s">
        <v>160</v>
      </c>
      <c r="N200" s="108" t="s">
        <v>738</v>
      </c>
      <c r="O200" s="153" t="s">
        <v>739</v>
      </c>
      <c r="P200" s="103"/>
      <c r="Q200" s="78" t="s">
        <v>2264</v>
      </c>
      <c r="R200" s="78" t="s">
        <v>2275</v>
      </c>
      <c r="S200" s="98" t="s">
        <v>2276</v>
      </c>
      <c r="T200" s="98" t="s">
        <v>2277</v>
      </c>
      <c r="U200" s="156" t="s">
        <v>2278</v>
      </c>
      <c r="V200" s="156" t="s">
        <v>2279</v>
      </c>
      <c r="W200" s="166" t="s">
        <v>221</v>
      </c>
      <c r="AA200" s="128">
        <f>IF(OR(J200="Fail",ISBLANK(J200)),INDEX('Issue Code Table'!C:C,MATCH(N:N,'Issue Code Table'!A:A,0)),IF(M200="Critical",6,IF(M200="Significant",5,IF(M200="Moderate",3,2))))</f>
        <v>5</v>
      </c>
    </row>
    <row r="201" spans="1:27" s="79" customFormat="1" ht="59.15" customHeight="1" x14ac:dyDescent="0.25">
      <c r="A201" s="96" t="s">
        <v>2280</v>
      </c>
      <c r="B201" s="98" t="s">
        <v>336</v>
      </c>
      <c r="C201" s="156" t="s">
        <v>337</v>
      </c>
      <c r="D201" s="156" t="s">
        <v>193</v>
      </c>
      <c r="E201" s="156" t="s">
        <v>2281</v>
      </c>
      <c r="F201" s="156" t="s">
        <v>2282</v>
      </c>
      <c r="G201" s="156" t="s">
        <v>2283</v>
      </c>
      <c r="H201" s="156" t="s">
        <v>2284</v>
      </c>
      <c r="I201" s="156"/>
      <c r="J201" s="94"/>
      <c r="K201" s="99" t="s">
        <v>2285</v>
      </c>
      <c r="L201" s="107"/>
      <c r="M201" s="101" t="s">
        <v>160</v>
      </c>
      <c r="N201" s="108" t="s">
        <v>738</v>
      </c>
      <c r="O201" s="153" t="s">
        <v>739</v>
      </c>
      <c r="P201" s="103"/>
      <c r="Q201" s="78" t="s">
        <v>2264</v>
      </c>
      <c r="R201" s="78" t="s">
        <v>2286</v>
      </c>
      <c r="S201" s="98" t="s">
        <v>2287</v>
      </c>
      <c r="T201" s="98" t="s">
        <v>2288</v>
      </c>
      <c r="U201" s="156" t="s">
        <v>2289</v>
      </c>
      <c r="V201" s="156" t="s">
        <v>2290</v>
      </c>
      <c r="W201" s="166" t="s">
        <v>221</v>
      </c>
      <c r="AA201" s="128">
        <f>IF(OR(J201="Fail",ISBLANK(J201)),INDEX('Issue Code Table'!C:C,MATCH(N:N,'Issue Code Table'!A:A,0)),IF(M201="Critical",6,IF(M201="Significant",5,IF(M201="Moderate",3,2))))</f>
        <v>5</v>
      </c>
    </row>
    <row r="202" spans="1:27" s="79" customFormat="1" ht="59.15" customHeight="1" x14ac:dyDescent="0.25">
      <c r="A202" s="96" t="s">
        <v>2291</v>
      </c>
      <c r="B202" s="97" t="s">
        <v>361</v>
      </c>
      <c r="C202" s="156" t="s">
        <v>362</v>
      </c>
      <c r="D202" s="156" t="s">
        <v>193</v>
      </c>
      <c r="E202" s="156" t="s">
        <v>2292</v>
      </c>
      <c r="F202" s="156" t="s">
        <v>2293</v>
      </c>
      <c r="G202" s="156" t="s">
        <v>2294</v>
      </c>
      <c r="H202" s="156" t="s">
        <v>2295</v>
      </c>
      <c r="I202" s="156"/>
      <c r="J202" s="94"/>
      <c r="K202" s="107" t="s">
        <v>2296</v>
      </c>
      <c r="L202" s="107"/>
      <c r="M202" s="101" t="s">
        <v>199</v>
      </c>
      <c r="N202" s="108" t="s">
        <v>1414</v>
      </c>
      <c r="O202" s="153" t="s">
        <v>2297</v>
      </c>
      <c r="P202" s="103"/>
      <c r="Q202" s="78" t="s">
        <v>2264</v>
      </c>
      <c r="R202" s="78" t="s">
        <v>2298</v>
      </c>
      <c r="S202" s="98" t="s">
        <v>2287</v>
      </c>
      <c r="T202" s="98" t="s">
        <v>2288</v>
      </c>
      <c r="U202" s="156" t="s">
        <v>2299</v>
      </c>
      <c r="V202" s="156" t="s">
        <v>2300</v>
      </c>
      <c r="W202" s="98"/>
      <c r="AA202" s="128">
        <f>IF(OR(J202="Fail",ISBLANK(J202)),INDEX('Issue Code Table'!C:C,MATCH(N:N,'Issue Code Table'!A:A,0)),IF(M202="Critical",6,IF(M202="Significant",5,IF(M202="Moderate",3,2))))</f>
        <v>5</v>
      </c>
    </row>
    <row r="203" spans="1:27" s="79" customFormat="1" ht="59.15" customHeight="1" x14ac:dyDescent="0.25">
      <c r="A203" s="96" t="s">
        <v>2301</v>
      </c>
      <c r="B203" s="97" t="s">
        <v>361</v>
      </c>
      <c r="C203" s="156" t="s">
        <v>362</v>
      </c>
      <c r="D203" s="156" t="s">
        <v>193</v>
      </c>
      <c r="E203" s="156" t="s">
        <v>2302</v>
      </c>
      <c r="F203" s="156" t="s">
        <v>2303</v>
      </c>
      <c r="G203" s="156" t="s">
        <v>2304</v>
      </c>
      <c r="H203" s="156" t="s">
        <v>2305</v>
      </c>
      <c r="I203" s="156"/>
      <c r="J203" s="94"/>
      <c r="K203" s="107" t="s">
        <v>2306</v>
      </c>
      <c r="L203" s="107"/>
      <c r="M203" s="101" t="s">
        <v>160</v>
      </c>
      <c r="N203" s="108" t="s">
        <v>738</v>
      </c>
      <c r="O203" s="153" t="s">
        <v>739</v>
      </c>
      <c r="P203" s="103"/>
      <c r="Q203" s="78" t="s">
        <v>2264</v>
      </c>
      <c r="R203" s="78" t="s">
        <v>2307</v>
      </c>
      <c r="S203" s="98" t="s">
        <v>2308</v>
      </c>
      <c r="T203" s="98" t="s">
        <v>2309</v>
      </c>
      <c r="U203" s="156" t="s">
        <v>2310</v>
      </c>
      <c r="V203" s="156" t="s">
        <v>2311</v>
      </c>
      <c r="W203" s="166" t="s">
        <v>221</v>
      </c>
      <c r="AA203" s="128">
        <f>IF(OR(J203="Fail",ISBLANK(J203)),INDEX('Issue Code Table'!C:C,MATCH(N:N,'Issue Code Table'!A:A,0)),IF(M203="Critical",6,IF(M203="Significant",5,IF(M203="Moderate",3,2))))</f>
        <v>5</v>
      </c>
    </row>
    <row r="204" spans="1:27" s="79" customFormat="1" ht="59.15" customHeight="1" x14ac:dyDescent="0.25">
      <c r="A204" s="96" t="s">
        <v>2312</v>
      </c>
      <c r="B204" s="97" t="s">
        <v>2313</v>
      </c>
      <c r="C204" s="156" t="s">
        <v>2314</v>
      </c>
      <c r="D204" s="156" t="s">
        <v>193</v>
      </c>
      <c r="E204" s="156" t="s">
        <v>2315</v>
      </c>
      <c r="F204" s="156" t="s">
        <v>2316</v>
      </c>
      <c r="G204" s="156" t="s">
        <v>2317</v>
      </c>
      <c r="H204" s="156" t="s">
        <v>2318</v>
      </c>
      <c r="I204" s="156"/>
      <c r="J204" s="94"/>
      <c r="K204" s="107" t="s">
        <v>2319</v>
      </c>
      <c r="L204" s="107"/>
      <c r="M204" s="101" t="s">
        <v>160</v>
      </c>
      <c r="N204" s="108" t="s">
        <v>738</v>
      </c>
      <c r="O204" s="153" t="s">
        <v>739</v>
      </c>
      <c r="P204" s="103"/>
      <c r="Q204" s="78" t="s">
        <v>2264</v>
      </c>
      <c r="R204" s="78" t="s">
        <v>2320</v>
      </c>
      <c r="S204" s="98" t="s">
        <v>2321</v>
      </c>
      <c r="T204" s="98" t="s">
        <v>2322</v>
      </c>
      <c r="U204" s="156" t="s">
        <v>2323</v>
      </c>
      <c r="V204" s="156" t="s">
        <v>2324</v>
      </c>
      <c r="W204" s="166" t="s">
        <v>221</v>
      </c>
      <c r="AA204" s="128">
        <f>IF(OR(J204="Fail",ISBLANK(J204)),INDEX('Issue Code Table'!C:C,MATCH(N:N,'Issue Code Table'!A:A,0)),IF(M204="Critical",6,IF(M204="Significant",5,IF(M204="Moderate",3,2))))</f>
        <v>5</v>
      </c>
    </row>
    <row r="205" spans="1:27" s="79" customFormat="1" ht="59.15" customHeight="1" x14ac:dyDescent="0.25">
      <c r="A205" s="96" t="s">
        <v>2325</v>
      </c>
      <c r="B205" s="97" t="s">
        <v>2326</v>
      </c>
      <c r="C205" s="156" t="s">
        <v>2327</v>
      </c>
      <c r="D205" s="156" t="s">
        <v>193</v>
      </c>
      <c r="E205" s="156" t="s">
        <v>2328</v>
      </c>
      <c r="F205" s="156" t="s">
        <v>2329</v>
      </c>
      <c r="G205" s="156" t="s">
        <v>2330</v>
      </c>
      <c r="H205" s="156" t="s">
        <v>2331</v>
      </c>
      <c r="I205" s="156"/>
      <c r="J205" s="94"/>
      <c r="K205" s="107" t="s">
        <v>2332</v>
      </c>
      <c r="L205" s="107"/>
      <c r="M205" s="101" t="s">
        <v>160</v>
      </c>
      <c r="N205" s="108" t="s">
        <v>2333</v>
      </c>
      <c r="O205" s="153" t="s">
        <v>2334</v>
      </c>
      <c r="P205" s="103"/>
      <c r="Q205" s="78" t="s">
        <v>2264</v>
      </c>
      <c r="R205" s="78" t="s">
        <v>2335</v>
      </c>
      <c r="S205" s="98" t="s">
        <v>2336</v>
      </c>
      <c r="T205" s="98" t="s">
        <v>2337</v>
      </c>
      <c r="U205" s="156" t="s">
        <v>2338</v>
      </c>
      <c r="V205" s="156" t="s">
        <v>2339</v>
      </c>
      <c r="W205" s="166" t="s">
        <v>221</v>
      </c>
      <c r="AA205" s="128">
        <f>IF(OR(J205="Fail",ISBLANK(J205)),INDEX('Issue Code Table'!C:C,MATCH(N:N,'Issue Code Table'!A:A,0)),IF(M205="Critical",6,IF(M205="Significant",5,IF(M205="Moderate",3,2))))</f>
        <v>6</v>
      </c>
    </row>
    <row r="206" spans="1:27" s="79" customFormat="1" ht="59.15" customHeight="1" x14ac:dyDescent="0.25">
      <c r="A206" s="96" t="s">
        <v>2340</v>
      </c>
      <c r="B206" s="98" t="s">
        <v>336</v>
      </c>
      <c r="C206" s="156" t="s">
        <v>337</v>
      </c>
      <c r="D206" s="156" t="s">
        <v>193</v>
      </c>
      <c r="E206" s="156" t="s">
        <v>2341</v>
      </c>
      <c r="F206" s="156" t="s">
        <v>2342</v>
      </c>
      <c r="G206" s="156" t="s">
        <v>2343</v>
      </c>
      <c r="H206" s="156" t="s">
        <v>2344</v>
      </c>
      <c r="I206" s="156"/>
      <c r="J206" s="94"/>
      <c r="K206" s="107" t="s">
        <v>2345</v>
      </c>
      <c r="L206" s="107"/>
      <c r="M206" s="101" t="s">
        <v>160</v>
      </c>
      <c r="N206" s="108" t="s">
        <v>738</v>
      </c>
      <c r="O206" s="153" t="s">
        <v>2346</v>
      </c>
      <c r="P206" s="103"/>
      <c r="Q206" s="78" t="s">
        <v>2347</v>
      </c>
      <c r="R206" s="78" t="s">
        <v>2348</v>
      </c>
      <c r="S206" s="98" t="s">
        <v>2349</v>
      </c>
      <c r="T206" s="98" t="s">
        <v>347</v>
      </c>
      <c r="U206" s="156" t="s">
        <v>2350</v>
      </c>
      <c r="V206" s="156" t="s">
        <v>2351</v>
      </c>
      <c r="W206" s="166" t="s">
        <v>221</v>
      </c>
      <c r="AA206" s="128">
        <f>IF(OR(J206="Fail",ISBLANK(J206)),INDEX('Issue Code Table'!C:C,MATCH(N:N,'Issue Code Table'!A:A,0)),IF(M206="Critical",6,IF(M206="Significant",5,IF(M206="Moderate",3,2))))</f>
        <v>5</v>
      </c>
    </row>
    <row r="207" spans="1:27" s="79" customFormat="1" ht="59.15" customHeight="1" x14ac:dyDescent="0.25">
      <c r="A207" s="96" t="s">
        <v>2352</v>
      </c>
      <c r="B207" s="97" t="s">
        <v>1653</v>
      </c>
      <c r="C207" s="156" t="s">
        <v>1654</v>
      </c>
      <c r="D207" s="156" t="s">
        <v>193</v>
      </c>
      <c r="E207" s="156" t="s">
        <v>2353</v>
      </c>
      <c r="F207" s="156" t="s">
        <v>2354</v>
      </c>
      <c r="G207" s="156" t="s">
        <v>2355</v>
      </c>
      <c r="H207" s="156" t="s">
        <v>2356</v>
      </c>
      <c r="I207" s="156"/>
      <c r="J207" s="94"/>
      <c r="K207" s="107" t="s">
        <v>2357</v>
      </c>
      <c r="L207" s="107"/>
      <c r="M207" s="101" t="s">
        <v>160</v>
      </c>
      <c r="N207" s="108" t="s">
        <v>738</v>
      </c>
      <c r="O207" s="153" t="s">
        <v>739</v>
      </c>
      <c r="P207" s="103"/>
      <c r="Q207" s="78" t="s">
        <v>2347</v>
      </c>
      <c r="R207" s="78" t="s">
        <v>2358</v>
      </c>
      <c r="S207" s="98" t="s">
        <v>2359</v>
      </c>
      <c r="T207" s="98" t="s">
        <v>2360</v>
      </c>
      <c r="U207" s="156" t="s">
        <v>2361</v>
      </c>
      <c r="V207" s="156" t="s">
        <v>2362</v>
      </c>
      <c r="W207" s="166" t="s">
        <v>221</v>
      </c>
      <c r="AA207" s="128">
        <f>IF(OR(J207="Fail",ISBLANK(J207)),INDEX('Issue Code Table'!C:C,MATCH(N:N,'Issue Code Table'!A:A,0)),IF(M207="Critical",6,IF(M207="Significant",5,IF(M207="Moderate",3,2))))</f>
        <v>5</v>
      </c>
    </row>
    <row r="208" spans="1:27" s="79" customFormat="1" ht="59.15" customHeight="1" x14ac:dyDescent="0.25">
      <c r="A208" s="96" t="s">
        <v>2363</v>
      </c>
      <c r="B208" s="97" t="s">
        <v>1653</v>
      </c>
      <c r="C208" s="156" t="s">
        <v>1654</v>
      </c>
      <c r="D208" s="156" t="s">
        <v>193</v>
      </c>
      <c r="E208" s="156" t="s">
        <v>2364</v>
      </c>
      <c r="F208" s="156" t="s">
        <v>2365</v>
      </c>
      <c r="G208" s="156" t="s">
        <v>2366</v>
      </c>
      <c r="H208" s="156" t="s">
        <v>2367</v>
      </c>
      <c r="I208" s="156"/>
      <c r="J208" s="94"/>
      <c r="K208" s="107" t="s">
        <v>2368</v>
      </c>
      <c r="L208" s="107"/>
      <c r="M208" s="101" t="s">
        <v>160</v>
      </c>
      <c r="N208" s="108" t="s">
        <v>738</v>
      </c>
      <c r="O208" s="153" t="s">
        <v>739</v>
      </c>
      <c r="P208" s="103"/>
      <c r="Q208" s="78" t="s">
        <v>2347</v>
      </c>
      <c r="R208" s="78" t="s">
        <v>2369</v>
      </c>
      <c r="S208" s="98" t="s">
        <v>2359</v>
      </c>
      <c r="T208" s="98" t="s">
        <v>2360</v>
      </c>
      <c r="U208" s="156" t="s">
        <v>2370</v>
      </c>
      <c r="V208" s="156" t="s">
        <v>2371</v>
      </c>
      <c r="W208" s="166" t="s">
        <v>221</v>
      </c>
      <c r="AA208" s="128">
        <f>IF(OR(J208="Fail",ISBLANK(J208)),INDEX('Issue Code Table'!C:C,MATCH(N:N,'Issue Code Table'!A:A,0)),IF(M208="Critical",6,IF(M208="Significant",5,IF(M208="Moderate",3,2))))</f>
        <v>5</v>
      </c>
    </row>
    <row r="209" spans="1:27" s="79" customFormat="1" ht="59.15" customHeight="1" x14ac:dyDescent="0.25">
      <c r="A209" s="96" t="s">
        <v>2372</v>
      </c>
      <c r="B209" s="97" t="s">
        <v>1653</v>
      </c>
      <c r="C209" s="156" t="s">
        <v>1654</v>
      </c>
      <c r="D209" s="156" t="s">
        <v>193</v>
      </c>
      <c r="E209" s="156" t="s">
        <v>2373</v>
      </c>
      <c r="F209" s="156" t="s">
        <v>2374</v>
      </c>
      <c r="G209" s="156" t="s">
        <v>2375</v>
      </c>
      <c r="H209" s="156" t="s">
        <v>2376</v>
      </c>
      <c r="I209" s="156"/>
      <c r="J209" s="94"/>
      <c r="K209" s="107" t="s">
        <v>2377</v>
      </c>
      <c r="L209" s="107"/>
      <c r="M209" s="101" t="s">
        <v>160</v>
      </c>
      <c r="N209" s="108" t="s">
        <v>1414</v>
      </c>
      <c r="O209" s="153" t="s">
        <v>2297</v>
      </c>
      <c r="P209" s="103"/>
      <c r="Q209" s="78" t="s">
        <v>2347</v>
      </c>
      <c r="R209" s="78" t="s">
        <v>2378</v>
      </c>
      <c r="S209" s="98" t="s">
        <v>2379</v>
      </c>
      <c r="T209" s="98" t="s">
        <v>2380</v>
      </c>
      <c r="U209" s="156" t="s">
        <v>2381</v>
      </c>
      <c r="V209" s="156" t="s">
        <v>2382</v>
      </c>
      <c r="W209" s="166" t="s">
        <v>221</v>
      </c>
      <c r="AA209" s="128">
        <f>IF(OR(J209="Fail",ISBLANK(J209)),INDEX('Issue Code Table'!C:C,MATCH(N:N,'Issue Code Table'!A:A,0)),IF(M209="Critical",6,IF(M209="Significant",5,IF(M209="Moderate",3,2))))</f>
        <v>5</v>
      </c>
    </row>
    <row r="210" spans="1:27" s="79" customFormat="1" ht="59.15" customHeight="1" x14ac:dyDescent="0.25">
      <c r="A210" s="96" t="s">
        <v>2383</v>
      </c>
      <c r="B210" s="97" t="s">
        <v>1638</v>
      </c>
      <c r="C210" s="156" t="s">
        <v>1639</v>
      </c>
      <c r="D210" s="156" t="s">
        <v>193</v>
      </c>
      <c r="E210" s="156" t="s">
        <v>2384</v>
      </c>
      <c r="F210" s="156" t="s">
        <v>2385</v>
      </c>
      <c r="G210" s="156" t="s">
        <v>2386</v>
      </c>
      <c r="H210" s="156" t="s">
        <v>2387</v>
      </c>
      <c r="I210" s="156"/>
      <c r="J210" s="94"/>
      <c r="K210" s="107" t="s">
        <v>2388</v>
      </c>
      <c r="L210" s="107"/>
      <c r="M210" s="101" t="s">
        <v>160</v>
      </c>
      <c r="N210" s="108" t="s">
        <v>2389</v>
      </c>
      <c r="O210" s="153" t="s">
        <v>2390</v>
      </c>
      <c r="P210" s="103"/>
      <c r="Q210" s="78" t="s">
        <v>2347</v>
      </c>
      <c r="R210" s="78" t="s">
        <v>2391</v>
      </c>
      <c r="S210" s="98" t="s">
        <v>2392</v>
      </c>
      <c r="T210" s="98" t="s">
        <v>347</v>
      </c>
      <c r="U210" s="156" t="s">
        <v>2393</v>
      </c>
      <c r="V210" s="156" t="s">
        <v>2394</v>
      </c>
      <c r="W210" s="166" t="s">
        <v>221</v>
      </c>
      <c r="AA210" s="128">
        <f>IF(OR(J210="Fail",ISBLANK(J210)),INDEX('Issue Code Table'!C:C,MATCH(N:N,'Issue Code Table'!A:A,0)),IF(M210="Critical",6,IF(M210="Significant",5,IF(M210="Moderate",3,2))))</f>
        <v>5</v>
      </c>
    </row>
    <row r="211" spans="1:27" s="79" customFormat="1" ht="59.15" customHeight="1" x14ac:dyDescent="0.25">
      <c r="A211" s="96" t="s">
        <v>2395</v>
      </c>
      <c r="B211" s="97" t="s">
        <v>1638</v>
      </c>
      <c r="C211" s="156" t="s">
        <v>1639</v>
      </c>
      <c r="D211" s="156" t="s">
        <v>193</v>
      </c>
      <c r="E211" s="156" t="s">
        <v>2396</v>
      </c>
      <c r="F211" s="156" t="s">
        <v>2397</v>
      </c>
      <c r="G211" s="156" t="s">
        <v>2398</v>
      </c>
      <c r="H211" s="156" t="s">
        <v>2399</v>
      </c>
      <c r="I211" s="156"/>
      <c r="J211" s="94"/>
      <c r="K211" s="107" t="s">
        <v>2400</v>
      </c>
      <c r="L211" s="107"/>
      <c r="M211" s="101" t="s">
        <v>160</v>
      </c>
      <c r="N211" s="108" t="s">
        <v>1414</v>
      </c>
      <c r="O211" s="153" t="s">
        <v>2297</v>
      </c>
      <c r="P211" s="103"/>
      <c r="Q211" s="78" t="s">
        <v>2347</v>
      </c>
      <c r="R211" s="78" t="s">
        <v>2401</v>
      </c>
      <c r="S211" s="98" t="s">
        <v>2402</v>
      </c>
      <c r="T211" s="98" t="s">
        <v>347</v>
      </c>
      <c r="U211" s="156" t="s">
        <v>2403</v>
      </c>
      <c r="V211" s="156" t="s">
        <v>2404</v>
      </c>
      <c r="W211" s="166" t="s">
        <v>221</v>
      </c>
      <c r="AA211" s="128">
        <f>IF(OR(J211="Fail",ISBLANK(J211)),INDEX('Issue Code Table'!C:C,MATCH(N:N,'Issue Code Table'!A:A,0)),IF(M211="Critical",6,IF(M211="Significant",5,IF(M211="Moderate",3,2))))</f>
        <v>5</v>
      </c>
    </row>
    <row r="212" spans="1:27" s="79" customFormat="1" ht="59.15" customHeight="1" x14ac:dyDescent="0.25">
      <c r="A212" s="96" t="s">
        <v>2405</v>
      </c>
      <c r="B212" s="97" t="s">
        <v>903</v>
      </c>
      <c r="C212" s="97" t="s">
        <v>904</v>
      </c>
      <c r="D212" s="156" t="s">
        <v>193</v>
      </c>
      <c r="E212" s="156" t="s">
        <v>2406</v>
      </c>
      <c r="F212" s="156" t="s">
        <v>2407</v>
      </c>
      <c r="G212" s="156" t="s">
        <v>2408</v>
      </c>
      <c r="H212" s="156" t="s">
        <v>2409</v>
      </c>
      <c r="I212" s="156"/>
      <c r="J212" s="94"/>
      <c r="K212" s="107" t="s">
        <v>2410</v>
      </c>
      <c r="L212" s="107"/>
      <c r="M212" s="101" t="s">
        <v>199</v>
      </c>
      <c r="N212" s="108" t="s">
        <v>738</v>
      </c>
      <c r="O212" s="153" t="s">
        <v>739</v>
      </c>
      <c r="P212" s="103"/>
      <c r="Q212" s="78" t="s">
        <v>2347</v>
      </c>
      <c r="R212" s="78" t="s">
        <v>2411</v>
      </c>
      <c r="S212" s="98" t="s">
        <v>2412</v>
      </c>
      <c r="T212" s="98" t="s">
        <v>2413</v>
      </c>
      <c r="U212" s="156" t="s">
        <v>2414</v>
      </c>
      <c r="V212" s="156" t="s">
        <v>2415</v>
      </c>
      <c r="W212" s="98"/>
      <c r="AA212" s="128">
        <f>IF(OR(J212="Fail",ISBLANK(J212)),INDEX('Issue Code Table'!C:C,MATCH(N:N,'Issue Code Table'!A:A,0)),IF(M212="Critical",6,IF(M212="Significant",5,IF(M212="Moderate",3,2))))</f>
        <v>5</v>
      </c>
    </row>
    <row r="213" spans="1:27" s="79" customFormat="1" ht="59.15" customHeight="1" x14ac:dyDescent="0.25">
      <c r="A213" s="96" t="s">
        <v>2416</v>
      </c>
      <c r="B213" s="97" t="s">
        <v>2417</v>
      </c>
      <c r="C213" s="156" t="s">
        <v>2418</v>
      </c>
      <c r="D213" s="156" t="s">
        <v>193</v>
      </c>
      <c r="E213" s="156" t="s">
        <v>2419</v>
      </c>
      <c r="F213" s="156" t="s">
        <v>2420</v>
      </c>
      <c r="G213" s="156" t="s">
        <v>2421</v>
      </c>
      <c r="H213" s="156" t="s">
        <v>2422</v>
      </c>
      <c r="I213" s="156"/>
      <c r="J213" s="94"/>
      <c r="K213" s="107" t="s">
        <v>2423</v>
      </c>
      <c r="L213" s="107"/>
      <c r="M213" s="101" t="s">
        <v>264</v>
      </c>
      <c r="N213" s="108" t="s">
        <v>2424</v>
      </c>
      <c r="O213" s="153" t="s">
        <v>2425</v>
      </c>
      <c r="P213" s="103"/>
      <c r="Q213" s="78" t="s">
        <v>2347</v>
      </c>
      <c r="R213" s="78" t="s">
        <v>2426</v>
      </c>
      <c r="S213" s="98" t="s">
        <v>2427</v>
      </c>
      <c r="T213" s="98" t="s">
        <v>2428</v>
      </c>
      <c r="U213" s="156" t="s">
        <v>2429</v>
      </c>
      <c r="V213" s="156" t="s">
        <v>2430</v>
      </c>
      <c r="W213" s="98"/>
      <c r="AA213" s="128">
        <f>IF(OR(J213="Fail",ISBLANK(J213)),INDEX('Issue Code Table'!C:C,MATCH(N:N,'Issue Code Table'!A:A,0)),IF(M213="Critical",6,IF(M213="Significant",5,IF(M213="Moderate",3,2))))</f>
        <v>2</v>
      </c>
    </row>
    <row r="214" spans="1:27" s="79" customFormat="1" ht="59.15" customHeight="1" x14ac:dyDescent="0.25">
      <c r="A214" s="96" t="s">
        <v>2431</v>
      </c>
      <c r="B214" s="97" t="s">
        <v>361</v>
      </c>
      <c r="C214" s="156" t="s">
        <v>362</v>
      </c>
      <c r="D214" s="156" t="s">
        <v>193</v>
      </c>
      <c r="E214" s="156" t="s">
        <v>2432</v>
      </c>
      <c r="F214" s="156" t="s">
        <v>2433</v>
      </c>
      <c r="G214" s="156" t="s">
        <v>2434</v>
      </c>
      <c r="H214" s="156" t="s">
        <v>2435</v>
      </c>
      <c r="I214" s="156"/>
      <c r="J214" s="94"/>
      <c r="K214" s="156" t="s">
        <v>2436</v>
      </c>
      <c r="L214" s="107"/>
      <c r="M214" s="101" t="s">
        <v>160</v>
      </c>
      <c r="N214" s="108" t="s">
        <v>738</v>
      </c>
      <c r="O214" s="153" t="s">
        <v>739</v>
      </c>
      <c r="P214" s="103"/>
      <c r="Q214" s="78" t="s">
        <v>2437</v>
      </c>
      <c r="R214" s="78" t="s">
        <v>2438</v>
      </c>
      <c r="S214" s="98" t="s">
        <v>2439</v>
      </c>
      <c r="T214" s="98" t="s">
        <v>2440</v>
      </c>
      <c r="U214" s="156" t="s">
        <v>2441</v>
      </c>
      <c r="V214" s="156" t="s">
        <v>2442</v>
      </c>
      <c r="W214" s="166" t="s">
        <v>221</v>
      </c>
      <c r="AA214" s="128">
        <f>IF(OR(J214="Fail",ISBLANK(J214)),INDEX('Issue Code Table'!C:C,MATCH(N:N,'Issue Code Table'!A:A,0)),IF(M214="Critical",6,IF(M214="Significant",5,IF(M214="Moderate",3,2))))</f>
        <v>5</v>
      </c>
    </row>
    <row r="215" spans="1:27" s="79" customFormat="1" ht="59.15" customHeight="1" x14ac:dyDescent="0.25">
      <c r="A215" s="96" t="s">
        <v>2443</v>
      </c>
      <c r="B215" s="97" t="s">
        <v>1638</v>
      </c>
      <c r="C215" s="156" t="s">
        <v>1639</v>
      </c>
      <c r="D215" s="156" t="s">
        <v>193</v>
      </c>
      <c r="E215" s="156" t="s">
        <v>2444</v>
      </c>
      <c r="F215" s="156" t="s">
        <v>2445</v>
      </c>
      <c r="G215" s="156" t="s">
        <v>2446</v>
      </c>
      <c r="H215" s="156" t="s">
        <v>2447</v>
      </c>
      <c r="I215" s="156"/>
      <c r="J215" s="94"/>
      <c r="K215" s="156" t="s">
        <v>2448</v>
      </c>
      <c r="L215" s="107"/>
      <c r="M215" s="101" t="s">
        <v>160</v>
      </c>
      <c r="N215" s="108" t="s">
        <v>738</v>
      </c>
      <c r="O215" s="153" t="s">
        <v>739</v>
      </c>
      <c r="P215" s="103"/>
      <c r="Q215" s="78" t="s">
        <v>2437</v>
      </c>
      <c r="R215" s="78" t="s">
        <v>2449</v>
      </c>
      <c r="S215" s="98" t="s">
        <v>2450</v>
      </c>
      <c r="T215" s="98" t="s">
        <v>347</v>
      </c>
      <c r="U215" s="156" t="s">
        <v>2451</v>
      </c>
      <c r="V215" s="156" t="s">
        <v>2452</v>
      </c>
      <c r="W215" s="166" t="s">
        <v>221</v>
      </c>
      <c r="AA215" s="128">
        <f>IF(OR(J215="Fail",ISBLANK(J215)),INDEX('Issue Code Table'!C:C,MATCH(N:N,'Issue Code Table'!A:A,0)),IF(M215="Critical",6,IF(M215="Significant",5,IF(M215="Moderate",3,2))))</f>
        <v>5</v>
      </c>
    </row>
    <row r="216" spans="1:27" s="79" customFormat="1" ht="59.15" customHeight="1" x14ac:dyDescent="0.25">
      <c r="A216" s="96" t="s">
        <v>2453</v>
      </c>
      <c r="B216" s="97" t="s">
        <v>2313</v>
      </c>
      <c r="C216" s="156" t="s">
        <v>2314</v>
      </c>
      <c r="D216" s="156" t="s">
        <v>193</v>
      </c>
      <c r="E216" s="156" t="s">
        <v>2454</v>
      </c>
      <c r="F216" s="156" t="s">
        <v>2455</v>
      </c>
      <c r="G216" s="156" t="s">
        <v>2456</v>
      </c>
      <c r="H216" s="156" t="s">
        <v>2457</v>
      </c>
      <c r="I216" s="156"/>
      <c r="J216" s="94"/>
      <c r="K216" s="107" t="s">
        <v>2458</v>
      </c>
      <c r="L216" s="107"/>
      <c r="M216" s="101" t="s">
        <v>160</v>
      </c>
      <c r="N216" s="108" t="s">
        <v>738</v>
      </c>
      <c r="O216" s="153" t="s">
        <v>739</v>
      </c>
      <c r="P216" s="103"/>
      <c r="Q216" s="78" t="s">
        <v>2437</v>
      </c>
      <c r="R216" s="78" t="s">
        <v>2459</v>
      </c>
      <c r="S216" s="98" t="s">
        <v>2460</v>
      </c>
      <c r="T216" s="98" t="s">
        <v>2461</v>
      </c>
      <c r="U216" s="156" t="s">
        <v>2462</v>
      </c>
      <c r="V216" s="156" t="s">
        <v>2463</v>
      </c>
      <c r="W216" s="166" t="s">
        <v>221</v>
      </c>
      <c r="AA216" s="128">
        <f>IF(OR(J216="Fail",ISBLANK(J216)),INDEX('Issue Code Table'!C:C,MATCH(N:N,'Issue Code Table'!A:A,0)),IF(M216="Critical",6,IF(M216="Significant",5,IF(M216="Moderate",3,2))))</f>
        <v>5</v>
      </c>
    </row>
    <row r="217" spans="1:27" s="79" customFormat="1" ht="59.15" customHeight="1" x14ac:dyDescent="0.25">
      <c r="A217" s="96" t="s">
        <v>2464</v>
      </c>
      <c r="B217" s="97" t="s">
        <v>191</v>
      </c>
      <c r="C217" s="156" t="s">
        <v>192</v>
      </c>
      <c r="D217" s="156" t="s">
        <v>193</v>
      </c>
      <c r="E217" s="156" t="s">
        <v>2465</v>
      </c>
      <c r="F217" s="156" t="s">
        <v>2466</v>
      </c>
      <c r="G217" s="156" t="s">
        <v>2467</v>
      </c>
      <c r="H217" s="156" t="s">
        <v>2468</v>
      </c>
      <c r="I217" s="156"/>
      <c r="J217" s="94"/>
      <c r="K217" s="107" t="s">
        <v>2469</v>
      </c>
      <c r="L217" s="107"/>
      <c r="M217" s="101" t="s">
        <v>199</v>
      </c>
      <c r="N217" s="108" t="s">
        <v>714</v>
      </c>
      <c r="O217" s="153" t="s">
        <v>715</v>
      </c>
      <c r="P217" s="103"/>
      <c r="Q217" s="78" t="s">
        <v>2470</v>
      </c>
      <c r="R217" s="78" t="s">
        <v>2471</v>
      </c>
      <c r="S217" s="98" t="s">
        <v>2472</v>
      </c>
      <c r="T217" s="98" t="s">
        <v>2473</v>
      </c>
      <c r="U217" s="156" t="s">
        <v>2474</v>
      </c>
      <c r="V217" s="156" t="s">
        <v>2475</v>
      </c>
      <c r="W217" s="98"/>
      <c r="AA217" s="128">
        <f>IF(OR(J217="Fail",ISBLANK(J217)),INDEX('Issue Code Table'!C:C,MATCH(N:N,'Issue Code Table'!A:A,0)),IF(M217="Critical",6,IF(M217="Significant",5,IF(M217="Moderate",3,2))))</f>
        <v>4</v>
      </c>
    </row>
    <row r="218" spans="1:27" s="79" customFormat="1" ht="59.15" customHeight="1" x14ac:dyDescent="0.25">
      <c r="A218" s="96" t="s">
        <v>2476</v>
      </c>
      <c r="B218" s="97" t="s">
        <v>1638</v>
      </c>
      <c r="C218" s="156" t="s">
        <v>1639</v>
      </c>
      <c r="D218" s="156" t="s">
        <v>193</v>
      </c>
      <c r="E218" s="156" t="s">
        <v>2477</v>
      </c>
      <c r="F218" s="156" t="s">
        <v>2478</v>
      </c>
      <c r="G218" s="156" t="s">
        <v>2479</v>
      </c>
      <c r="H218" s="156" t="s">
        <v>2480</v>
      </c>
      <c r="I218" s="156"/>
      <c r="J218" s="94"/>
      <c r="K218" s="107" t="s">
        <v>2481</v>
      </c>
      <c r="L218" s="107"/>
      <c r="M218" s="101" t="s">
        <v>160</v>
      </c>
      <c r="N218" s="108" t="s">
        <v>342</v>
      </c>
      <c r="O218" s="153" t="s">
        <v>343</v>
      </c>
      <c r="P218" s="103"/>
      <c r="Q218" s="78" t="s">
        <v>2482</v>
      </c>
      <c r="R218" s="78" t="s">
        <v>2483</v>
      </c>
      <c r="S218" s="98" t="s">
        <v>2484</v>
      </c>
      <c r="T218" s="98" t="s">
        <v>2485</v>
      </c>
      <c r="U218" s="156" t="s">
        <v>2486</v>
      </c>
      <c r="V218" s="156" t="s">
        <v>2487</v>
      </c>
      <c r="W218" s="166" t="s">
        <v>221</v>
      </c>
      <c r="AA218" s="128">
        <f>IF(OR(J218="Fail",ISBLANK(J218)),INDEX('Issue Code Table'!C:C,MATCH(N:N,'Issue Code Table'!A:A,0)),IF(M218="Critical",6,IF(M218="Significant",5,IF(M218="Moderate",3,2))))</f>
        <v>5</v>
      </c>
    </row>
    <row r="219" spans="1:27" s="79" customFormat="1" ht="59.15" customHeight="1" x14ac:dyDescent="0.25">
      <c r="A219" s="96" t="s">
        <v>2488</v>
      </c>
      <c r="B219" s="98" t="s">
        <v>336</v>
      </c>
      <c r="C219" s="156" t="s">
        <v>337</v>
      </c>
      <c r="D219" s="156" t="s">
        <v>193</v>
      </c>
      <c r="E219" s="156" t="s">
        <v>2489</v>
      </c>
      <c r="F219" s="156" t="s">
        <v>2490</v>
      </c>
      <c r="G219" s="156" t="s">
        <v>2491</v>
      </c>
      <c r="H219" s="156" t="s">
        <v>2492</v>
      </c>
      <c r="I219" s="156"/>
      <c r="J219" s="94"/>
      <c r="K219" s="107" t="s">
        <v>2493</v>
      </c>
      <c r="L219" s="107"/>
      <c r="M219" s="101" t="s">
        <v>160</v>
      </c>
      <c r="N219" s="108" t="s">
        <v>342</v>
      </c>
      <c r="O219" s="153" t="s">
        <v>343</v>
      </c>
      <c r="P219" s="103"/>
      <c r="Q219" s="78" t="s">
        <v>2482</v>
      </c>
      <c r="R219" s="78" t="s">
        <v>2494</v>
      </c>
      <c r="S219" s="98" t="s">
        <v>2495</v>
      </c>
      <c r="T219" s="98" t="s">
        <v>2496</v>
      </c>
      <c r="U219" s="156" t="s">
        <v>2497</v>
      </c>
      <c r="V219" s="156" t="s">
        <v>2498</v>
      </c>
      <c r="W219" s="166" t="s">
        <v>221</v>
      </c>
      <c r="AA219" s="128">
        <f>IF(OR(J219="Fail",ISBLANK(J219)),INDEX('Issue Code Table'!C:C,MATCH(N:N,'Issue Code Table'!A:A,0)),IF(M219="Critical",6,IF(M219="Significant",5,IF(M219="Moderate",3,2))))</f>
        <v>5</v>
      </c>
    </row>
    <row r="220" spans="1:27" s="79" customFormat="1" ht="59.15" customHeight="1" x14ac:dyDescent="0.25">
      <c r="A220" s="96" t="s">
        <v>2499</v>
      </c>
      <c r="B220" s="97" t="s">
        <v>361</v>
      </c>
      <c r="C220" s="156" t="s">
        <v>362</v>
      </c>
      <c r="D220" s="156" t="s">
        <v>193</v>
      </c>
      <c r="E220" s="156" t="s">
        <v>2500</v>
      </c>
      <c r="F220" s="156" t="s">
        <v>2501</v>
      </c>
      <c r="G220" s="156" t="s">
        <v>2502</v>
      </c>
      <c r="H220" s="156" t="s">
        <v>2503</v>
      </c>
      <c r="I220" s="156"/>
      <c r="J220" s="94"/>
      <c r="K220" s="107" t="s">
        <v>2504</v>
      </c>
      <c r="L220" s="107"/>
      <c r="M220" s="101" t="s">
        <v>160</v>
      </c>
      <c r="N220" s="108" t="s">
        <v>342</v>
      </c>
      <c r="O220" s="153" t="s">
        <v>343</v>
      </c>
      <c r="P220" s="103"/>
      <c r="Q220" s="78" t="s">
        <v>2482</v>
      </c>
      <c r="R220" s="78" t="s">
        <v>2505</v>
      </c>
      <c r="S220" s="98" t="s">
        <v>2506</v>
      </c>
      <c r="T220" s="98" t="s">
        <v>2507</v>
      </c>
      <c r="U220" s="156" t="s">
        <v>2508</v>
      </c>
      <c r="V220" s="156" t="s">
        <v>2509</v>
      </c>
      <c r="W220" s="166" t="s">
        <v>221</v>
      </c>
      <c r="AA220" s="128">
        <f>IF(OR(J220="Fail",ISBLANK(J220)),INDEX('Issue Code Table'!C:C,MATCH(N:N,'Issue Code Table'!A:A,0)),IF(M220="Critical",6,IF(M220="Significant",5,IF(M220="Moderate",3,2))))</f>
        <v>5</v>
      </c>
    </row>
    <row r="221" spans="1:27" s="79" customFormat="1" ht="59.15" customHeight="1" x14ac:dyDescent="0.25">
      <c r="A221" s="96" t="s">
        <v>2510</v>
      </c>
      <c r="B221" s="97" t="s">
        <v>165</v>
      </c>
      <c r="C221" s="156" t="s">
        <v>166</v>
      </c>
      <c r="D221" s="156" t="s">
        <v>193</v>
      </c>
      <c r="E221" s="156" t="s">
        <v>2511</v>
      </c>
      <c r="F221" s="156" t="s">
        <v>2512</v>
      </c>
      <c r="G221" s="156" t="s">
        <v>2513</v>
      </c>
      <c r="H221" s="156" t="s">
        <v>2514</v>
      </c>
      <c r="I221" s="156"/>
      <c r="J221" s="94"/>
      <c r="K221" s="107" t="s">
        <v>2515</v>
      </c>
      <c r="L221" s="107"/>
      <c r="M221" s="101" t="s">
        <v>160</v>
      </c>
      <c r="N221" s="108" t="s">
        <v>2389</v>
      </c>
      <c r="O221" s="153" t="s">
        <v>2390</v>
      </c>
      <c r="P221" s="103"/>
      <c r="Q221" s="78" t="s">
        <v>2516</v>
      </c>
      <c r="R221" s="78" t="s">
        <v>2517</v>
      </c>
      <c r="S221" s="98" t="s">
        <v>2518</v>
      </c>
      <c r="T221" s="98" t="s">
        <v>2519</v>
      </c>
      <c r="U221" s="156" t="s">
        <v>2520</v>
      </c>
      <c r="V221" s="156" t="s">
        <v>2521</v>
      </c>
      <c r="W221" s="166" t="s">
        <v>221</v>
      </c>
      <c r="AA221" s="128">
        <f>IF(OR(J221="Fail",ISBLANK(J221)),INDEX('Issue Code Table'!C:C,MATCH(N:N,'Issue Code Table'!A:A,0)),IF(M221="Critical",6,IF(M221="Significant",5,IF(M221="Moderate",3,2))))</f>
        <v>5</v>
      </c>
    </row>
    <row r="222" spans="1:27" s="79" customFormat="1" ht="59.15" customHeight="1" x14ac:dyDescent="0.25">
      <c r="A222" s="96" t="s">
        <v>2522</v>
      </c>
      <c r="B222" s="97" t="s">
        <v>1189</v>
      </c>
      <c r="C222" s="156" t="s">
        <v>1190</v>
      </c>
      <c r="D222" s="156" t="s">
        <v>193</v>
      </c>
      <c r="E222" s="156" t="s">
        <v>2523</v>
      </c>
      <c r="F222" s="156" t="s">
        <v>2524</v>
      </c>
      <c r="G222" s="156" t="s">
        <v>2525</v>
      </c>
      <c r="H222" s="156" t="s">
        <v>2526</v>
      </c>
      <c r="I222" s="156"/>
      <c r="J222" s="94"/>
      <c r="K222" s="107" t="s">
        <v>2527</v>
      </c>
      <c r="L222" s="107"/>
      <c r="M222" s="101" t="s">
        <v>160</v>
      </c>
      <c r="N222" s="108" t="s">
        <v>738</v>
      </c>
      <c r="O222" s="153" t="s">
        <v>739</v>
      </c>
      <c r="P222" s="103"/>
      <c r="Q222" s="78" t="s">
        <v>2528</v>
      </c>
      <c r="R222" s="78" t="s">
        <v>2529</v>
      </c>
      <c r="S222" s="98" t="s">
        <v>2530</v>
      </c>
      <c r="T222" s="98" t="s">
        <v>2531</v>
      </c>
      <c r="U222" s="156" t="s">
        <v>2532</v>
      </c>
      <c r="V222" s="156" t="s">
        <v>2533</v>
      </c>
      <c r="W222" s="166" t="s">
        <v>221</v>
      </c>
      <c r="AA222" s="128">
        <f>IF(OR(J222="Fail",ISBLANK(J222)),INDEX('Issue Code Table'!C:C,MATCH(N:N,'Issue Code Table'!A:A,0)),IF(M222="Critical",6,IF(M222="Significant",5,IF(M222="Moderate",3,2))))</f>
        <v>5</v>
      </c>
    </row>
    <row r="223" spans="1:27" s="79" customFormat="1" ht="59.15" customHeight="1" x14ac:dyDescent="0.25">
      <c r="A223" s="96" t="s">
        <v>2534</v>
      </c>
      <c r="B223" s="97" t="s">
        <v>1653</v>
      </c>
      <c r="C223" s="156" t="s">
        <v>1654</v>
      </c>
      <c r="D223" s="156" t="s">
        <v>193</v>
      </c>
      <c r="E223" s="156" t="s">
        <v>2535</v>
      </c>
      <c r="F223" s="156" t="s">
        <v>2536</v>
      </c>
      <c r="G223" s="156" t="s">
        <v>2537</v>
      </c>
      <c r="H223" s="156" t="s">
        <v>2538</v>
      </c>
      <c r="I223" s="156"/>
      <c r="J223" s="94"/>
      <c r="K223" s="107" t="s">
        <v>2539</v>
      </c>
      <c r="L223" s="107"/>
      <c r="M223" s="101" t="s">
        <v>160</v>
      </c>
      <c r="N223" s="108" t="s">
        <v>738</v>
      </c>
      <c r="O223" s="153" t="s">
        <v>739</v>
      </c>
      <c r="P223" s="103"/>
      <c r="Q223" s="78" t="s">
        <v>2528</v>
      </c>
      <c r="R223" s="78" t="s">
        <v>2540</v>
      </c>
      <c r="S223" s="98" t="s">
        <v>2541</v>
      </c>
      <c r="T223" s="98" t="s">
        <v>2542</v>
      </c>
      <c r="U223" s="156" t="s">
        <v>2543</v>
      </c>
      <c r="V223" s="156" t="s">
        <v>2544</v>
      </c>
      <c r="W223" s="166" t="s">
        <v>221</v>
      </c>
      <c r="AA223" s="128">
        <f>IF(OR(J223="Fail",ISBLANK(J223)),INDEX('Issue Code Table'!C:C,MATCH(N:N,'Issue Code Table'!A:A,0)),IF(M223="Critical",6,IF(M223="Significant",5,IF(M223="Moderate",3,2))))</f>
        <v>5</v>
      </c>
    </row>
    <row r="224" spans="1:27" s="79" customFormat="1" ht="59.15" customHeight="1" x14ac:dyDescent="0.25">
      <c r="A224" s="96" t="s">
        <v>2545</v>
      </c>
      <c r="B224" s="97" t="s">
        <v>2546</v>
      </c>
      <c r="C224" s="156" t="s">
        <v>2547</v>
      </c>
      <c r="D224" s="156" t="s">
        <v>193</v>
      </c>
      <c r="E224" s="156" t="s">
        <v>2548</v>
      </c>
      <c r="F224" s="156" t="s">
        <v>2549</v>
      </c>
      <c r="G224" s="156" t="s">
        <v>2550</v>
      </c>
      <c r="H224" s="156" t="s">
        <v>2551</v>
      </c>
      <c r="I224" s="156"/>
      <c r="J224" s="94"/>
      <c r="K224" s="107" t="s">
        <v>2552</v>
      </c>
      <c r="L224" s="107"/>
      <c r="M224" s="101" t="s">
        <v>160</v>
      </c>
      <c r="N224" s="108" t="s">
        <v>2553</v>
      </c>
      <c r="O224" s="153" t="s">
        <v>2554</v>
      </c>
      <c r="P224" s="103"/>
      <c r="Q224" s="78" t="s">
        <v>2555</v>
      </c>
      <c r="R224" s="78" t="s">
        <v>2556</v>
      </c>
      <c r="S224" s="98" t="s">
        <v>2557</v>
      </c>
      <c r="T224" s="98" t="s">
        <v>2558</v>
      </c>
      <c r="U224" s="156" t="s">
        <v>2559</v>
      </c>
      <c r="V224" s="156" t="s">
        <v>2560</v>
      </c>
      <c r="W224" s="166" t="s">
        <v>221</v>
      </c>
      <c r="AA224" s="128">
        <f>IF(OR(J224="Fail",ISBLANK(J224)),INDEX('Issue Code Table'!C:C,MATCH(N:N,'Issue Code Table'!A:A,0)),IF(M224="Critical",6,IF(M224="Significant",5,IF(M224="Moderate",3,2))))</f>
        <v>5</v>
      </c>
    </row>
    <row r="225" spans="1:27" s="79" customFormat="1" ht="59.15" customHeight="1" x14ac:dyDescent="0.25">
      <c r="A225" s="96" t="s">
        <v>2561</v>
      </c>
      <c r="B225" s="97" t="s">
        <v>361</v>
      </c>
      <c r="C225" s="156" t="s">
        <v>362</v>
      </c>
      <c r="D225" s="156" t="s">
        <v>193</v>
      </c>
      <c r="E225" s="156" t="s">
        <v>2562</v>
      </c>
      <c r="F225" s="156" t="s">
        <v>2563</v>
      </c>
      <c r="G225" s="156" t="s">
        <v>2564</v>
      </c>
      <c r="H225" s="156" t="s">
        <v>2565</v>
      </c>
      <c r="I225" s="156"/>
      <c r="J225" s="94"/>
      <c r="K225" s="156" t="s">
        <v>2566</v>
      </c>
      <c r="L225" s="107"/>
      <c r="M225" s="101" t="s">
        <v>160</v>
      </c>
      <c r="N225" s="108" t="s">
        <v>738</v>
      </c>
      <c r="O225" s="153" t="s">
        <v>739</v>
      </c>
      <c r="P225" s="103"/>
      <c r="Q225" s="78" t="s">
        <v>2567</v>
      </c>
      <c r="R225" s="78" t="s">
        <v>2568</v>
      </c>
      <c r="S225" s="98" t="s">
        <v>2569</v>
      </c>
      <c r="T225" s="98" t="s">
        <v>2570</v>
      </c>
      <c r="U225" s="156" t="s">
        <v>2571</v>
      </c>
      <c r="V225" s="156" t="s">
        <v>2572</v>
      </c>
      <c r="W225" s="166" t="s">
        <v>221</v>
      </c>
      <c r="AA225" s="128">
        <f>IF(OR(J225="Fail",ISBLANK(J225)),INDEX('Issue Code Table'!C:C,MATCH(N:N,'Issue Code Table'!A:A,0)),IF(M225="Critical",6,IF(M225="Significant",5,IF(M225="Moderate",3,2))))</f>
        <v>5</v>
      </c>
    </row>
    <row r="226" spans="1:27" s="79" customFormat="1" ht="59.15" customHeight="1" x14ac:dyDescent="0.25">
      <c r="A226" s="96" t="s">
        <v>2573</v>
      </c>
      <c r="B226" s="97" t="s">
        <v>361</v>
      </c>
      <c r="C226" s="97" t="s">
        <v>362</v>
      </c>
      <c r="D226" s="156" t="s">
        <v>193</v>
      </c>
      <c r="E226" s="156" t="s">
        <v>2574</v>
      </c>
      <c r="F226" s="156" t="s">
        <v>2575</v>
      </c>
      <c r="G226" s="156" t="s">
        <v>2576</v>
      </c>
      <c r="H226" s="156" t="s">
        <v>2577</v>
      </c>
      <c r="I226" s="156"/>
      <c r="J226" s="94"/>
      <c r="K226" s="156" t="s">
        <v>2578</v>
      </c>
      <c r="L226" s="107"/>
      <c r="M226" s="101" t="s">
        <v>199</v>
      </c>
      <c r="N226" s="108" t="s">
        <v>2579</v>
      </c>
      <c r="O226" s="153" t="s">
        <v>2580</v>
      </c>
      <c r="P226" s="103"/>
      <c r="Q226" s="78" t="s">
        <v>2567</v>
      </c>
      <c r="R226" s="78" t="s">
        <v>2581</v>
      </c>
      <c r="S226" s="98" t="s">
        <v>2582</v>
      </c>
      <c r="T226" s="98" t="s">
        <v>2277</v>
      </c>
      <c r="U226" s="156" t="s">
        <v>2583</v>
      </c>
      <c r="V226" s="156" t="s">
        <v>2584</v>
      </c>
      <c r="W226" s="166"/>
      <c r="AA226" s="128">
        <f>IF(OR(J226="Fail",ISBLANK(J226)),INDEX('Issue Code Table'!C:C,MATCH(N:N,'Issue Code Table'!A:A,0)),IF(M226="Critical",6,IF(M226="Significant",5,IF(M226="Moderate",3,2))))</f>
        <v>4</v>
      </c>
    </row>
    <row r="227" spans="1:27" s="79" customFormat="1" ht="59.15" customHeight="1" x14ac:dyDescent="0.25">
      <c r="A227" s="96" t="s">
        <v>2585</v>
      </c>
      <c r="B227" s="97" t="s">
        <v>361</v>
      </c>
      <c r="C227" s="97" t="s">
        <v>362</v>
      </c>
      <c r="D227" s="156" t="s">
        <v>193</v>
      </c>
      <c r="E227" s="156" t="s">
        <v>2586</v>
      </c>
      <c r="F227" s="156" t="s">
        <v>2587</v>
      </c>
      <c r="G227" s="156" t="s">
        <v>2588</v>
      </c>
      <c r="H227" s="156" t="s">
        <v>2589</v>
      </c>
      <c r="I227" s="156"/>
      <c r="J227" s="94"/>
      <c r="K227" s="156" t="s">
        <v>2590</v>
      </c>
      <c r="L227" s="107"/>
      <c r="M227" s="101" t="s">
        <v>160</v>
      </c>
      <c r="N227" s="108" t="s">
        <v>738</v>
      </c>
      <c r="O227" s="153" t="s">
        <v>739</v>
      </c>
      <c r="P227" s="103"/>
      <c r="Q227" s="78" t="s">
        <v>2567</v>
      </c>
      <c r="R227" s="78" t="s">
        <v>2591</v>
      </c>
      <c r="S227" s="98" t="s">
        <v>2592</v>
      </c>
      <c r="T227" s="98" t="s">
        <v>2593</v>
      </c>
      <c r="U227" s="156" t="s">
        <v>2594</v>
      </c>
      <c r="V227" s="156" t="s">
        <v>2595</v>
      </c>
      <c r="W227" s="166" t="s">
        <v>221</v>
      </c>
      <c r="AA227" s="128">
        <f>IF(OR(J227="Fail",ISBLANK(J227)),INDEX('Issue Code Table'!C:C,MATCH(N:N,'Issue Code Table'!A:A,0)),IF(M227="Critical",6,IF(M227="Significant",5,IF(M227="Moderate",3,2))))</f>
        <v>5</v>
      </c>
    </row>
    <row r="228" spans="1:27" s="79" customFormat="1" ht="59.15" customHeight="1" x14ac:dyDescent="0.25">
      <c r="A228" s="96" t="s">
        <v>2596</v>
      </c>
      <c r="B228" s="97" t="s">
        <v>361</v>
      </c>
      <c r="C228" s="97" t="s">
        <v>362</v>
      </c>
      <c r="D228" s="156" t="s">
        <v>193</v>
      </c>
      <c r="E228" s="156" t="s">
        <v>2597</v>
      </c>
      <c r="F228" s="156" t="s">
        <v>2598</v>
      </c>
      <c r="G228" s="156" t="s">
        <v>2599</v>
      </c>
      <c r="H228" s="156" t="s">
        <v>2600</v>
      </c>
      <c r="I228" s="156"/>
      <c r="J228" s="94"/>
      <c r="K228" s="156" t="s">
        <v>2601</v>
      </c>
      <c r="L228" s="107"/>
      <c r="M228" s="101" t="s">
        <v>160</v>
      </c>
      <c r="N228" s="108" t="s">
        <v>738</v>
      </c>
      <c r="O228" s="153" t="s">
        <v>739</v>
      </c>
      <c r="P228" s="103"/>
      <c r="Q228" s="78" t="s">
        <v>2567</v>
      </c>
      <c r="R228" s="78" t="s">
        <v>2602</v>
      </c>
      <c r="S228" s="98" t="s">
        <v>2603</v>
      </c>
      <c r="T228" s="98" t="s">
        <v>2593</v>
      </c>
      <c r="U228" s="156" t="s">
        <v>2604</v>
      </c>
      <c r="V228" s="156" t="s">
        <v>2605</v>
      </c>
      <c r="W228" s="166" t="s">
        <v>221</v>
      </c>
      <c r="AA228" s="128">
        <f>IF(OR(J228="Fail",ISBLANK(J228)),INDEX('Issue Code Table'!C:C,MATCH(N:N,'Issue Code Table'!A:A,0)),IF(M228="Critical",6,IF(M228="Significant",5,IF(M228="Moderate",3,2))))</f>
        <v>5</v>
      </c>
    </row>
    <row r="229" spans="1:27" s="79" customFormat="1" ht="59.15" customHeight="1" x14ac:dyDescent="0.25">
      <c r="A229" s="96" t="s">
        <v>2606</v>
      </c>
      <c r="B229" s="97" t="s">
        <v>361</v>
      </c>
      <c r="C229" s="97" t="s">
        <v>362</v>
      </c>
      <c r="D229" s="156" t="s">
        <v>193</v>
      </c>
      <c r="E229" s="156" t="s">
        <v>2607</v>
      </c>
      <c r="F229" s="156" t="s">
        <v>2608</v>
      </c>
      <c r="G229" s="156" t="s">
        <v>2609</v>
      </c>
      <c r="H229" s="156" t="s">
        <v>2610</v>
      </c>
      <c r="I229" s="156"/>
      <c r="J229" s="94"/>
      <c r="K229" s="156" t="s">
        <v>2611</v>
      </c>
      <c r="L229" s="107"/>
      <c r="M229" s="101" t="s">
        <v>160</v>
      </c>
      <c r="N229" s="108" t="s">
        <v>738</v>
      </c>
      <c r="O229" s="153" t="s">
        <v>739</v>
      </c>
      <c r="P229" s="103"/>
      <c r="Q229" s="78" t="s">
        <v>2567</v>
      </c>
      <c r="R229" s="78" t="s">
        <v>2612</v>
      </c>
      <c r="S229" s="98" t="s">
        <v>2603</v>
      </c>
      <c r="T229" s="98" t="s">
        <v>2593</v>
      </c>
      <c r="U229" s="156" t="s">
        <v>2613</v>
      </c>
      <c r="V229" s="156" t="s">
        <v>2614</v>
      </c>
      <c r="W229" s="166" t="s">
        <v>221</v>
      </c>
      <c r="AA229" s="128">
        <f>IF(OR(J229="Fail",ISBLANK(J229)),INDEX('Issue Code Table'!C:C,MATCH(N:N,'Issue Code Table'!A:A,0)),IF(M229="Critical",6,IF(M229="Significant",5,IF(M229="Moderate",3,2))))</f>
        <v>5</v>
      </c>
    </row>
    <row r="230" spans="1:27" s="79" customFormat="1" ht="59.15" customHeight="1" x14ac:dyDescent="0.25">
      <c r="A230" s="96" t="s">
        <v>2615</v>
      </c>
      <c r="B230" s="97" t="s">
        <v>361</v>
      </c>
      <c r="C230" s="97" t="s">
        <v>362</v>
      </c>
      <c r="D230" s="156" t="s">
        <v>193</v>
      </c>
      <c r="E230" s="156" t="s">
        <v>2616</v>
      </c>
      <c r="F230" s="156" t="s">
        <v>2617</v>
      </c>
      <c r="G230" s="156" t="s">
        <v>2618</v>
      </c>
      <c r="H230" s="156" t="s">
        <v>2619</v>
      </c>
      <c r="I230" s="156"/>
      <c r="J230" s="94"/>
      <c r="K230" s="156" t="s">
        <v>2620</v>
      </c>
      <c r="L230" s="107"/>
      <c r="M230" s="101" t="s">
        <v>160</v>
      </c>
      <c r="N230" s="108" t="s">
        <v>738</v>
      </c>
      <c r="O230" s="153" t="s">
        <v>739</v>
      </c>
      <c r="P230" s="103"/>
      <c r="Q230" s="78" t="s">
        <v>2567</v>
      </c>
      <c r="R230" s="78" t="s">
        <v>2621</v>
      </c>
      <c r="S230" s="98" t="s">
        <v>2603</v>
      </c>
      <c r="T230" s="98" t="s">
        <v>2593</v>
      </c>
      <c r="U230" s="156" t="s">
        <v>2622</v>
      </c>
      <c r="V230" s="156" t="s">
        <v>2623</v>
      </c>
      <c r="W230" s="166" t="s">
        <v>221</v>
      </c>
      <c r="AA230" s="128">
        <f>IF(OR(J230="Fail",ISBLANK(J230)),INDEX('Issue Code Table'!C:C,MATCH(N:N,'Issue Code Table'!A:A,0)),IF(M230="Critical",6,IF(M230="Significant",5,IF(M230="Moderate",3,2))))</f>
        <v>5</v>
      </c>
    </row>
    <row r="231" spans="1:27" s="79" customFormat="1" ht="59.15" customHeight="1" x14ac:dyDescent="0.25">
      <c r="A231" s="96" t="s">
        <v>2624</v>
      </c>
      <c r="B231" s="97" t="s">
        <v>361</v>
      </c>
      <c r="C231" s="97" t="s">
        <v>362</v>
      </c>
      <c r="D231" s="156" t="s">
        <v>193</v>
      </c>
      <c r="E231" s="156" t="s">
        <v>2625</v>
      </c>
      <c r="F231" s="156" t="s">
        <v>2626</v>
      </c>
      <c r="G231" s="156" t="s">
        <v>2627</v>
      </c>
      <c r="H231" s="156" t="s">
        <v>2628</v>
      </c>
      <c r="I231" s="156"/>
      <c r="J231" s="94"/>
      <c r="K231" s="156" t="s">
        <v>2629</v>
      </c>
      <c r="L231" s="107"/>
      <c r="M231" s="101" t="s">
        <v>160</v>
      </c>
      <c r="N231" s="108" t="s">
        <v>738</v>
      </c>
      <c r="O231" s="153" t="s">
        <v>739</v>
      </c>
      <c r="P231" s="103"/>
      <c r="Q231" s="78" t="s">
        <v>2567</v>
      </c>
      <c r="R231" s="78" t="s">
        <v>2630</v>
      </c>
      <c r="S231" s="98" t="s">
        <v>2631</v>
      </c>
      <c r="T231" s="98" t="s">
        <v>2632</v>
      </c>
      <c r="U231" s="156" t="s">
        <v>2633</v>
      </c>
      <c r="V231" s="156" t="s">
        <v>2634</v>
      </c>
      <c r="W231" s="166" t="s">
        <v>221</v>
      </c>
      <c r="AA231" s="128">
        <f>IF(OR(J231="Fail",ISBLANK(J231)),INDEX('Issue Code Table'!C:C,MATCH(N:N,'Issue Code Table'!A:A,0)),IF(M231="Critical",6,IF(M231="Significant",5,IF(M231="Moderate",3,2))))</f>
        <v>5</v>
      </c>
    </row>
    <row r="232" spans="1:27" s="79" customFormat="1" ht="59.15" customHeight="1" x14ac:dyDescent="0.25">
      <c r="A232" s="96" t="s">
        <v>2635</v>
      </c>
      <c r="B232" s="97" t="s">
        <v>361</v>
      </c>
      <c r="C232" s="97" t="s">
        <v>362</v>
      </c>
      <c r="D232" s="156" t="s">
        <v>193</v>
      </c>
      <c r="E232" s="156" t="s">
        <v>2636</v>
      </c>
      <c r="F232" s="156" t="s">
        <v>2637</v>
      </c>
      <c r="G232" s="156" t="s">
        <v>2638</v>
      </c>
      <c r="H232" s="156" t="s">
        <v>2639</v>
      </c>
      <c r="I232" s="156"/>
      <c r="J232" s="94"/>
      <c r="K232" s="156" t="s">
        <v>2640</v>
      </c>
      <c r="L232" s="107"/>
      <c r="M232" s="101" t="s">
        <v>160</v>
      </c>
      <c r="N232" s="108" t="s">
        <v>1358</v>
      </c>
      <c r="O232" s="153" t="s">
        <v>1359</v>
      </c>
      <c r="P232" s="103"/>
      <c r="Q232" s="78" t="s">
        <v>2567</v>
      </c>
      <c r="R232" s="78" t="s">
        <v>2641</v>
      </c>
      <c r="S232" s="98" t="s">
        <v>2642</v>
      </c>
      <c r="T232" s="98" t="s">
        <v>347</v>
      </c>
      <c r="U232" s="156" t="s">
        <v>2643</v>
      </c>
      <c r="V232" s="156" t="s">
        <v>2644</v>
      </c>
      <c r="W232" s="166" t="s">
        <v>221</v>
      </c>
      <c r="AA232" s="128">
        <f>IF(OR(J232="Fail",ISBLANK(J232)),INDEX('Issue Code Table'!C:C,MATCH(N:N,'Issue Code Table'!A:A,0)),IF(M232="Critical",6,IF(M232="Significant",5,IF(M232="Moderate",3,2))))</f>
        <v>5</v>
      </c>
    </row>
    <row r="233" spans="1:27" s="79" customFormat="1" ht="59.15" customHeight="1" x14ac:dyDescent="0.25">
      <c r="A233" s="96" t="s">
        <v>2645</v>
      </c>
      <c r="B233" s="97" t="s">
        <v>361</v>
      </c>
      <c r="C233" s="97" t="s">
        <v>362</v>
      </c>
      <c r="D233" s="156" t="s">
        <v>193</v>
      </c>
      <c r="E233" s="156" t="s">
        <v>2646</v>
      </c>
      <c r="F233" s="156" t="s">
        <v>2647</v>
      </c>
      <c r="G233" s="156" t="s">
        <v>2648</v>
      </c>
      <c r="H233" s="156" t="s">
        <v>2649</v>
      </c>
      <c r="I233" s="156"/>
      <c r="J233" s="94"/>
      <c r="K233" s="156" t="s">
        <v>2650</v>
      </c>
      <c r="L233" s="107"/>
      <c r="M233" s="101" t="s">
        <v>160</v>
      </c>
      <c r="N233" s="108" t="s">
        <v>1358</v>
      </c>
      <c r="O233" s="153" t="s">
        <v>1359</v>
      </c>
      <c r="P233" s="103"/>
      <c r="Q233" s="78" t="s">
        <v>2567</v>
      </c>
      <c r="R233" s="78" t="s">
        <v>2651</v>
      </c>
      <c r="S233" s="98" t="s">
        <v>2652</v>
      </c>
      <c r="T233" s="98" t="s">
        <v>2277</v>
      </c>
      <c r="U233" s="156" t="s">
        <v>2653</v>
      </c>
      <c r="V233" s="156" t="s">
        <v>2654</v>
      </c>
      <c r="W233" s="166" t="s">
        <v>221</v>
      </c>
      <c r="AA233" s="128">
        <f>IF(OR(J233="Fail",ISBLANK(J233)),INDEX('Issue Code Table'!C:C,MATCH(N:N,'Issue Code Table'!A:A,0)),IF(M233="Critical",6,IF(M233="Significant",5,IF(M233="Moderate",3,2))))</f>
        <v>5</v>
      </c>
    </row>
    <row r="234" spans="1:27" s="79" customFormat="1" ht="59.15" customHeight="1" x14ac:dyDescent="0.25">
      <c r="A234" s="96" t="s">
        <v>2655</v>
      </c>
      <c r="B234" s="98" t="s">
        <v>336</v>
      </c>
      <c r="C234" s="156" t="s">
        <v>337</v>
      </c>
      <c r="D234" s="156" t="s">
        <v>193</v>
      </c>
      <c r="E234" s="156" t="s">
        <v>2656</v>
      </c>
      <c r="F234" s="156" t="s">
        <v>2657</v>
      </c>
      <c r="G234" s="156" t="s">
        <v>2658</v>
      </c>
      <c r="H234" s="156" t="s">
        <v>2659</v>
      </c>
      <c r="I234" s="156"/>
      <c r="J234" s="94"/>
      <c r="K234" s="156" t="s">
        <v>2660</v>
      </c>
      <c r="L234" s="107"/>
      <c r="M234" s="101" t="s">
        <v>160</v>
      </c>
      <c r="N234" s="108" t="s">
        <v>342</v>
      </c>
      <c r="O234" s="153" t="s">
        <v>343</v>
      </c>
      <c r="P234" s="103"/>
      <c r="Q234" s="78" t="s">
        <v>2567</v>
      </c>
      <c r="R234" s="78" t="s">
        <v>2661</v>
      </c>
      <c r="S234" s="98" t="s">
        <v>2662</v>
      </c>
      <c r="T234" s="98" t="s">
        <v>347</v>
      </c>
      <c r="U234" s="156" t="s">
        <v>2663</v>
      </c>
      <c r="V234" s="156" t="s">
        <v>2664</v>
      </c>
      <c r="W234" s="166" t="s">
        <v>221</v>
      </c>
      <c r="AA234" s="128">
        <f>IF(OR(J234="Fail",ISBLANK(J234)),INDEX('Issue Code Table'!C:C,MATCH(N:N,'Issue Code Table'!A:A,0)),IF(M234="Critical",6,IF(M234="Significant",5,IF(M234="Moderate",3,2))))</f>
        <v>5</v>
      </c>
    </row>
    <row r="235" spans="1:27" s="79" customFormat="1" ht="59.15" customHeight="1" x14ac:dyDescent="0.25">
      <c r="A235" s="96" t="s">
        <v>2665</v>
      </c>
      <c r="B235" s="98" t="s">
        <v>336</v>
      </c>
      <c r="C235" s="156" t="s">
        <v>337</v>
      </c>
      <c r="D235" s="156" t="s">
        <v>193</v>
      </c>
      <c r="E235" s="156" t="s">
        <v>2666</v>
      </c>
      <c r="F235" s="156" t="s">
        <v>2667</v>
      </c>
      <c r="G235" s="156" t="s">
        <v>2668</v>
      </c>
      <c r="H235" s="156" t="s">
        <v>2669</v>
      </c>
      <c r="I235" s="156"/>
      <c r="J235" s="94"/>
      <c r="K235" s="156" t="s">
        <v>2670</v>
      </c>
      <c r="L235" s="107"/>
      <c r="M235" s="101" t="s">
        <v>160</v>
      </c>
      <c r="N235" s="108" t="s">
        <v>342</v>
      </c>
      <c r="O235" s="153" t="s">
        <v>343</v>
      </c>
      <c r="P235" s="103"/>
      <c r="Q235" s="78" t="s">
        <v>2567</v>
      </c>
      <c r="R235" s="78" t="s">
        <v>2671</v>
      </c>
      <c r="S235" s="98" t="s">
        <v>2672</v>
      </c>
      <c r="T235" s="98" t="s">
        <v>347</v>
      </c>
      <c r="U235" s="156" t="s">
        <v>2673</v>
      </c>
      <c r="V235" s="156" t="s">
        <v>2674</v>
      </c>
      <c r="W235" s="166" t="s">
        <v>221</v>
      </c>
      <c r="AA235" s="128">
        <f>IF(OR(J235="Fail",ISBLANK(J235)),INDEX('Issue Code Table'!C:C,MATCH(N:N,'Issue Code Table'!A:A,0)),IF(M235="Critical",6,IF(M235="Significant",5,IF(M235="Moderate",3,2))))</f>
        <v>5</v>
      </c>
    </row>
    <row r="236" spans="1:27" s="79" customFormat="1" ht="59.15" customHeight="1" x14ac:dyDescent="0.25">
      <c r="A236" s="96" t="s">
        <v>2675</v>
      </c>
      <c r="B236" s="97" t="s">
        <v>2014</v>
      </c>
      <c r="C236" s="156" t="s">
        <v>2015</v>
      </c>
      <c r="D236" s="156" t="s">
        <v>193</v>
      </c>
      <c r="E236" s="156" t="s">
        <v>2676</v>
      </c>
      <c r="F236" s="156" t="s">
        <v>2677</v>
      </c>
      <c r="G236" s="156" t="s">
        <v>2678</v>
      </c>
      <c r="H236" s="156" t="s">
        <v>2679</v>
      </c>
      <c r="I236" s="156"/>
      <c r="J236" s="94"/>
      <c r="K236" s="107" t="s">
        <v>2680</v>
      </c>
      <c r="L236" s="107"/>
      <c r="M236" s="101" t="s">
        <v>199</v>
      </c>
      <c r="N236" s="108" t="s">
        <v>2681</v>
      </c>
      <c r="O236" s="153" t="s">
        <v>2682</v>
      </c>
      <c r="P236" s="103"/>
      <c r="Q236" s="78" t="s">
        <v>2683</v>
      </c>
      <c r="R236" s="78" t="s">
        <v>2684</v>
      </c>
      <c r="S236" s="98" t="s">
        <v>2685</v>
      </c>
      <c r="T236" s="98" t="s">
        <v>2686</v>
      </c>
      <c r="U236" s="156" t="s">
        <v>2687</v>
      </c>
      <c r="V236" s="156" t="s">
        <v>2688</v>
      </c>
      <c r="W236" s="98"/>
      <c r="AA236" s="128">
        <f>IF(OR(J236="Fail",ISBLANK(J236)),INDEX('Issue Code Table'!C:C,MATCH(N:N,'Issue Code Table'!A:A,0)),IF(M236="Critical",6,IF(M236="Significant",5,IF(M236="Moderate",3,2))))</f>
        <v>4</v>
      </c>
    </row>
    <row r="237" spans="1:27" s="79" customFormat="1" ht="59.15" customHeight="1" x14ac:dyDescent="0.25">
      <c r="A237" s="96" t="s">
        <v>2689</v>
      </c>
      <c r="B237" s="97" t="s">
        <v>810</v>
      </c>
      <c r="C237" s="156" t="s">
        <v>811</v>
      </c>
      <c r="D237" s="156" t="s">
        <v>193</v>
      </c>
      <c r="E237" s="156" t="s">
        <v>2690</v>
      </c>
      <c r="F237" s="156" t="s">
        <v>2691</v>
      </c>
      <c r="G237" s="156" t="s">
        <v>2692</v>
      </c>
      <c r="H237" s="156" t="s">
        <v>2693</v>
      </c>
      <c r="I237" s="156"/>
      <c r="J237" s="94"/>
      <c r="K237" s="107" t="s">
        <v>2694</v>
      </c>
      <c r="L237" s="107"/>
      <c r="M237" s="101" t="s">
        <v>160</v>
      </c>
      <c r="N237" s="108" t="s">
        <v>186</v>
      </c>
      <c r="O237" s="153" t="s">
        <v>187</v>
      </c>
      <c r="P237" s="103"/>
      <c r="Q237" s="78" t="s">
        <v>2695</v>
      </c>
      <c r="R237" s="78" t="s">
        <v>2696</v>
      </c>
      <c r="S237" s="98" t="s">
        <v>2697</v>
      </c>
      <c r="T237" s="98" t="s">
        <v>2698</v>
      </c>
      <c r="U237" s="156" t="s">
        <v>2699</v>
      </c>
      <c r="V237" s="156" t="s">
        <v>2700</v>
      </c>
      <c r="W237" s="166" t="s">
        <v>221</v>
      </c>
      <c r="AA237" s="128">
        <f>IF(OR(J237="Fail",ISBLANK(J237)),INDEX('Issue Code Table'!C:C,MATCH(N:N,'Issue Code Table'!A:A,0)),IF(M237="Critical",6,IF(M237="Significant",5,IF(M237="Moderate",3,2))))</f>
        <v>6</v>
      </c>
    </row>
    <row r="238" spans="1:27" s="79" customFormat="1" ht="59.15" customHeight="1" x14ac:dyDescent="0.25">
      <c r="A238" s="96" t="s">
        <v>2701</v>
      </c>
      <c r="B238" s="97" t="s">
        <v>191</v>
      </c>
      <c r="C238" s="156" t="s">
        <v>192</v>
      </c>
      <c r="D238" s="156" t="s">
        <v>193</v>
      </c>
      <c r="E238" s="156" t="s">
        <v>2702</v>
      </c>
      <c r="F238" s="156" t="s">
        <v>2703</v>
      </c>
      <c r="G238" s="156" t="s">
        <v>2704</v>
      </c>
      <c r="H238" s="156" t="s">
        <v>2705</v>
      </c>
      <c r="I238" s="156"/>
      <c r="J238" s="94"/>
      <c r="K238" s="107" t="s">
        <v>2706</v>
      </c>
      <c r="L238" s="107"/>
      <c r="M238" s="101" t="s">
        <v>199</v>
      </c>
      <c r="N238" s="108" t="s">
        <v>714</v>
      </c>
      <c r="O238" s="153" t="s">
        <v>715</v>
      </c>
      <c r="P238" s="103"/>
      <c r="Q238" s="78" t="s">
        <v>2695</v>
      </c>
      <c r="R238" s="78" t="s">
        <v>2707</v>
      </c>
      <c r="S238" s="98" t="s">
        <v>2708</v>
      </c>
      <c r="T238" s="98" t="s">
        <v>2709</v>
      </c>
      <c r="U238" s="156" t="s">
        <v>2710</v>
      </c>
      <c r="V238" s="156" t="s">
        <v>2711</v>
      </c>
      <c r="W238" s="98"/>
      <c r="AA238" s="128">
        <f>IF(OR(J238="Fail",ISBLANK(J238)),INDEX('Issue Code Table'!C:C,MATCH(N:N,'Issue Code Table'!A:A,0)),IF(M238="Critical",6,IF(M238="Significant",5,IF(M238="Moderate",3,2))))</f>
        <v>4</v>
      </c>
    </row>
    <row r="239" spans="1:27" s="79" customFormat="1" ht="59.15" customHeight="1" x14ac:dyDescent="0.25">
      <c r="A239" s="96" t="s">
        <v>2712</v>
      </c>
      <c r="B239" s="97" t="s">
        <v>361</v>
      </c>
      <c r="C239" s="97" t="s">
        <v>362</v>
      </c>
      <c r="D239" s="156" t="s">
        <v>193</v>
      </c>
      <c r="E239" s="156" t="s">
        <v>2713</v>
      </c>
      <c r="F239" s="156" t="s">
        <v>2714</v>
      </c>
      <c r="G239" s="156" t="s">
        <v>2715</v>
      </c>
      <c r="H239" s="156" t="s">
        <v>2716</v>
      </c>
      <c r="I239" s="156"/>
      <c r="J239" s="94"/>
      <c r="K239" s="156" t="s">
        <v>2717</v>
      </c>
      <c r="L239" s="107"/>
      <c r="M239" s="101" t="s">
        <v>160</v>
      </c>
      <c r="N239" s="108" t="s">
        <v>738</v>
      </c>
      <c r="O239" s="153" t="s">
        <v>739</v>
      </c>
      <c r="P239" s="103"/>
      <c r="Q239" s="78" t="s">
        <v>2718</v>
      </c>
      <c r="R239" s="78" t="s">
        <v>2719</v>
      </c>
      <c r="S239" s="98" t="s">
        <v>2720</v>
      </c>
      <c r="T239" s="98" t="s">
        <v>2721</v>
      </c>
      <c r="U239" s="156" t="s">
        <v>2722</v>
      </c>
      <c r="V239" s="156" t="s">
        <v>2723</v>
      </c>
      <c r="W239" s="166" t="s">
        <v>221</v>
      </c>
      <c r="AA239" s="128">
        <f>IF(OR(J239="Fail",ISBLANK(J239)),INDEX('Issue Code Table'!C:C,MATCH(N:N,'Issue Code Table'!A:A,0)),IF(M239="Critical",6,IF(M239="Significant",5,IF(M239="Moderate",3,2))))</f>
        <v>5</v>
      </c>
    </row>
    <row r="240" spans="1:27" s="79" customFormat="1" ht="59.15" customHeight="1" x14ac:dyDescent="0.25">
      <c r="A240" s="96" t="s">
        <v>2724</v>
      </c>
      <c r="B240" s="97" t="s">
        <v>361</v>
      </c>
      <c r="C240" s="97" t="s">
        <v>362</v>
      </c>
      <c r="D240" s="156" t="s">
        <v>193</v>
      </c>
      <c r="E240" s="156" t="s">
        <v>2725</v>
      </c>
      <c r="F240" s="156" t="s">
        <v>2726</v>
      </c>
      <c r="G240" s="156" t="s">
        <v>2727</v>
      </c>
      <c r="H240" s="156" t="s">
        <v>2728</v>
      </c>
      <c r="I240" s="156"/>
      <c r="J240" s="94"/>
      <c r="K240" s="156" t="s">
        <v>2729</v>
      </c>
      <c r="L240" s="107"/>
      <c r="M240" s="101" t="s">
        <v>160</v>
      </c>
      <c r="N240" s="108" t="s">
        <v>2730</v>
      </c>
      <c r="O240" s="153" t="s">
        <v>2731</v>
      </c>
      <c r="P240" s="103"/>
      <c r="Q240" s="78" t="s">
        <v>2718</v>
      </c>
      <c r="R240" s="78" t="s">
        <v>2732</v>
      </c>
      <c r="S240" s="98" t="s">
        <v>2733</v>
      </c>
      <c r="T240" s="98" t="s">
        <v>2734</v>
      </c>
      <c r="U240" s="156" t="s">
        <v>2735</v>
      </c>
      <c r="V240" s="156" t="s">
        <v>2736</v>
      </c>
      <c r="W240" s="166" t="s">
        <v>221</v>
      </c>
      <c r="AA240" s="128">
        <f>IF(OR(J240="Fail",ISBLANK(J240)),INDEX('Issue Code Table'!C:C,MATCH(N:N,'Issue Code Table'!A:A,0)),IF(M240="Critical",6,IF(M240="Significant",5,IF(M240="Moderate",3,2))))</f>
        <v>5</v>
      </c>
    </row>
    <row r="241" spans="1:27" s="79" customFormat="1" ht="59.15" customHeight="1" x14ac:dyDescent="0.25">
      <c r="A241" s="96" t="s">
        <v>2737</v>
      </c>
      <c r="B241" s="97" t="s">
        <v>361</v>
      </c>
      <c r="C241" s="97" t="s">
        <v>362</v>
      </c>
      <c r="D241" s="156" t="s">
        <v>193</v>
      </c>
      <c r="E241" s="156" t="s">
        <v>2738</v>
      </c>
      <c r="F241" s="156" t="s">
        <v>2739</v>
      </c>
      <c r="G241" s="156" t="s">
        <v>2740</v>
      </c>
      <c r="H241" s="156" t="s">
        <v>2741</v>
      </c>
      <c r="I241" s="156"/>
      <c r="J241" s="94"/>
      <c r="K241" s="156" t="s">
        <v>2742</v>
      </c>
      <c r="L241" s="107"/>
      <c r="M241" s="101" t="s">
        <v>199</v>
      </c>
      <c r="N241" s="108" t="s">
        <v>2743</v>
      </c>
      <c r="O241" s="153" t="s">
        <v>2744</v>
      </c>
      <c r="P241" s="103"/>
      <c r="Q241" s="78" t="s">
        <v>2718</v>
      </c>
      <c r="R241" s="78" t="s">
        <v>2745</v>
      </c>
      <c r="S241" s="98" t="s">
        <v>2746</v>
      </c>
      <c r="T241" s="98" t="s">
        <v>2747</v>
      </c>
      <c r="U241" s="156" t="s">
        <v>2748</v>
      </c>
      <c r="V241" s="156" t="s">
        <v>2749</v>
      </c>
      <c r="W241" s="98"/>
      <c r="AA241" s="128">
        <f>IF(OR(J241="Fail",ISBLANK(J241)),INDEX('Issue Code Table'!C:C,MATCH(N:N,'Issue Code Table'!A:A,0)),IF(M241="Critical",6,IF(M241="Significant",5,IF(M241="Moderate",3,2))))</f>
        <v>4</v>
      </c>
    </row>
    <row r="242" spans="1:27" s="79" customFormat="1" ht="59.15" customHeight="1" x14ac:dyDescent="0.25">
      <c r="A242" s="96" t="s">
        <v>2750</v>
      </c>
      <c r="B242" s="97" t="s">
        <v>361</v>
      </c>
      <c r="C242" s="97" t="s">
        <v>362</v>
      </c>
      <c r="D242" s="156" t="s">
        <v>193</v>
      </c>
      <c r="E242" s="156" t="s">
        <v>2751</v>
      </c>
      <c r="F242" s="156" t="s">
        <v>2752</v>
      </c>
      <c r="G242" s="156" t="s">
        <v>2753</v>
      </c>
      <c r="H242" s="156" t="s">
        <v>2754</v>
      </c>
      <c r="I242" s="156"/>
      <c r="J242" s="94"/>
      <c r="K242" s="156" t="s">
        <v>2755</v>
      </c>
      <c r="L242" s="107"/>
      <c r="M242" s="101" t="s">
        <v>199</v>
      </c>
      <c r="N242" s="108" t="s">
        <v>2743</v>
      </c>
      <c r="O242" s="153" t="s">
        <v>2744</v>
      </c>
      <c r="P242" s="103"/>
      <c r="Q242" s="78" t="s">
        <v>2718</v>
      </c>
      <c r="R242" s="78" t="s">
        <v>2756</v>
      </c>
      <c r="S242" s="98" t="s">
        <v>2757</v>
      </c>
      <c r="T242" s="98" t="s">
        <v>2721</v>
      </c>
      <c r="U242" s="156" t="s">
        <v>2758</v>
      </c>
      <c r="V242" s="156" t="s">
        <v>2759</v>
      </c>
      <c r="W242" s="98"/>
      <c r="AA242" s="128">
        <f>IF(OR(J242="Fail",ISBLANK(J242)),INDEX('Issue Code Table'!C:C,MATCH(N:N,'Issue Code Table'!A:A,0)),IF(M242="Critical",6,IF(M242="Significant",5,IF(M242="Moderate",3,2))))</f>
        <v>4</v>
      </c>
    </row>
    <row r="243" spans="1:27" s="79" customFormat="1" ht="59.15" customHeight="1" x14ac:dyDescent="0.25">
      <c r="A243" s="96" t="s">
        <v>2760</v>
      </c>
      <c r="B243" s="97" t="s">
        <v>361</v>
      </c>
      <c r="C243" s="97" t="s">
        <v>362</v>
      </c>
      <c r="D243" s="156" t="s">
        <v>193</v>
      </c>
      <c r="E243" s="156" t="s">
        <v>2761</v>
      </c>
      <c r="F243" s="156" t="s">
        <v>2762</v>
      </c>
      <c r="G243" s="156" t="s">
        <v>2763</v>
      </c>
      <c r="H243" s="156" t="s">
        <v>2764</v>
      </c>
      <c r="I243" s="156"/>
      <c r="J243" s="94"/>
      <c r="K243" s="156" t="s">
        <v>2765</v>
      </c>
      <c r="L243" s="107"/>
      <c r="M243" s="101" t="s">
        <v>199</v>
      </c>
      <c r="N243" s="108" t="s">
        <v>2743</v>
      </c>
      <c r="O243" s="153" t="s">
        <v>2744</v>
      </c>
      <c r="P243" s="103"/>
      <c r="Q243" s="78" t="s">
        <v>2718</v>
      </c>
      <c r="R243" s="78" t="s">
        <v>2766</v>
      </c>
      <c r="S243" s="98" t="s">
        <v>2767</v>
      </c>
      <c r="T243" s="98" t="s">
        <v>2768</v>
      </c>
      <c r="U243" s="156" t="s">
        <v>2769</v>
      </c>
      <c r="V243" s="156" t="s">
        <v>2770</v>
      </c>
      <c r="W243" s="98"/>
      <c r="AA243" s="128">
        <f>IF(OR(J243="Fail",ISBLANK(J243)),INDEX('Issue Code Table'!C:C,MATCH(N:N,'Issue Code Table'!A:A,0)),IF(M243="Critical",6,IF(M243="Significant",5,IF(M243="Moderate",3,2))))</f>
        <v>4</v>
      </c>
    </row>
    <row r="244" spans="1:27" s="79" customFormat="1" ht="59.15" customHeight="1" x14ac:dyDescent="0.25">
      <c r="A244" s="96" t="s">
        <v>2771</v>
      </c>
      <c r="B244" s="97" t="s">
        <v>361</v>
      </c>
      <c r="C244" s="97" t="s">
        <v>362</v>
      </c>
      <c r="D244" s="156" t="s">
        <v>193</v>
      </c>
      <c r="E244" s="156" t="s">
        <v>2772</v>
      </c>
      <c r="F244" s="156" t="s">
        <v>2773</v>
      </c>
      <c r="G244" s="156" t="s">
        <v>2774</v>
      </c>
      <c r="H244" s="156" t="s">
        <v>2775</v>
      </c>
      <c r="I244" s="156"/>
      <c r="J244" s="94"/>
      <c r="K244" s="156" t="s">
        <v>2776</v>
      </c>
      <c r="L244" s="107"/>
      <c r="M244" s="101" t="s">
        <v>199</v>
      </c>
      <c r="N244" s="108" t="s">
        <v>2743</v>
      </c>
      <c r="O244" s="153" t="s">
        <v>2744</v>
      </c>
      <c r="P244" s="103"/>
      <c r="Q244" s="78" t="s">
        <v>2718</v>
      </c>
      <c r="R244" s="78" t="s">
        <v>2777</v>
      </c>
      <c r="S244" s="98" t="s">
        <v>2778</v>
      </c>
      <c r="T244" s="98" t="s">
        <v>2779</v>
      </c>
      <c r="U244" s="156" t="s">
        <v>2780</v>
      </c>
      <c r="V244" s="156" t="s">
        <v>2781</v>
      </c>
      <c r="W244" s="98"/>
      <c r="AA244" s="128">
        <f>IF(OR(J244="Fail",ISBLANK(J244)),INDEX('Issue Code Table'!C:C,MATCH(N:N,'Issue Code Table'!A:A,0)),IF(M244="Critical",6,IF(M244="Significant",5,IF(M244="Moderate",3,2))))</f>
        <v>4</v>
      </c>
    </row>
    <row r="245" spans="1:27" s="79" customFormat="1" ht="59.15" customHeight="1" x14ac:dyDescent="0.25">
      <c r="A245" s="96" t="s">
        <v>2782</v>
      </c>
      <c r="B245" s="97" t="s">
        <v>361</v>
      </c>
      <c r="C245" s="97" t="s">
        <v>362</v>
      </c>
      <c r="D245" s="156" t="s">
        <v>193</v>
      </c>
      <c r="E245" s="156" t="s">
        <v>2783</v>
      </c>
      <c r="F245" s="156" t="s">
        <v>2784</v>
      </c>
      <c r="G245" s="156" t="s">
        <v>2785</v>
      </c>
      <c r="H245" s="156" t="s">
        <v>2786</v>
      </c>
      <c r="I245" s="156"/>
      <c r="J245" s="94"/>
      <c r="K245" s="156" t="s">
        <v>2787</v>
      </c>
      <c r="L245" s="107"/>
      <c r="M245" s="101" t="s">
        <v>199</v>
      </c>
      <c r="N245" s="108" t="s">
        <v>2743</v>
      </c>
      <c r="O245" s="153" t="s">
        <v>2744</v>
      </c>
      <c r="P245" s="103"/>
      <c r="Q245" s="78" t="s">
        <v>2718</v>
      </c>
      <c r="R245" s="78" t="s">
        <v>2788</v>
      </c>
      <c r="S245" s="98" t="s">
        <v>2789</v>
      </c>
      <c r="T245" s="98" t="s">
        <v>2790</v>
      </c>
      <c r="U245" s="156" t="s">
        <v>2791</v>
      </c>
      <c r="V245" s="156" t="s">
        <v>2792</v>
      </c>
      <c r="W245" s="98"/>
      <c r="AA245" s="128">
        <f>IF(OR(J245="Fail",ISBLANK(J245)),INDEX('Issue Code Table'!C:C,MATCH(N:N,'Issue Code Table'!A:A,0)),IF(M245="Critical",6,IF(M245="Significant",5,IF(M245="Moderate",3,2))))</f>
        <v>4</v>
      </c>
    </row>
    <row r="246" spans="1:27" s="79" customFormat="1" ht="59.15" customHeight="1" x14ac:dyDescent="0.25">
      <c r="A246" s="96" t="s">
        <v>2793</v>
      </c>
      <c r="B246" s="97" t="s">
        <v>1675</v>
      </c>
      <c r="C246" s="156" t="s">
        <v>1676</v>
      </c>
      <c r="D246" s="156" t="s">
        <v>193</v>
      </c>
      <c r="E246" s="156" t="s">
        <v>2794</v>
      </c>
      <c r="F246" s="156" t="s">
        <v>2795</v>
      </c>
      <c r="G246" s="156" t="s">
        <v>2796</v>
      </c>
      <c r="H246" s="156" t="s">
        <v>2797</v>
      </c>
      <c r="I246" s="156"/>
      <c r="J246" s="94"/>
      <c r="K246" s="156" t="s">
        <v>2798</v>
      </c>
      <c r="L246" s="107"/>
      <c r="M246" s="101" t="s">
        <v>160</v>
      </c>
      <c r="N246" s="108" t="s">
        <v>738</v>
      </c>
      <c r="O246" s="153" t="s">
        <v>739</v>
      </c>
      <c r="P246" s="103"/>
      <c r="Q246" s="78" t="s">
        <v>2799</v>
      </c>
      <c r="R246" s="78" t="s">
        <v>2800</v>
      </c>
      <c r="S246" s="98" t="s">
        <v>2801</v>
      </c>
      <c r="T246" s="98" t="s">
        <v>2802</v>
      </c>
      <c r="U246" s="156" t="s">
        <v>2803</v>
      </c>
      <c r="V246" s="156" t="s">
        <v>2804</v>
      </c>
      <c r="W246" s="166" t="s">
        <v>221</v>
      </c>
      <c r="AA246" s="128">
        <f>IF(OR(J246="Fail",ISBLANK(J246)),INDEX('Issue Code Table'!C:C,MATCH(N:N,'Issue Code Table'!A:A,0)),IF(M246="Critical",6,IF(M246="Significant",5,IF(M246="Moderate",3,2))))</f>
        <v>5</v>
      </c>
    </row>
    <row r="247" spans="1:27" s="79" customFormat="1" ht="59.15" customHeight="1" x14ac:dyDescent="0.25">
      <c r="A247" s="96" t="s">
        <v>2805</v>
      </c>
      <c r="B247" s="97" t="s">
        <v>2806</v>
      </c>
      <c r="C247" s="156" t="s">
        <v>2807</v>
      </c>
      <c r="D247" s="156" t="s">
        <v>193</v>
      </c>
      <c r="E247" s="156" t="s">
        <v>2808</v>
      </c>
      <c r="F247" s="156" t="s">
        <v>2809</v>
      </c>
      <c r="G247" s="156" t="s">
        <v>2810</v>
      </c>
      <c r="H247" s="156" t="s">
        <v>2811</v>
      </c>
      <c r="I247" s="156"/>
      <c r="J247" s="94"/>
      <c r="K247" s="107" t="s">
        <v>2812</v>
      </c>
      <c r="L247" s="107"/>
      <c r="M247" s="101" t="s">
        <v>199</v>
      </c>
      <c r="N247" s="108" t="s">
        <v>2813</v>
      </c>
      <c r="O247" s="153" t="s">
        <v>2814</v>
      </c>
      <c r="P247" s="103"/>
      <c r="Q247" s="78" t="s">
        <v>2815</v>
      </c>
      <c r="R247" s="78" t="s">
        <v>2816</v>
      </c>
      <c r="S247" s="98" t="s">
        <v>2817</v>
      </c>
      <c r="T247" s="98" t="s">
        <v>347</v>
      </c>
      <c r="U247" s="156" t="s">
        <v>2818</v>
      </c>
      <c r="V247" s="156" t="s">
        <v>2819</v>
      </c>
      <c r="W247" s="98"/>
      <c r="AA247" s="128">
        <f>IF(OR(J247="Fail",ISBLANK(J247)),INDEX('Issue Code Table'!C:C,MATCH(N:N,'Issue Code Table'!A:A,0)),IF(M247="Critical",6,IF(M247="Significant",5,IF(M247="Moderate",3,2))))</f>
        <v>5</v>
      </c>
    </row>
    <row r="248" spans="1:27" s="79" customFormat="1" ht="59.15" customHeight="1" x14ac:dyDescent="0.25">
      <c r="A248" s="96" t="s">
        <v>2820</v>
      </c>
      <c r="B248" s="97" t="s">
        <v>1675</v>
      </c>
      <c r="C248" s="156" t="s">
        <v>1676</v>
      </c>
      <c r="D248" s="156" t="s">
        <v>193</v>
      </c>
      <c r="E248" s="156" t="s">
        <v>2821</v>
      </c>
      <c r="F248" s="156" t="s">
        <v>2822</v>
      </c>
      <c r="G248" s="156" t="s">
        <v>2823</v>
      </c>
      <c r="H248" s="156" t="s">
        <v>2824</v>
      </c>
      <c r="I248" s="156"/>
      <c r="J248" s="94"/>
      <c r="K248" s="107" t="s">
        <v>2825</v>
      </c>
      <c r="L248" s="107"/>
      <c r="M248" s="101" t="s">
        <v>199</v>
      </c>
      <c r="N248" s="108" t="s">
        <v>2826</v>
      </c>
      <c r="O248" s="153" t="s">
        <v>2827</v>
      </c>
      <c r="P248" s="103"/>
      <c r="Q248" s="78" t="s">
        <v>2828</v>
      </c>
      <c r="R248" s="78" t="s">
        <v>2829</v>
      </c>
      <c r="S248" s="98" t="s">
        <v>2830</v>
      </c>
      <c r="T248" s="98" t="s">
        <v>2831</v>
      </c>
      <c r="U248" s="156" t="s">
        <v>2832</v>
      </c>
      <c r="V248" s="156" t="s">
        <v>2833</v>
      </c>
      <c r="W248" s="98"/>
      <c r="AA248" s="128">
        <f>IF(OR(J248="Fail",ISBLANK(J248)),INDEX('Issue Code Table'!C:C,MATCH(N:N,'Issue Code Table'!A:A,0)),IF(M248="Critical",6,IF(M248="Significant",5,IF(M248="Moderate",3,2))))</f>
        <v>5</v>
      </c>
    </row>
    <row r="249" spans="1:27" s="79" customFormat="1" ht="59.15" customHeight="1" x14ac:dyDescent="0.25">
      <c r="A249" s="96" t="s">
        <v>2834</v>
      </c>
      <c r="B249" s="97" t="s">
        <v>1675</v>
      </c>
      <c r="C249" s="156" t="s">
        <v>1676</v>
      </c>
      <c r="D249" s="156" t="s">
        <v>193</v>
      </c>
      <c r="E249" s="156" t="s">
        <v>2835</v>
      </c>
      <c r="F249" s="156" t="s">
        <v>2836</v>
      </c>
      <c r="G249" s="156" t="s">
        <v>2837</v>
      </c>
      <c r="H249" s="156" t="s">
        <v>2838</v>
      </c>
      <c r="I249" s="156"/>
      <c r="J249" s="94"/>
      <c r="K249" s="107" t="s">
        <v>2839</v>
      </c>
      <c r="L249" s="107"/>
      <c r="M249" s="101" t="s">
        <v>199</v>
      </c>
      <c r="N249" s="108" t="s">
        <v>2826</v>
      </c>
      <c r="O249" s="153" t="s">
        <v>2827</v>
      </c>
      <c r="P249" s="103"/>
      <c r="Q249" s="78" t="s">
        <v>2828</v>
      </c>
      <c r="R249" s="78" t="s">
        <v>2840</v>
      </c>
      <c r="S249" s="98" t="s">
        <v>2841</v>
      </c>
      <c r="T249" s="98" t="s">
        <v>2842</v>
      </c>
      <c r="U249" s="156" t="s">
        <v>2843</v>
      </c>
      <c r="V249" s="156" t="s">
        <v>2844</v>
      </c>
      <c r="W249" s="98"/>
      <c r="AA249" s="128">
        <f>IF(OR(J249="Fail",ISBLANK(J249)),INDEX('Issue Code Table'!C:C,MATCH(N:N,'Issue Code Table'!A:A,0)),IF(M249="Critical",6,IF(M249="Significant",5,IF(M249="Moderate",3,2))))</f>
        <v>5</v>
      </c>
    </row>
    <row r="250" spans="1:27" s="79" customFormat="1" ht="59.15" customHeight="1" x14ac:dyDescent="0.25">
      <c r="A250" s="96" t="s">
        <v>2845</v>
      </c>
      <c r="B250" s="98" t="s">
        <v>336</v>
      </c>
      <c r="C250" s="156" t="s">
        <v>337</v>
      </c>
      <c r="D250" s="156" t="s">
        <v>193</v>
      </c>
      <c r="E250" s="156" t="s">
        <v>2846</v>
      </c>
      <c r="F250" s="156" t="s">
        <v>2847</v>
      </c>
      <c r="G250" s="156" t="s">
        <v>2848</v>
      </c>
      <c r="H250" s="156" t="s">
        <v>2849</v>
      </c>
      <c r="I250" s="156"/>
      <c r="J250" s="94"/>
      <c r="K250" s="107" t="s">
        <v>2850</v>
      </c>
      <c r="L250" s="107"/>
      <c r="M250" s="101" t="s">
        <v>160</v>
      </c>
      <c r="N250" s="108" t="s">
        <v>342</v>
      </c>
      <c r="O250" s="153" t="s">
        <v>343</v>
      </c>
      <c r="P250" s="103"/>
      <c r="Q250" s="78" t="s">
        <v>2828</v>
      </c>
      <c r="R250" s="78" t="s">
        <v>2851</v>
      </c>
      <c r="S250" s="98" t="s">
        <v>2852</v>
      </c>
      <c r="T250" s="98" t="s">
        <v>2853</v>
      </c>
      <c r="U250" s="156" t="s">
        <v>2854</v>
      </c>
      <c r="V250" s="156" t="s">
        <v>2855</v>
      </c>
      <c r="W250" s="166" t="s">
        <v>221</v>
      </c>
      <c r="AA250" s="128">
        <f>IF(OR(J250="Fail",ISBLANK(J250)),INDEX('Issue Code Table'!C:C,MATCH(N:N,'Issue Code Table'!A:A,0)),IF(M250="Critical",6,IF(M250="Significant",5,IF(M250="Moderate",3,2))))</f>
        <v>5</v>
      </c>
    </row>
    <row r="251" spans="1:27" s="79" customFormat="1" ht="59.15" customHeight="1" x14ac:dyDescent="0.25">
      <c r="A251" s="96" t="s">
        <v>2856</v>
      </c>
      <c r="B251" s="97" t="s">
        <v>361</v>
      </c>
      <c r="C251" s="156" t="s">
        <v>362</v>
      </c>
      <c r="D251" s="156" t="s">
        <v>193</v>
      </c>
      <c r="E251" s="156" t="s">
        <v>2857</v>
      </c>
      <c r="F251" s="156" t="s">
        <v>2858</v>
      </c>
      <c r="G251" s="156" t="s">
        <v>2859</v>
      </c>
      <c r="H251" s="156" t="s">
        <v>2860</v>
      </c>
      <c r="I251" s="156"/>
      <c r="J251" s="94"/>
      <c r="K251" s="107" t="s">
        <v>2861</v>
      </c>
      <c r="L251" s="107"/>
      <c r="M251" s="101" t="s">
        <v>199</v>
      </c>
      <c r="N251" s="108" t="s">
        <v>2826</v>
      </c>
      <c r="O251" s="153" t="s">
        <v>2827</v>
      </c>
      <c r="P251" s="103"/>
      <c r="Q251" s="78" t="s">
        <v>2828</v>
      </c>
      <c r="R251" s="78" t="s">
        <v>2862</v>
      </c>
      <c r="S251" s="98" t="s">
        <v>2863</v>
      </c>
      <c r="T251" s="98" t="s">
        <v>347</v>
      </c>
      <c r="U251" s="156" t="s">
        <v>2864</v>
      </c>
      <c r="V251" s="156" t="s">
        <v>2865</v>
      </c>
      <c r="W251" s="98"/>
      <c r="AA251" s="128">
        <f>IF(OR(J251="Fail",ISBLANK(J251)),INDEX('Issue Code Table'!C:C,MATCH(N:N,'Issue Code Table'!A:A,0)),IF(M251="Critical",6,IF(M251="Significant",5,IF(M251="Moderate",3,2))))</f>
        <v>5</v>
      </c>
    </row>
    <row r="252" spans="1:27" s="79" customFormat="1" ht="59.15" customHeight="1" x14ac:dyDescent="0.25">
      <c r="A252" s="96" t="s">
        <v>2866</v>
      </c>
      <c r="B252" s="97" t="s">
        <v>1675</v>
      </c>
      <c r="C252" s="156" t="s">
        <v>1676</v>
      </c>
      <c r="D252" s="156" t="s">
        <v>193</v>
      </c>
      <c r="E252" s="156" t="s">
        <v>2867</v>
      </c>
      <c r="F252" s="156" t="s">
        <v>2868</v>
      </c>
      <c r="G252" s="156" t="s">
        <v>2869</v>
      </c>
      <c r="H252" s="156" t="s">
        <v>2870</v>
      </c>
      <c r="I252" s="156"/>
      <c r="J252" s="94"/>
      <c r="K252" s="107" t="s">
        <v>2871</v>
      </c>
      <c r="L252" s="107"/>
      <c r="M252" s="101" t="s">
        <v>160</v>
      </c>
      <c r="N252" s="108" t="s">
        <v>738</v>
      </c>
      <c r="O252" s="153" t="s">
        <v>739</v>
      </c>
      <c r="P252" s="103"/>
      <c r="Q252" s="78" t="s">
        <v>2872</v>
      </c>
      <c r="R252" s="78" t="s">
        <v>2873</v>
      </c>
      <c r="S252" s="98" t="s">
        <v>2874</v>
      </c>
      <c r="T252" s="98" t="s">
        <v>2875</v>
      </c>
      <c r="U252" s="156" t="s">
        <v>2876</v>
      </c>
      <c r="V252" s="156" t="s">
        <v>2877</v>
      </c>
      <c r="W252" s="166" t="s">
        <v>221</v>
      </c>
      <c r="AA252" s="128">
        <f>IF(OR(J252="Fail",ISBLANK(J252)),INDEX('Issue Code Table'!C:C,MATCH(N:N,'Issue Code Table'!A:A,0)),IF(M252="Critical",6,IF(M252="Significant",5,IF(M252="Moderate",3,2))))</f>
        <v>5</v>
      </c>
    </row>
    <row r="253" spans="1:27" s="79" customFormat="1" ht="59.15" customHeight="1" x14ac:dyDescent="0.25">
      <c r="A253" s="96" t="s">
        <v>2878</v>
      </c>
      <c r="B253" s="97" t="s">
        <v>1675</v>
      </c>
      <c r="C253" s="156" t="s">
        <v>1676</v>
      </c>
      <c r="D253" s="156" t="s">
        <v>193</v>
      </c>
      <c r="E253" s="156" t="s">
        <v>2879</v>
      </c>
      <c r="F253" s="156" t="s">
        <v>2880</v>
      </c>
      <c r="G253" s="156" t="s">
        <v>2881</v>
      </c>
      <c r="H253" s="156" t="s">
        <v>2882</v>
      </c>
      <c r="I253" s="156"/>
      <c r="J253" s="94"/>
      <c r="K253" s="107" t="s">
        <v>2883</v>
      </c>
      <c r="L253" s="107"/>
      <c r="M253" s="101" t="s">
        <v>160</v>
      </c>
      <c r="N253" s="108" t="s">
        <v>738</v>
      </c>
      <c r="O253" s="153" t="s">
        <v>739</v>
      </c>
      <c r="P253" s="103"/>
      <c r="Q253" s="78" t="s">
        <v>2872</v>
      </c>
      <c r="R253" s="78" t="s">
        <v>2884</v>
      </c>
      <c r="S253" s="98" t="s">
        <v>2885</v>
      </c>
      <c r="T253" s="98" t="s">
        <v>2886</v>
      </c>
      <c r="U253" s="156" t="s">
        <v>2887</v>
      </c>
      <c r="V253" s="156" t="s">
        <v>2888</v>
      </c>
      <c r="W253" s="166" t="s">
        <v>221</v>
      </c>
      <c r="AA253" s="128">
        <f>IF(OR(J253="Fail",ISBLANK(J253)),INDEX('Issue Code Table'!C:C,MATCH(N:N,'Issue Code Table'!A:A,0)),IF(M253="Critical",6,IF(M253="Significant",5,IF(M253="Moderate",3,2))))</f>
        <v>5</v>
      </c>
    </row>
    <row r="254" spans="1:27" s="79" customFormat="1" ht="59.15" customHeight="1" x14ac:dyDescent="0.25">
      <c r="A254" s="96" t="s">
        <v>2889</v>
      </c>
      <c r="B254" s="97" t="s">
        <v>1675</v>
      </c>
      <c r="C254" s="97" t="s">
        <v>1676</v>
      </c>
      <c r="D254" s="156" t="s">
        <v>193</v>
      </c>
      <c r="E254" s="156" t="s">
        <v>2890</v>
      </c>
      <c r="F254" s="156" t="s">
        <v>2891</v>
      </c>
      <c r="G254" s="156" t="s">
        <v>2892</v>
      </c>
      <c r="H254" s="156" t="s">
        <v>2893</v>
      </c>
      <c r="I254" s="156"/>
      <c r="J254" s="94"/>
      <c r="K254" s="107" t="s">
        <v>2894</v>
      </c>
      <c r="L254" s="107"/>
      <c r="M254" s="101" t="s">
        <v>160</v>
      </c>
      <c r="N254" s="108" t="s">
        <v>738</v>
      </c>
      <c r="O254" s="153" t="s">
        <v>739</v>
      </c>
      <c r="P254" s="103"/>
      <c r="Q254" s="78" t="s">
        <v>2895</v>
      </c>
      <c r="R254" s="78" t="s">
        <v>2896</v>
      </c>
      <c r="S254" s="98" t="s">
        <v>2897</v>
      </c>
      <c r="T254" s="98" t="s">
        <v>2898</v>
      </c>
      <c r="U254" s="156" t="s">
        <v>2899</v>
      </c>
      <c r="V254" s="156" t="s">
        <v>2900</v>
      </c>
      <c r="W254" s="166" t="s">
        <v>221</v>
      </c>
      <c r="AA254" s="128">
        <f>IF(OR(J254="Fail",ISBLANK(J254)),INDEX('Issue Code Table'!C:C,MATCH(N:N,'Issue Code Table'!A:A,0)),IF(M254="Critical",6,IF(M254="Significant",5,IF(M254="Moderate",3,2))))</f>
        <v>5</v>
      </c>
    </row>
    <row r="255" spans="1:27" s="79" customFormat="1" ht="59.15" customHeight="1" x14ac:dyDescent="0.25">
      <c r="A255" s="96" t="s">
        <v>2901</v>
      </c>
      <c r="B255" s="97" t="s">
        <v>1675</v>
      </c>
      <c r="C255" s="97" t="s">
        <v>1676</v>
      </c>
      <c r="D255" s="156" t="s">
        <v>193</v>
      </c>
      <c r="E255" s="156" t="s">
        <v>2902</v>
      </c>
      <c r="F255" s="156" t="s">
        <v>2903</v>
      </c>
      <c r="G255" s="156" t="s">
        <v>2904</v>
      </c>
      <c r="H255" s="156" t="s">
        <v>2905</v>
      </c>
      <c r="I255" s="156"/>
      <c r="J255" s="94"/>
      <c r="K255" s="107" t="s">
        <v>2906</v>
      </c>
      <c r="L255" s="107"/>
      <c r="M255" s="101" t="s">
        <v>160</v>
      </c>
      <c r="N255" s="108" t="s">
        <v>738</v>
      </c>
      <c r="O255" s="153" t="s">
        <v>739</v>
      </c>
      <c r="P255" s="103"/>
      <c r="Q255" s="78" t="s">
        <v>2895</v>
      </c>
      <c r="R255" s="78" t="s">
        <v>2907</v>
      </c>
      <c r="S255" s="98" t="s">
        <v>2908</v>
      </c>
      <c r="T255" s="98" t="s">
        <v>2909</v>
      </c>
      <c r="U255" s="156" t="s">
        <v>2910</v>
      </c>
      <c r="V255" s="156" t="s">
        <v>2911</v>
      </c>
      <c r="W255" s="166" t="s">
        <v>221</v>
      </c>
      <c r="AA255" s="128">
        <f>IF(OR(J255="Fail",ISBLANK(J255)),INDEX('Issue Code Table'!C:C,MATCH(N:N,'Issue Code Table'!A:A,0)),IF(M255="Critical",6,IF(M255="Significant",5,IF(M255="Moderate",3,2))))</f>
        <v>5</v>
      </c>
    </row>
    <row r="256" spans="1:27" s="79" customFormat="1" ht="59.15" customHeight="1" x14ac:dyDescent="0.25">
      <c r="A256" s="96" t="s">
        <v>2912</v>
      </c>
      <c r="B256" s="98" t="s">
        <v>336</v>
      </c>
      <c r="C256" s="156" t="s">
        <v>337</v>
      </c>
      <c r="D256" s="156" t="s">
        <v>193</v>
      </c>
      <c r="E256" s="156" t="s">
        <v>2913</v>
      </c>
      <c r="F256" s="156" t="s">
        <v>2914</v>
      </c>
      <c r="G256" s="156" t="s">
        <v>2915</v>
      </c>
      <c r="H256" s="156" t="s">
        <v>2916</v>
      </c>
      <c r="I256" s="156"/>
      <c r="J256" s="94"/>
      <c r="K256" s="107" t="s">
        <v>2917</v>
      </c>
      <c r="L256" s="107"/>
      <c r="M256" s="101" t="s">
        <v>160</v>
      </c>
      <c r="N256" s="108" t="s">
        <v>738</v>
      </c>
      <c r="O256" s="153" t="s">
        <v>739</v>
      </c>
      <c r="P256" s="103"/>
      <c r="Q256" s="78" t="s">
        <v>2918</v>
      </c>
      <c r="R256" s="78" t="s">
        <v>2919</v>
      </c>
      <c r="S256" s="98" t="s">
        <v>2920</v>
      </c>
      <c r="T256" s="98" t="s">
        <v>2921</v>
      </c>
      <c r="U256" s="156" t="s">
        <v>2922</v>
      </c>
      <c r="V256" s="156" t="s">
        <v>2923</v>
      </c>
      <c r="W256" s="166" t="s">
        <v>221</v>
      </c>
      <c r="AA256" s="128">
        <f>IF(OR(J256="Fail",ISBLANK(J256)),INDEX('Issue Code Table'!C:C,MATCH(N:N,'Issue Code Table'!A:A,0)),IF(M256="Critical",6,IF(M256="Significant",5,IF(M256="Moderate",3,2))))</f>
        <v>5</v>
      </c>
    </row>
    <row r="257" spans="1:27" s="79" customFormat="1" ht="59.15" customHeight="1" x14ac:dyDescent="0.25">
      <c r="A257" s="96" t="s">
        <v>2924</v>
      </c>
      <c r="B257" s="98" t="s">
        <v>336</v>
      </c>
      <c r="C257" s="156" t="s">
        <v>337</v>
      </c>
      <c r="D257" s="156" t="s">
        <v>193</v>
      </c>
      <c r="E257" s="156" t="s">
        <v>2925</v>
      </c>
      <c r="F257" s="156" t="s">
        <v>2926</v>
      </c>
      <c r="G257" s="156" t="s">
        <v>2927</v>
      </c>
      <c r="H257" s="156" t="s">
        <v>2928</v>
      </c>
      <c r="I257" s="156"/>
      <c r="J257" s="94"/>
      <c r="K257" s="107" t="s">
        <v>2929</v>
      </c>
      <c r="L257" s="107"/>
      <c r="M257" s="101" t="s">
        <v>160</v>
      </c>
      <c r="N257" s="108" t="s">
        <v>738</v>
      </c>
      <c r="O257" s="153" t="s">
        <v>739</v>
      </c>
      <c r="P257" s="103"/>
      <c r="Q257" s="78" t="s">
        <v>2918</v>
      </c>
      <c r="R257" s="78" t="s">
        <v>2930</v>
      </c>
      <c r="S257" s="98" t="s">
        <v>2931</v>
      </c>
      <c r="T257" s="98" t="s">
        <v>2932</v>
      </c>
      <c r="U257" s="156" t="s">
        <v>2933</v>
      </c>
      <c r="V257" s="156" t="s">
        <v>2934</v>
      </c>
      <c r="W257" s="166" t="s">
        <v>221</v>
      </c>
      <c r="AA257" s="128">
        <f>IF(OR(J257="Fail",ISBLANK(J257)),INDEX('Issue Code Table'!C:C,MATCH(N:N,'Issue Code Table'!A:A,0)),IF(M257="Critical",6,IF(M257="Significant",5,IF(M257="Moderate",3,2))))</f>
        <v>5</v>
      </c>
    </row>
    <row r="258" spans="1:27" s="79" customFormat="1" ht="59.15" customHeight="1" x14ac:dyDescent="0.25">
      <c r="A258" s="96" t="s">
        <v>2935</v>
      </c>
      <c r="B258" s="98" t="s">
        <v>336</v>
      </c>
      <c r="C258" s="156" t="s">
        <v>337</v>
      </c>
      <c r="D258" s="156" t="s">
        <v>193</v>
      </c>
      <c r="E258" s="156" t="s">
        <v>2936</v>
      </c>
      <c r="F258" s="156" t="s">
        <v>2937</v>
      </c>
      <c r="G258" s="156" t="s">
        <v>2938</v>
      </c>
      <c r="H258" s="156" t="s">
        <v>2939</v>
      </c>
      <c r="I258" s="156"/>
      <c r="J258" s="94"/>
      <c r="K258" s="107" t="s">
        <v>2940</v>
      </c>
      <c r="L258" s="107"/>
      <c r="M258" s="101" t="s">
        <v>160</v>
      </c>
      <c r="N258" s="108" t="s">
        <v>738</v>
      </c>
      <c r="O258" s="153" t="s">
        <v>739</v>
      </c>
      <c r="P258" s="103"/>
      <c r="Q258" s="78" t="s">
        <v>2918</v>
      </c>
      <c r="R258" s="78" t="s">
        <v>2941</v>
      </c>
      <c r="S258" s="98" t="s">
        <v>2942</v>
      </c>
      <c r="T258" s="98" t="s">
        <v>2943</v>
      </c>
      <c r="U258" s="156" t="s">
        <v>2944</v>
      </c>
      <c r="V258" s="156" t="s">
        <v>2945</v>
      </c>
      <c r="W258" s="166" t="s">
        <v>221</v>
      </c>
      <c r="AA258" s="128">
        <f>IF(OR(J258="Fail",ISBLANK(J258)),INDEX('Issue Code Table'!C:C,MATCH(N:N,'Issue Code Table'!A:A,0)),IF(M258="Critical",6,IF(M258="Significant",5,IF(M258="Moderate",3,2))))</f>
        <v>5</v>
      </c>
    </row>
    <row r="259" spans="1:27" s="79" customFormat="1" ht="59.15" customHeight="1" x14ac:dyDescent="0.25">
      <c r="A259" s="96" t="s">
        <v>2946</v>
      </c>
      <c r="B259" s="98" t="s">
        <v>336</v>
      </c>
      <c r="C259" s="156" t="s">
        <v>337</v>
      </c>
      <c r="D259" s="156" t="s">
        <v>193</v>
      </c>
      <c r="E259" s="156" t="s">
        <v>2947</v>
      </c>
      <c r="F259" s="156" t="s">
        <v>2948</v>
      </c>
      <c r="G259" s="156" t="s">
        <v>2949</v>
      </c>
      <c r="H259" s="156" t="s">
        <v>2950</v>
      </c>
      <c r="I259" s="156"/>
      <c r="J259" s="94"/>
      <c r="K259" s="107" t="s">
        <v>2951</v>
      </c>
      <c r="L259" s="107"/>
      <c r="M259" s="101" t="s">
        <v>160</v>
      </c>
      <c r="N259" s="108" t="s">
        <v>738</v>
      </c>
      <c r="O259" s="153" t="s">
        <v>739</v>
      </c>
      <c r="P259" s="103"/>
      <c r="Q259" s="78" t="s">
        <v>2918</v>
      </c>
      <c r="R259" s="78" t="s">
        <v>2952</v>
      </c>
      <c r="S259" s="98" t="s">
        <v>2942</v>
      </c>
      <c r="T259" s="98" t="s">
        <v>347</v>
      </c>
      <c r="U259" s="156" t="s">
        <v>2953</v>
      </c>
      <c r="V259" s="156" t="s">
        <v>2954</v>
      </c>
      <c r="W259" s="166" t="s">
        <v>221</v>
      </c>
      <c r="AA259" s="128">
        <f>IF(OR(J259="Fail",ISBLANK(J259)),INDEX('Issue Code Table'!C:C,MATCH(N:N,'Issue Code Table'!A:A,0)),IF(M259="Critical",6,IF(M259="Significant",5,IF(M259="Moderate",3,2))))</f>
        <v>5</v>
      </c>
    </row>
    <row r="260" spans="1:27" s="79" customFormat="1" ht="59.15" customHeight="1" x14ac:dyDescent="0.25">
      <c r="A260" s="96" t="s">
        <v>2955</v>
      </c>
      <c r="B260" s="97" t="s">
        <v>361</v>
      </c>
      <c r="C260" s="156" t="s">
        <v>362</v>
      </c>
      <c r="D260" s="156" t="s">
        <v>193</v>
      </c>
      <c r="E260" s="156" t="s">
        <v>2956</v>
      </c>
      <c r="F260" s="156" t="s">
        <v>2957</v>
      </c>
      <c r="G260" s="156" t="s">
        <v>2958</v>
      </c>
      <c r="H260" s="156" t="s">
        <v>2959</v>
      </c>
      <c r="I260" s="156"/>
      <c r="J260" s="94"/>
      <c r="K260" s="107" t="s">
        <v>2960</v>
      </c>
      <c r="L260" s="107"/>
      <c r="M260" s="101" t="s">
        <v>199</v>
      </c>
      <c r="N260" s="108" t="s">
        <v>738</v>
      </c>
      <c r="O260" s="153" t="s">
        <v>739</v>
      </c>
      <c r="P260" s="103"/>
      <c r="Q260" s="78" t="s">
        <v>2918</v>
      </c>
      <c r="R260" s="78" t="s">
        <v>2961</v>
      </c>
      <c r="S260" s="98" t="s">
        <v>2962</v>
      </c>
      <c r="T260" s="98" t="s">
        <v>2963</v>
      </c>
      <c r="U260" s="156" t="s">
        <v>2964</v>
      </c>
      <c r="V260" s="156" t="s">
        <v>2965</v>
      </c>
      <c r="W260" s="98"/>
      <c r="AA260" s="128">
        <f>IF(OR(J260="Fail",ISBLANK(J260)),INDEX('Issue Code Table'!C:C,MATCH(N:N,'Issue Code Table'!A:A,0)),IF(M260="Critical",6,IF(M260="Significant",5,IF(M260="Moderate",3,2))))</f>
        <v>5</v>
      </c>
    </row>
    <row r="261" spans="1:27" s="79" customFormat="1" ht="59.15" customHeight="1" x14ac:dyDescent="0.25">
      <c r="A261" s="96" t="s">
        <v>2966</v>
      </c>
      <c r="B261" s="97" t="s">
        <v>866</v>
      </c>
      <c r="C261" s="156" t="s">
        <v>867</v>
      </c>
      <c r="D261" s="156" t="s">
        <v>193</v>
      </c>
      <c r="E261" s="156" t="s">
        <v>2967</v>
      </c>
      <c r="F261" s="156" t="s">
        <v>2968</v>
      </c>
      <c r="G261" s="156" t="s">
        <v>2969</v>
      </c>
      <c r="H261" s="156" t="s">
        <v>2970</v>
      </c>
      <c r="I261" s="156"/>
      <c r="J261" s="94"/>
      <c r="K261" s="107" t="s">
        <v>2971</v>
      </c>
      <c r="L261" s="107"/>
      <c r="M261" s="101" t="s">
        <v>160</v>
      </c>
      <c r="N261" s="108" t="s">
        <v>738</v>
      </c>
      <c r="O261" s="153" t="s">
        <v>739</v>
      </c>
      <c r="P261" s="103"/>
      <c r="Q261" s="78" t="s">
        <v>2918</v>
      </c>
      <c r="R261" s="78" t="s">
        <v>2972</v>
      </c>
      <c r="S261" s="98" t="s">
        <v>2973</v>
      </c>
      <c r="T261" s="98" t="s">
        <v>2974</v>
      </c>
      <c r="U261" s="156" t="s">
        <v>2975</v>
      </c>
      <c r="V261" s="156" t="s">
        <v>2976</v>
      </c>
      <c r="W261" s="166" t="s">
        <v>221</v>
      </c>
      <c r="AA261" s="128">
        <f>IF(OR(J261="Fail",ISBLANK(J261)),INDEX('Issue Code Table'!C:C,MATCH(N:N,'Issue Code Table'!A:A,0)),IF(M261="Critical",6,IF(M261="Significant",5,IF(M261="Moderate",3,2))))</f>
        <v>5</v>
      </c>
    </row>
    <row r="262" spans="1:27" s="79" customFormat="1" ht="59.15" customHeight="1" x14ac:dyDescent="0.25">
      <c r="A262" s="96" t="s">
        <v>2977</v>
      </c>
      <c r="B262" s="97" t="s">
        <v>361</v>
      </c>
      <c r="C262" s="156" t="s">
        <v>362</v>
      </c>
      <c r="D262" s="156" t="s">
        <v>193</v>
      </c>
      <c r="E262" s="156" t="s">
        <v>2978</v>
      </c>
      <c r="F262" s="156" t="s">
        <v>2979</v>
      </c>
      <c r="G262" s="156" t="s">
        <v>2980</v>
      </c>
      <c r="H262" s="156" t="s">
        <v>2981</v>
      </c>
      <c r="I262" s="156"/>
      <c r="J262" s="94"/>
      <c r="K262" s="107" t="s">
        <v>2982</v>
      </c>
      <c r="L262" s="107"/>
      <c r="M262" s="101" t="s">
        <v>160</v>
      </c>
      <c r="N262" s="108" t="s">
        <v>1097</v>
      </c>
      <c r="O262" s="153" t="s">
        <v>1098</v>
      </c>
      <c r="P262" s="103"/>
      <c r="Q262" s="78" t="s">
        <v>2918</v>
      </c>
      <c r="R262" s="78" t="s">
        <v>2983</v>
      </c>
      <c r="S262" s="98" t="s">
        <v>2984</v>
      </c>
      <c r="T262" s="98" t="s">
        <v>347</v>
      </c>
      <c r="U262" s="156" t="s">
        <v>2985</v>
      </c>
      <c r="V262" s="156" t="s">
        <v>2986</v>
      </c>
      <c r="W262" s="166" t="s">
        <v>221</v>
      </c>
      <c r="AA262" s="128">
        <f>IF(OR(J262="Fail",ISBLANK(J262)),INDEX('Issue Code Table'!C:C,MATCH(N:N,'Issue Code Table'!A:A,0)),IF(M262="Critical",6,IF(M262="Significant",5,IF(M262="Moderate",3,2))))</f>
        <v>5</v>
      </c>
    </row>
    <row r="263" spans="1:27" s="79" customFormat="1" ht="59.15" customHeight="1" x14ac:dyDescent="0.25">
      <c r="A263" s="96" t="s">
        <v>2987</v>
      </c>
      <c r="B263" s="144" t="s">
        <v>361</v>
      </c>
      <c r="C263" s="156" t="s">
        <v>879</v>
      </c>
      <c r="D263" s="156" t="s">
        <v>193</v>
      </c>
      <c r="E263" s="156" t="s">
        <v>2988</v>
      </c>
      <c r="F263" s="156" t="s">
        <v>2989</v>
      </c>
      <c r="G263" s="156" t="s">
        <v>2990</v>
      </c>
      <c r="H263" s="156" t="s">
        <v>2991</v>
      </c>
      <c r="I263" s="156"/>
      <c r="J263" s="94"/>
      <c r="K263" s="99" t="s">
        <v>2992</v>
      </c>
      <c r="L263" s="107"/>
      <c r="M263" s="101" t="s">
        <v>199</v>
      </c>
      <c r="N263" s="108" t="s">
        <v>1402</v>
      </c>
      <c r="O263" s="153" t="s">
        <v>1403</v>
      </c>
      <c r="P263" s="103"/>
      <c r="Q263" s="78" t="s">
        <v>2993</v>
      </c>
      <c r="R263" s="78" t="s">
        <v>2994</v>
      </c>
      <c r="S263" s="98" t="s">
        <v>2995</v>
      </c>
      <c r="T263" s="98" t="s">
        <v>2996</v>
      </c>
      <c r="U263" s="156" t="s">
        <v>2997</v>
      </c>
      <c r="V263" s="156" t="s">
        <v>2998</v>
      </c>
      <c r="W263" s="98"/>
      <c r="AA263" s="128">
        <f>IF(OR(J263="Fail",ISBLANK(J263)),INDEX('Issue Code Table'!C:C,MATCH(N:N,'Issue Code Table'!A:A,0)),IF(M263="Critical",6,IF(M263="Significant",5,IF(M263="Moderate",3,2))))</f>
        <v>3</v>
      </c>
    </row>
    <row r="264" spans="1:27" s="79" customFormat="1" ht="59.15" customHeight="1" x14ac:dyDescent="0.25">
      <c r="A264" s="96" t="s">
        <v>2999</v>
      </c>
      <c r="B264" s="97" t="s">
        <v>361</v>
      </c>
      <c r="C264" s="156" t="s">
        <v>362</v>
      </c>
      <c r="D264" s="156" t="s">
        <v>193</v>
      </c>
      <c r="E264" s="156" t="s">
        <v>3000</v>
      </c>
      <c r="F264" s="156" t="s">
        <v>2989</v>
      </c>
      <c r="G264" s="156" t="s">
        <v>3001</v>
      </c>
      <c r="H264" s="156" t="s">
        <v>3002</v>
      </c>
      <c r="I264" s="156"/>
      <c r="J264" s="94"/>
      <c r="K264" s="107" t="s">
        <v>3003</v>
      </c>
      <c r="L264" s="107"/>
      <c r="M264" s="101" t="s">
        <v>199</v>
      </c>
      <c r="N264" s="108" t="s">
        <v>1414</v>
      </c>
      <c r="O264" s="153" t="s">
        <v>2297</v>
      </c>
      <c r="P264" s="103"/>
      <c r="Q264" s="78" t="s">
        <v>2993</v>
      </c>
      <c r="R264" s="78" t="s">
        <v>3004</v>
      </c>
      <c r="S264" s="98" t="s">
        <v>3005</v>
      </c>
      <c r="T264" s="98" t="s">
        <v>3006</v>
      </c>
      <c r="U264" s="156" t="s">
        <v>3007</v>
      </c>
      <c r="V264" s="156" t="s">
        <v>3008</v>
      </c>
      <c r="W264" s="98"/>
      <c r="AA264" s="128">
        <f>IF(OR(J264="Fail",ISBLANK(J264)),INDEX('Issue Code Table'!C:C,MATCH(N:N,'Issue Code Table'!A:A,0)),IF(M264="Critical",6,IF(M264="Significant",5,IF(M264="Moderate",3,2))))</f>
        <v>5</v>
      </c>
    </row>
    <row r="265" spans="1:27" s="79" customFormat="1" ht="59.15" customHeight="1" x14ac:dyDescent="0.25">
      <c r="A265" s="96" t="s">
        <v>3009</v>
      </c>
      <c r="B265" s="97" t="s">
        <v>191</v>
      </c>
      <c r="C265" s="156" t="s">
        <v>192</v>
      </c>
      <c r="D265" s="156" t="s">
        <v>193</v>
      </c>
      <c r="E265" s="156" t="s">
        <v>3010</v>
      </c>
      <c r="F265" s="156" t="s">
        <v>3011</v>
      </c>
      <c r="G265" s="156" t="s">
        <v>3012</v>
      </c>
      <c r="H265" s="156" t="s">
        <v>3013</v>
      </c>
      <c r="I265" s="156"/>
      <c r="J265" s="94"/>
      <c r="K265" s="107" t="s">
        <v>3014</v>
      </c>
      <c r="L265" s="107"/>
      <c r="M265" s="101" t="s">
        <v>160</v>
      </c>
      <c r="N265" s="108" t="s">
        <v>738</v>
      </c>
      <c r="O265" s="153" t="s">
        <v>739</v>
      </c>
      <c r="P265" s="103"/>
      <c r="Q265" s="78" t="s">
        <v>2993</v>
      </c>
      <c r="R265" s="78" t="s">
        <v>3015</v>
      </c>
      <c r="S265" s="98" t="s">
        <v>3016</v>
      </c>
      <c r="T265" s="98" t="s">
        <v>347</v>
      </c>
      <c r="U265" s="156" t="s">
        <v>3017</v>
      </c>
      <c r="V265" s="156" t="s">
        <v>3018</v>
      </c>
      <c r="W265" s="166" t="s">
        <v>221</v>
      </c>
      <c r="AA265" s="128">
        <f>IF(OR(J265="Fail",ISBLANK(J265)),INDEX('Issue Code Table'!C:C,MATCH(N:N,'Issue Code Table'!A:A,0)),IF(M265="Critical",6,IF(M265="Significant",5,IF(M265="Moderate",3,2))))</f>
        <v>5</v>
      </c>
    </row>
    <row r="266" spans="1:27" s="79" customFormat="1" ht="59.15" customHeight="1" x14ac:dyDescent="0.25">
      <c r="A266" s="96" t="s">
        <v>3019</v>
      </c>
      <c r="B266" s="97" t="s">
        <v>191</v>
      </c>
      <c r="C266" s="156" t="s">
        <v>192</v>
      </c>
      <c r="D266" s="156" t="s">
        <v>193</v>
      </c>
      <c r="E266" s="156" t="s">
        <v>3020</v>
      </c>
      <c r="F266" s="156" t="s">
        <v>3011</v>
      </c>
      <c r="G266" s="156" t="s">
        <v>3021</v>
      </c>
      <c r="H266" s="156" t="s">
        <v>3022</v>
      </c>
      <c r="I266" s="156"/>
      <c r="J266" s="94"/>
      <c r="K266" s="107" t="s">
        <v>3023</v>
      </c>
      <c r="L266" s="107"/>
      <c r="M266" s="101" t="s">
        <v>160</v>
      </c>
      <c r="N266" s="108" t="s">
        <v>738</v>
      </c>
      <c r="O266" s="153" t="s">
        <v>3024</v>
      </c>
      <c r="P266" s="103"/>
      <c r="Q266" s="78" t="s">
        <v>2993</v>
      </c>
      <c r="R266" s="78" t="s">
        <v>3025</v>
      </c>
      <c r="S266" s="98" t="s">
        <v>3016</v>
      </c>
      <c r="T266" s="98" t="s">
        <v>347</v>
      </c>
      <c r="U266" s="156" t="s">
        <v>3026</v>
      </c>
      <c r="V266" s="156" t="s">
        <v>3027</v>
      </c>
      <c r="W266" s="166" t="s">
        <v>221</v>
      </c>
      <c r="AA266" s="128">
        <f>IF(OR(J266="Fail",ISBLANK(J266)),INDEX('Issue Code Table'!C:C,MATCH(N:N,'Issue Code Table'!A:A,0)),IF(M266="Critical",6,IF(M266="Significant",5,IF(M266="Moderate",3,2))))</f>
        <v>5</v>
      </c>
    </row>
    <row r="267" spans="1:27" s="79" customFormat="1" ht="59.15" customHeight="1" x14ac:dyDescent="0.25">
      <c r="A267" s="96" t="s">
        <v>3028</v>
      </c>
      <c r="B267" s="97" t="s">
        <v>1675</v>
      </c>
      <c r="C267" s="156" t="s">
        <v>1676</v>
      </c>
      <c r="D267" s="156" t="s">
        <v>193</v>
      </c>
      <c r="E267" s="156" t="s">
        <v>3029</v>
      </c>
      <c r="F267" s="156" t="s">
        <v>3030</v>
      </c>
      <c r="G267" s="156" t="s">
        <v>3031</v>
      </c>
      <c r="H267" s="156" t="s">
        <v>3032</v>
      </c>
      <c r="I267" s="156"/>
      <c r="J267" s="94"/>
      <c r="K267" s="107" t="s">
        <v>3033</v>
      </c>
      <c r="L267" s="107"/>
      <c r="M267" s="101" t="s">
        <v>160</v>
      </c>
      <c r="N267" s="108" t="s">
        <v>3034</v>
      </c>
      <c r="O267" s="153" t="s">
        <v>3035</v>
      </c>
      <c r="P267" s="103"/>
      <c r="Q267" s="78" t="s">
        <v>3036</v>
      </c>
      <c r="R267" s="78" t="s">
        <v>3037</v>
      </c>
      <c r="S267" s="98" t="s">
        <v>3038</v>
      </c>
      <c r="T267" s="98" t="s">
        <v>347</v>
      </c>
      <c r="U267" s="156" t="s">
        <v>3039</v>
      </c>
      <c r="V267" s="156" t="s">
        <v>3040</v>
      </c>
      <c r="W267" s="166" t="s">
        <v>221</v>
      </c>
      <c r="AA267" s="128">
        <f>IF(OR(J267="Fail",ISBLANK(J267)),INDEX('Issue Code Table'!C:C,MATCH(N:N,'Issue Code Table'!A:A,0)),IF(M267="Critical",6,IF(M267="Significant",5,IF(M267="Moderate",3,2))))</f>
        <v>6</v>
      </c>
    </row>
    <row r="268" spans="1:27" s="79" customFormat="1" ht="59.15" customHeight="1" x14ac:dyDescent="0.25">
      <c r="A268" s="96" t="s">
        <v>3041</v>
      </c>
      <c r="B268" s="97" t="s">
        <v>1675</v>
      </c>
      <c r="C268" s="156" t="s">
        <v>1676</v>
      </c>
      <c r="D268" s="156" t="s">
        <v>193</v>
      </c>
      <c r="E268" s="156" t="s">
        <v>3042</v>
      </c>
      <c r="F268" s="156" t="s">
        <v>3043</v>
      </c>
      <c r="G268" s="156" t="s">
        <v>3044</v>
      </c>
      <c r="H268" s="156" t="s">
        <v>3045</v>
      </c>
      <c r="I268" s="156"/>
      <c r="J268" s="94"/>
      <c r="K268" s="107" t="s">
        <v>3046</v>
      </c>
      <c r="L268" s="107"/>
      <c r="M268" s="101" t="s">
        <v>160</v>
      </c>
      <c r="N268" s="108" t="s">
        <v>3034</v>
      </c>
      <c r="O268" s="153" t="s">
        <v>3035</v>
      </c>
      <c r="P268" s="103"/>
      <c r="Q268" s="78" t="s">
        <v>3036</v>
      </c>
      <c r="R268" s="78" t="s">
        <v>3047</v>
      </c>
      <c r="S268" s="98" t="s">
        <v>3048</v>
      </c>
      <c r="T268" s="98" t="s">
        <v>3049</v>
      </c>
      <c r="U268" s="156" t="s">
        <v>3050</v>
      </c>
      <c r="V268" s="156" t="s">
        <v>3051</v>
      </c>
      <c r="W268" s="166" t="s">
        <v>221</v>
      </c>
      <c r="AA268" s="128">
        <f>IF(OR(J268="Fail",ISBLANK(J268)),INDEX('Issue Code Table'!C:C,MATCH(N:N,'Issue Code Table'!A:A,0)),IF(M268="Critical",6,IF(M268="Significant",5,IF(M268="Moderate",3,2))))</f>
        <v>6</v>
      </c>
    </row>
    <row r="269" spans="1:27" s="79" customFormat="1" ht="59.15" customHeight="1" x14ac:dyDescent="0.25">
      <c r="A269" s="96" t="s">
        <v>3052</v>
      </c>
      <c r="B269" s="97" t="s">
        <v>361</v>
      </c>
      <c r="C269" s="156" t="s">
        <v>362</v>
      </c>
      <c r="D269" s="156" t="s">
        <v>193</v>
      </c>
      <c r="E269" s="156" t="s">
        <v>3053</v>
      </c>
      <c r="F269" s="156" t="s">
        <v>3054</v>
      </c>
      <c r="G269" s="156" t="s">
        <v>3055</v>
      </c>
      <c r="H269" s="156" t="s">
        <v>3056</v>
      </c>
      <c r="I269" s="156"/>
      <c r="J269" s="94"/>
      <c r="K269" s="107" t="s">
        <v>3057</v>
      </c>
      <c r="L269" s="107"/>
      <c r="M269" s="101" t="s">
        <v>199</v>
      </c>
      <c r="N269" s="108" t="s">
        <v>714</v>
      </c>
      <c r="O269" s="153" t="s">
        <v>715</v>
      </c>
      <c r="P269" s="103"/>
      <c r="Q269" s="78" t="s">
        <v>3058</v>
      </c>
      <c r="R269" s="78" t="s">
        <v>3059</v>
      </c>
      <c r="S269" s="98" t="s">
        <v>3060</v>
      </c>
      <c r="T269" s="98" t="s">
        <v>3061</v>
      </c>
      <c r="U269" s="156" t="s">
        <v>3062</v>
      </c>
      <c r="V269" s="156" t="s">
        <v>3063</v>
      </c>
      <c r="W269" s="98"/>
      <c r="AA269" s="128">
        <f>IF(OR(J269="Fail",ISBLANK(J269)),INDEX('Issue Code Table'!C:C,MATCH(N:N,'Issue Code Table'!A:A,0)),IF(M269="Critical",6,IF(M269="Significant",5,IF(M269="Moderate",3,2))))</f>
        <v>4</v>
      </c>
    </row>
    <row r="270" spans="1:27" s="79" customFormat="1" ht="59.15" customHeight="1" x14ac:dyDescent="0.25">
      <c r="A270" s="96" t="s">
        <v>3064</v>
      </c>
      <c r="B270" s="97" t="s">
        <v>361</v>
      </c>
      <c r="C270" s="156" t="s">
        <v>362</v>
      </c>
      <c r="D270" s="156" t="s">
        <v>193</v>
      </c>
      <c r="E270" s="156" t="s">
        <v>3065</v>
      </c>
      <c r="F270" s="156" t="s">
        <v>3066</v>
      </c>
      <c r="G270" s="156" t="s">
        <v>3067</v>
      </c>
      <c r="H270" s="156" t="s">
        <v>3068</v>
      </c>
      <c r="I270" s="156"/>
      <c r="J270" s="94"/>
      <c r="K270" s="107" t="s">
        <v>3069</v>
      </c>
      <c r="L270" s="107"/>
      <c r="M270" s="101" t="s">
        <v>199</v>
      </c>
      <c r="N270" s="108" t="s">
        <v>714</v>
      </c>
      <c r="O270" s="153" t="s">
        <v>715</v>
      </c>
      <c r="P270" s="103"/>
      <c r="Q270" s="78" t="s">
        <v>3058</v>
      </c>
      <c r="R270" s="78" t="s">
        <v>3070</v>
      </c>
      <c r="S270" s="98" t="s">
        <v>3071</v>
      </c>
      <c r="T270" s="98" t="s">
        <v>347</v>
      </c>
      <c r="U270" s="156" t="s">
        <v>3072</v>
      </c>
      <c r="V270" s="156" t="s">
        <v>3073</v>
      </c>
      <c r="W270" s="98"/>
      <c r="AA270" s="128">
        <f>IF(OR(J270="Fail",ISBLANK(J270)),INDEX('Issue Code Table'!C:C,MATCH(N:N,'Issue Code Table'!A:A,0)),IF(M270="Critical",6,IF(M270="Significant",5,IF(M270="Moderate",3,2))))</f>
        <v>4</v>
      </c>
    </row>
    <row r="271" spans="1:27" s="79" customFormat="1" ht="59.15" customHeight="1" x14ac:dyDescent="0.25">
      <c r="A271" s="96" t="s">
        <v>3074</v>
      </c>
      <c r="B271" s="98" t="s">
        <v>336</v>
      </c>
      <c r="C271" s="156" t="s">
        <v>337</v>
      </c>
      <c r="D271" s="156" t="s">
        <v>193</v>
      </c>
      <c r="E271" s="156" t="s">
        <v>3075</v>
      </c>
      <c r="F271" s="156" t="s">
        <v>3076</v>
      </c>
      <c r="G271" s="156" t="s">
        <v>3077</v>
      </c>
      <c r="H271" s="156" t="s">
        <v>3078</v>
      </c>
      <c r="I271" s="156"/>
      <c r="J271" s="94"/>
      <c r="K271" s="107" t="s">
        <v>3079</v>
      </c>
      <c r="L271" s="107"/>
      <c r="M271" s="101" t="s">
        <v>160</v>
      </c>
      <c r="N271" s="108" t="s">
        <v>1358</v>
      </c>
      <c r="O271" s="153" t="s">
        <v>1359</v>
      </c>
      <c r="P271" s="103"/>
      <c r="Q271" s="78" t="s">
        <v>3080</v>
      </c>
      <c r="R271" s="78" t="s">
        <v>3081</v>
      </c>
      <c r="S271" s="98" t="s">
        <v>3082</v>
      </c>
      <c r="T271" s="98" t="s">
        <v>3083</v>
      </c>
      <c r="U271" s="156" t="s">
        <v>3084</v>
      </c>
      <c r="V271" s="156" t="s">
        <v>3085</v>
      </c>
      <c r="W271" s="166" t="s">
        <v>221</v>
      </c>
      <c r="AA271" s="128">
        <f>IF(OR(J271="Fail",ISBLANK(J271)),INDEX('Issue Code Table'!C:C,MATCH(N:N,'Issue Code Table'!A:A,0)),IF(M271="Critical",6,IF(M271="Significant",5,IF(M271="Moderate",3,2))))</f>
        <v>5</v>
      </c>
    </row>
    <row r="272" spans="1:27" s="79" customFormat="1" ht="59.15" customHeight="1" x14ac:dyDescent="0.25">
      <c r="A272" s="96" t="s">
        <v>3086</v>
      </c>
      <c r="B272" s="97" t="s">
        <v>191</v>
      </c>
      <c r="C272" s="156" t="s">
        <v>192</v>
      </c>
      <c r="D272" s="156" t="s">
        <v>193</v>
      </c>
      <c r="E272" s="156" t="s">
        <v>3087</v>
      </c>
      <c r="F272" s="156" t="s">
        <v>3088</v>
      </c>
      <c r="G272" s="156" t="s">
        <v>3089</v>
      </c>
      <c r="H272" s="156" t="s">
        <v>3090</v>
      </c>
      <c r="I272" s="156"/>
      <c r="J272" s="94"/>
      <c r="K272" s="107" t="s">
        <v>3091</v>
      </c>
      <c r="L272" s="107"/>
      <c r="M272" s="101" t="s">
        <v>199</v>
      </c>
      <c r="N272" s="108" t="s">
        <v>714</v>
      </c>
      <c r="O272" s="153" t="s">
        <v>715</v>
      </c>
      <c r="P272" s="103"/>
      <c r="Q272" s="78" t="s">
        <v>3092</v>
      </c>
      <c r="R272" s="78" t="s">
        <v>3093</v>
      </c>
      <c r="S272" s="98" t="s">
        <v>3094</v>
      </c>
      <c r="T272" s="98" t="s">
        <v>3095</v>
      </c>
      <c r="U272" s="156" t="s">
        <v>3096</v>
      </c>
      <c r="V272" s="156" t="s">
        <v>3097</v>
      </c>
      <c r="W272" s="98"/>
      <c r="AA272" s="128">
        <f>IF(OR(J272="Fail",ISBLANK(J272)),INDEX('Issue Code Table'!C:C,MATCH(N:N,'Issue Code Table'!A:A,0)),IF(M272="Critical",6,IF(M272="Significant",5,IF(M272="Moderate",3,2))))</f>
        <v>4</v>
      </c>
    </row>
    <row r="273" spans="1:27" s="79" customFormat="1" ht="59.15" customHeight="1" x14ac:dyDescent="0.25">
      <c r="A273" s="96" t="s">
        <v>3098</v>
      </c>
      <c r="B273" s="98" t="s">
        <v>3099</v>
      </c>
      <c r="C273" s="156" t="s">
        <v>3100</v>
      </c>
      <c r="D273" s="156" t="s">
        <v>193</v>
      </c>
      <c r="E273" s="156" t="s">
        <v>3101</v>
      </c>
      <c r="F273" s="156" t="s">
        <v>3102</v>
      </c>
      <c r="G273" s="156" t="s">
        <v>3103</v>
      </c>
      <c r="H273" s="156" t="s">
        <v>3104</v>
      </c>
      <c r="I273" s="156"/>
      <c r="J273" s="94"/>
      <c r="K273" s="107" t="s">
        <v>3105</v>
      </c>
      <c r="L273" s="107"/>
      <c r="M273" s="101" t="s">
        <v>199</v>
      </c>
      <c r="N273" s="108" t="s">
        <v>714</v>
      </c>
      <c r="O273" s="153" t="s">
        <v>715</v>
      </c>
      <c r="P273" s="103"/>
      <c r="Q273" s="78" t="s">
        <v>3106</v>
      </c>
      <c r="R273" s="78" t="s">
        <v>3107</v>
      </c>
      <c r="S273" s="98" t="s">
        <v>3108</v>
      </c>
      <c r="T273" s="98" t="s">
        <v>3109</v>
      </c>
      <c r="U273" s="156" t="s">
        <v>3110</v>
      </c>
      <c r="V273" s="156" t="s">
        <v>3111</v>
      </c>
      <c r="W273" s="98"/>
      <c r="AA273" s="128">
        <f>IF(OR(J273="Fail",ISBLANK(J273)),INDEX('Issue Code Table'!C:C,MATCH(N:N,'Issue Code Table'!A:A,0)),IF(M273="Critical",6,IF(M273="Significant",5,IF(M273="Moderate",3,2))))</f>
        <v>4</v>
      </c>
    </row>
    <row r="274" spans="1:27" s="79" customFormat="1" ht="59.15" customHeight="1" x14ac:dyDescent="0.25">
      <c r="A274" s="96" t="s">
        <v>3112</v>
      </c>
      <c r="B274" s="97" t="s">
        <v>361</v>
      </c>
      <c r="C274" s="156" t="s">
        <v>362</v>
      </c>
      <c r="D274" s="156" t="s">
        <v>193</v>
      </c>
      <c r="E274" s="156" t="s">
        <v>3113</v>
      </c>
      <c r="F274" s="156" t="s">
        <v>3114</v>
      </c>
      <c r="G274" s="156" t="s">
        <v>3115</v>
      </c>
      <c r="H274" s="156" t="s">
        <v>3116</v>
      </c>
      <c r="I274" s="156"/>
      <c r="J274" s="94"/>
      <c r="K274" s="107" t="s">
        <v>3117</v>
      </c>
      <c r="L274" s="107"/>
      <c r="M274" s="101" t="s">
        <v>160</v>
      </c>
      <c r="N274" s="108" t="s">
        <v>3118</v>
      </c>
      <c r="O274" s="153" t="s">
        <v>3119</v>
      </c>
      <c r="P274" s="103"/>
      <c r="Q274" s="78" t="s">
        <v>3120</v>
      </c>
      <c r="R274" s="78" t="s">
        <v>3121</v>
      </c>
      <c r="S274" s="98" t="s">
        <v>3122</v>
      </c>
      <c r="T274" s="98" t="s">
        <v>3123</v>
      </c>
      <c r="U274" s="156" t="s">
        <v>3124</v>
      </c>
      <c r="V274" s="156" t="s">
        <v>3125</v>
      </c>
      <c r="W274" s="166" t="s">
        <v>221</v>
      </c>
      <c r="AA274" s="128">
        <f>IF(OR(J274="Fail",ISBLANK(J274)),INDEX('Issue Code Table'!C:C,MATCH(N:N,'Issue Code Table'!A:A,0)),IF(M274="Critical",6,IF(M274="Significant",5,IF(M274="Moderate",3,2))))</f>
        <v>6</v>
      </c>
    </row>
    <row r="275" spans="1:27" s="79" customFormat="1" ht="59.15" customHeight="1" x14ac:dyDescent="0.25">
      <c r="A275" s="96" t="s">
        <v>3126</v>
      </c>
      <c r="B275" s="97" t="s">
        <v>361</v>
      </c>
      <c r="C275" s="156" t="s">
        <v>362</v>
      </c>
      <c r="D275" s="156" t="s">
        <v>193</v>
      </c>
      <c r="E275" s="156" t="s">
        <v>3127</v>
      </c>
      <c r="F275" s="156" t="s">
        <v>3128</v>
      </c>
      <c r="G275" s="156" t="s">
        <v>3129</v>
      </c>
      <c r="H275" s="156" t="s">
        <v>3130</v>
      </c>
      <c r="I275" s="156"/>
      <c r="J275" s="94"/>
      <c r="K275" s="107" t="s">
        <v>3131</v>
      </c>
      <c r="L275" s="107"/>
      <c r="M275" s="101" t="s">
        <v>160</v>
      </c>
      <c r="N275" s="108" t="s">
        <v>3118</v>
      </c>
      <c r="O275" s="153" t="s">
        <v>3119</v>
      </c>
      <c r="P275" s="103"/>
      <c r="Q275" s="78" t="s">
        <v>3120</v>
      </c>
      <c r="R275" s="78" t="s">
        <v>3132</v>
      </c>
      <c r="S275" s="98" t="s">
        <v>3133</v>
      </c>
      <c r="T275" s="98" t="s">
        <v>3134</v>
      </c>
      <c r="U275" s="156" t="s">
        <v>3135</v>
      </c>
      <c r="V275" s="156" t="s">
        <v>3136</v>
      </c>
      <c r="W275" s="166" t="s">
        <v>221</v>
      </c>
      <c r="AA275" s="128">
        <f>IF(OR(J275="Fail",ISBLANK(J275)),INDEX('Issue Code Table'!C:C,MATCH(N:N,'Issue Code Table'!A:A,0)),IF(M275="Critical",6,IF(M275="Significant",5,IF(M275="Moderate",3,2))))</f>
        <v>6</v>
      </c>
    </row>
    <row r="276" spans="1:27" s="79" customFormat="1" ht="59.15" customHeight="1" x14ac:dyDescent="0.25">
      <c r="A276" s="96" t="s">
        <v>3137</v>
      </c>
      <c r="B276" s="97" t="s">
        <v>361</v>
      </c>
      <c r="C276" s="156" t="s">
        <v>362</v>
      </c>
      <c r="D276" s="156" t="s">
        <v>193</v>
      </c>
      <c r="E276" s="156" t="s">
        <v>3138</v>
      </c>
      <c r="F276" s="156" t="s">
        <v>3139</v>
      </c>
      <c r="G276" s="156" t="s">
        <v>3140</v>
      </c>
      <c r="H276" s="156" t="s">
        <v>3141</v>
      </c>
      <c r="I276" s="156"/>
      <c r="J276" s="94"/>
      <c r="K276" s="107" t="s">
        <v>3142</v>
      </c>
      <c r="L276" s="107"/>
      <c r="M276" s="101" t="s">
        <v>160</v>
      </c>
      <c r="N276" s="108" t="s">
        <v>3118</v>
      </c>
      <c r="O276" s="153" t="s">
        <v>3119</v>
      </c>
      <c r="P276" s="103"/>
      <c r="Q276" s="78" t="s">
        <v>3120</v>
      </c>
      <c r="R276" s="78" t="s">
        <v>3143</v>
      </c>
      <c r="S276" s="98" t="s">
        <v>3122</v>
      </c>
      <c r="T276" s="98" t="s">
        <v>3144</v>
      </c>
      <c r="U276" s="156" t="s">
        <v>3145</v>
      </c>
      <c r="V276" s="156" t="s">
        <v>3146</v>
      </c>
      <c r="W276" s="166" t="s">
        <v>221</v>
      </c>
      <c r="AA276" s="128">
        <f>IF(OR(J276="Fail",ISBLANK(J276)),INDEX('Issue Code Table'!C:C,MATCH(N:N,'Issue Code Table'!A:A,0)),IF(M276="Critical",6,IF(M276="Significant",5,IF(M276="Moderate",3,2))))</f>
        <v>6</v>
      </c>
    </row>
    <row r="277" spans="1:27" s="79" customFormat="1" ht="59.15" customHeight="1" x14ac:dyDescent="0.25">
      <c r="A277" s="96" t="s">
        <v>3147</v>
      </c>
      <c r="B277" s="97" t="s">
        <v>361</v>
      </c>
      <c r="C277" s="156" t="s">
        <v>362</v>
      </c>
      <c r="D277" s="156" t="s">
        <v>193</v>
      </c>
      <c r="E277" s="156" t="s">
        <v>3148</v>
      </c>
      <c r="F277" s="156" t="s">
        <v>3149</v>
      </c>
      <c r="G277" s="156" t="s">
        <v>3150</v>
      </c>
      <c r="H277" s="156" t="s">
        <v>3151</v>
      </c>
      <c r="I277" s="156"/>
      <c r="J277" s="94"/>
      <c r="K277" s="107" t="s">
        <v>3152</v>
      </c>
      <c r="L277" s="107"/>
      <c r="M277" s="101" t="s">
        <v>160</v>
      </c>
      <c r="N277" s="108" t="s">
        <v>738</v>
      </c>
      <c r="O277" s="153" t="s">
        <v>3153</v>
      </c>
      <c r="P277" s="103"/>
      <c r="Q277" s="78" t="s">
        <v>3154</v>
      </c>
      <c r="R277" s="78" t="s">
        <v>3155</v>
      </c>
      <c r="S277" s="98" t="s">
        <v>3156</v>
      </c>
      <c r="T277" s="98" t="s">
        <v>3157</v>
      </c>
      <c r="U277" s="156" t="s">
        <v>3158</v>
      </c>
      <c r="V277" s="156" t="s">
        <v>3159</v>
      </c>
      <c r="W277" s="166" t="s">
        <v>221</v>
      </c>
      <c r="AA277" s="128">
        <f>IF(OR(J277="Fail",ISBLANK(J277)),INDEX('Issue Code Table'!C:C,MATCH(N:N,'Issue Code Table'!A:A,0)),IF(M277="Critical",6,IF(M277="Significant",5,IF(M277="Moderate",3,2))))</f>
        <v>5</v>
      </c>
    </row>
    <row r="278" spans="1:27" s="79" customFormat="1" ht="59.15" customHeight="1" x14ac:dyDescent="0.25">
      <c r="A278" s="96" t="s">
        <v>3160</v>
      </c>
      <c r="B278" s="97" t="s">
        <v>361</v>
      </c>
      <c r="C278" s="156" t="s">
        <v>362</v>
      </c>
      <c r="D278" s="156" t="s">
        <v>193</v>
      </c>
      <c r="E278" s="156" t="s">
        <v>3161</v>
      </c>
      <c r="F278" s="156" t="s">
        <v>3162</v>
      </c>
      <c r="G278" s="156" t="s">
        <v>3163</v>
      </c>
      <c r="H278" s="156" t="s">
        <v>3164</v>
      </c>
      <c r="I278" s="156"/>
      <c r="J278" s="94"/>
      <c r="K278" s="156" t="s">
        <v>3165</v>
      </c>
      <c r="L278" s="107"/>
      <c r="M278" s="101" t="s">
        <v>160</v>
      </c>
      <c r="N278" s="108" t="s">
        <v>738</v>
      </c>
      <c r="O278" s="153" t="s">
        <v>3153</v>
      </c>
      <c r="P278" s="103"/>
      <c r="Q278" s="78" t="s">
        <v>3166</v>
      </c>
      <c r="R278" s="78" t="s">
        <v>3167</v>
      </c>
      <c r="S278" s="98" t="s">
        <v>3168</v>
      </c>
      <c r="T278" s="98" t="s">
        <v>3169</v>
      </c>
      <c r="U278" s="156" t="s">
        <v>3170</v>
      </c>
      <c r="V278" s="156" t="s">
        <v>3171</v>
      </c>
      <c r="W278" s="166" t="s">
        <v>221</v>
      </c>
      <c r="AA278" s="128">
        <f>IF(OR(J278="Fail",ISBLANK(J278)),INDEX('Issue Code Table'!C:C,MATCH(N:N,'Issue Code Table'!A:A,0)),IF(M278="Critical",6,IF(M278="Significant",5,IF(M278="Moderate",3,2))))</f>
        <v>5</v>
      </c>
    </row>
    <row r="279" spans="1:27" s="79" customFormat="1" ht="59.15" customHeight="1" x14ac:dyDescent="0.25">
      <c r="A279" s="96" t="s">
        <v>3172</v>
      </c>
      <c r="B279" s="97" t="s">
        <v>361</v>
      </c>
      <c r="C279" s="156" t="s">
        <v>362</v>
      </c>
      <c r="D279" s="156" t="s">
        <v>193</v>
      </c>
      <c r="E279" s="156" t="s">
        <v>3173</v>
      </c>
      <c r="F279" s="156" t="s">
        <v>3174</v>
      </c>
      <c r="G279" s="156" t="s">
        <v>3175</v>
      </c>
      <c r="H279" s="156" t="s">
        <v>3176</v>
      </c>
      <c r="I279" s="156"/>
      <c r="J279" s="94"/>
      <c r="K279" s="107" t="s">
        <v>3177</v>
      </c>
      <c r="L279" s="107"/>
      <c r="M279" s="101" t="s">
        <v>160</v>
      </c>
      <c r="N279" s="108" t="s">
        <v>738</v>
      </c>
      <c r="O279" s="153" t="s">
        <v>3153</v>
      </c>
      <c r="P279" s="103"/>
      <c r="Q279" s="78" t="s">
        <v>3166</v>
      </c>
      <c r="R279" s="78" t="s">
        <v>3178</v>
      </c>
      <c r="S279" s="98" t="s">
        <v>3179</v>
      </c>
      <c r="T279" s="98" t="s">
        <v>3180</v>
      </c>
      <c r="U279" s="156" t="s">
        <v>3181</v>
      </c>
      <c r="V279" s="156" t="s">
        <v>3182</v>
      </c>
      <c r="W279" s="166" t="s">
        <v>221</v>
      </c>
      <c r="AA279" s="128">
        <f>IF(OR(J279="Fail",ISBLANK(J279)),INDEX('Issue Code Table'!C:C,MATCH(N:N,'Issue Code Table'!A:A,0)),IF(M279="Critical",6,IF(M279="Significant",5,IF(M279="Moderate",3,2))))</f>
        <v>5</v>
      </c>
    </row>
    <row r="280" spans="1:27" s="79" customFormat="1" ht="59.15" customHeight="1" x14ac:dyDescent="0.25">
      <c r="A280" s="96" t="s">
        <v>3183</v>
      </c>
      <c r="B280" s="97" t="s">
        <v>361</v>
      </c>
      <c r="C280" s="156" t="s">
        <v>362</v>
      </c>
      <c r="D280" s="156" t="s">
        <v>193</v>
      </c>
      <c r="E280" s="156" t="s">
        <v>3184</v>
      </c>
      <c r="F280" s="156" t="s">
        <v>3185</v>
      </c>
      <c r="G280" s="156" t="s">
        <v>3186</v>
      </c>
      <c r="H280" s="156" t="s">
        <v>3187</v>
      </c>
      <c r="I280" s="156"/>
      <c r="J280" s="94"/>
      <c r="K280" s="107" t="s">
        <v>3188</v>
      </c>
      <c r="L280" s="107"/>
      <c r="M280" s="101" t="s">
        <v>160</v>
      </c>
      <c r="N280" s="108" t="s">
        <v>738</v>
      </c>
      <c r="O280" s="153" t="s">
        <v>3153</v>
      </c>
      <c r="P280" s="103"/>
      <c r="Q280" s="78" t="s">
        <v>3189</v>
      </c>
      <c r="R280" s="78" t="s">
        <v>3190</v>
      </c>
      <c r="S280" s="98" t="s">
        <v>3191</v>
      </c>
      <c r="T280" s="98" t="s">
        <v>3192</v>
      </c>
      <c r="U280" s="156" t="s">
        <v>3193</v>
      </c>
      <c r="V280" s="156" t="s">
        <v>3194</v>
      </c>
      <c r="W280" s="166" t="s">
        <v>221</v>
      </c>
      <c r="AA280" s="128">
        <f>IF(OR(J280="Fail",ISBLANK(J280)),INDEX('Issue Code Table'!C:C,MATCH(N:N,'Issue Code Table'!A:A,0)),IF(M280="Critical",6,IF(M280="Significant",5,IF(M280="Moderate",3,2))))</f>
        <v>5</v>
      </c>
    </row>
    <row r="281" spans="1:27" s="79" customFormat="1" ht="59.15" customHeight="1" x14ac:dyDescent="0.25">
      <c r="A281" s="96" t="s">
        <v>3195</v>
      </c>
      <c r="B281" s="98" t="s">
        <v>3196</v>
      </c>
      <c r="C281" s="156" t="s">
        <v>3197</v>
      </c>
      <c r="D281" s="156" t="s">
        <v>193</v>
      </c>
      <c r="E281" s="156" t="s">
        <v>3198</v>
      </c>
      <c r="F281" s="156" t="s">
        <v>3199</v>
      </c>
      <c r="G281" s="156" t="s">
        <v>3200</v>
      </c>
      <c r="H281" s="156" t="s">
        <v>3201</v>
      </c>
      <c r="I281" s="156"/>
      <c r="J281" s="94"/>
      <c r="K281" s="107" t="s">
        <v>3202</v>
      </c>
      <c r="L281" s="107"/>
      <c r="M281" s="101" t="s">
        <v>160</v>
      </c>
      <c r="N281" s="108" t="s">
        <v>3203</v>
      </c>
      <c r="O281" s="153" t="s">
        <v>3204</v>
      </c>
      <c r="P281" s="103"/>
      <c r="Q281" s="78" t="s">
        <v>3205</v>
      </c>
      <c r="R281" s="78" t="s">
        <v>3206</v>
      </c>
      <c r="S281" s="98" t="s">
        <v>3207</v>
      </c>
      <c r="T281" s="98" t="s">
        <v>3208</v>
      </c>
      <c r="U281" s="156" t="s">
        <v>3209</v>
      </c>
      <c r="V281" s="156" t="s">
        <v>3210</v>
      </c>
      <c r="W281" s="166" t="s">
        <v>221</v>
      </c>
      <c r="AA281" s="128">
        <f>IF(OR(J281="Fail",ISBLANK(J281)),INDEX('Issue Code Table'!C:C,MATCH(N:N,'Issue Code Table'!A:A,0)),IF(M281="Critical",6,IF(M281="Significant",5,IF(M281="Moderate",3,2))))</f>
        <v>7</v>
      </c>
    </row>
    <row r="282" spans="1:27" s="79" customFormat="1" ht="59.15" customHeight="1" x14ac:dyDescent="0.25">
      <c r="A282" s="96" t="s">
        <v>3211</v>
      </c>
      <c r="B282" s="98" t="s">
        <v>336</v>
      </c>
      <c r="C282" s="156" t="s">
        <v>337</v>
      </c>
      <c r="D282" s="156" t="s">
        <v>193</v>
      </c>
      <c r="E282" s="156" t="s">
        <v>3212</v>
      </c>
      <c r="F282" s="156" t="s">
        <v>3213</v>
      </c>
      <c r="G282" s="156" t="s">
        <v>3214</v>
      </c>
      <c r="H282" s="156" t="s">
        <v>3215</v>
      </c>
      <c r="I282" s="156"/>
      <c r="J282" s="94"/>
      <c r="K282" s="107" t="s">
        <v>3216</v>
      </c>
      <c r="L282" s="107"/>
      <c r="M282" s="101" t="s">
        <v>160</v>
      </c>
      <c r="N282" s="108" t="s">
        <v>738</v>
      </c>
      <c r="O282" s="153" t="s">
        <v>739</v>
      </c>
      <c r="P282" s="103"/>
      <c r="Q282" s="78" t="s">
        <v>3205</v>
      </c>
      <c r="R282" s="78" t="s">
        <v>3217</v>
      </c>
      <c r="S282" s="98" t="s">
        <v>3218</v>
      </c>
      <c r="T282" s="98" t="s">
        <v>347</v>
      </c>
      <c r="U282" s="156" t="s">
        <v>3219</v>
      </c>
      <c r="V282" s="156" t="s">
        <v>3220</v>
      </c>
      <c r="W282" s="166" t="s">
        <v>221</v>
      </c>
      <c r="AA282" s="128">
        <f>IF(OR(J282="Fail",ISBLANK(J282)),INDEX('Issue Code Table'!C:C,MATCH(N:N,'Issue Code Table'!A:A,0)),IF(M282="Critical",6,IF(M282="Significant",5,IF(M282="Moderate",3,2))))</f>
        <v>5</v>
      </c>
    </row>
    <row r="283" spans="1:27" s="79" customFormat="1" ht="59.15" customHeight="1" x14ac:dyDescent="0.25">
      <c r="A283" s="96" t="s">
        <v>3221</v>
      </c>
      <c r="B283" s="97" t="s">
        <v>191</v>
      </c>
      <c r="C283" s="156" t="s">
        <v>192</v>
      </c>
      <c r="D283" s="156" t="s">
        <v>193</v>
      </c>
      <c r="E283" s="156" t="s">
        <v>3222</v>
      </c>
      <c r="F283" s="156" t="s">
        <v>3223</v>
      </c>
      <c r="G283" s="156" t="s">
        <v>3224</v>
      </c>
      <c r="H283" s="156" t="s">
        <v>3225</v>
      </c>
      <c r="I283" s="156"/>
      <c r="J283" s="94"/>
      <c r="K283" s="107" t="s">
        <v>3226</v>
      </c>
      <c r="L283" s="107"/>
      <c r="M283" s="101" t="s">
        <v>199</v>
      </c>
      <c r="N283" s="108" t="s">
        <v>714</v>
      </c>
      <c r="O283" s="153" t="s">
        <v>715</v>
      </c>
      <c r="P283" s="103"/>
      <c r="Q283" s="78" t="s">
        <v>3205</v>
      </c>
      <c r="R283" s="78" t="s">
        <v>3227</v>
      </c>
      <c r="S283" s="98" t="s">
        <v>3228</v>
      </c>
      <c r="T283" s="98" t="s">
        <v>3229</v>
      </c>
      <c r="U283" s="156" t="s">
        <v>3230</v>
      </c>
      <c r="V283" s="156" t="s">
        <v>3231</v>
      </c>
      <c r="W283" s="98"/>
      <c r="AA283" s="128">
        <f>IF(OR(J283="Fail",ISBLANK(J283)),INDEX('Issue Code Table'!C:C,MATCH(N:N,'Issue Code Table'!A:A,0)),IF(M283="Critical",6,IF(M283="Significant",5,IF(M283="Moderate",3,2))))</f>
        <v>4</v>
      </c>
    </row>
    <row r="284" spans="1:27" s="79" customFormat="1" ht="59.15" customHeight="1" x14ac:dyDescent="0.25">
      <c r="A284" s="96" t="s">
        <v>3232</v>
      </c>
      <c r="B284" s="97" t="s">
        <v>361</v>
      </c>
      <c r="C284" s="156" t="s">
        <v>362</v>
      </c>
      <c r="D284" s="156" t="s">
        <v>193</v>
      </c>
      <c r="E284" s="156" t="s">
        <v>3233</v>
      </c>
      <c r="F284" s="156" t="s">
        <v>3234</v>
      </c>
      <c r="G284" s="156" t="s">
        <v>3235</v>
      </c>
      <c r="H284" s="156" t="s">
        <v>3236</v>
      </c>
      <c r="I284" s="156"/>
      <c r="J284" s="94"/>
      <c r="K284" s="156" t="s">
        <v>3237</v>
      </c>
      <c r="L284" s="107"/>
      <c r="M284" s="101" t="s">
        <v>160</v>
      </c>
      <c r="N284" s="108" t="s">
        <v>738</v>
      </c>
      <c r="O284" s="153" t="s">
        <v>739</v>
      </c>
      <c r="P284" s="103"/>
      <c r="Q284" s="78" t="s">
        <v>3238</v>
      </c>
      <c r="R284" s="78" t="s">
        <v>3239</v>
      </c>
      <c r="S284" s="98" t="s">
        <v>3240</v>
      </c>
      <c r="T284" s="98" t="s">
        <v>3241</v>
      </c>
      <c r="U284" s="156" t="s">
        <v>3242</v>
      </c>
      <c r="V284" s="156" t="s">
        <v>3243</v>
      </c>
      <c r="W284" s="166" t="s">
        <v>221</v>
      </c>
      <c r="AA284" s="128">
        <f>IF(OR(J284="Fail",ISBLANK(J284)),INDEX('Issue Code Table'!C:C,MATCH(N:N,'Issue Code Table'!A:A,0)),IF(M284="Critical",6,IF(M284="Significant",5,IF(M284="Moderate",3,2))))</f>
        <v>5</v>
      </c>
    </row>
    <row r="285" spans="1:27" s="79" customFormat="1" ht="59.15" customHeight="1" x14ac:dyDescent="0.25">
      <c r="A285" s="96" t="s">
        <v>3244</v>
      </c>
      <c r="B285" s="97" t="s">
        <v>361</v>
      </c>
      <c r="C285" s="156" t="s">
        <v>362</v>
      </c>
      <c r="D285" s="156" t="s">
        <v>193</v>
      </c>
      <c r="E285" s="156" t="s">
        <v>3245</v>
      </c>
      <c r="F285" s="156" t="s">
        <v>3246</v>
      </c>
      <c r="G285" s="156" t="s">
        <v>3247</v>
      </c>
      <c r="H285" s="156" t="s">
        <v>3248</v>
      </c>
      <c r="I285" s="156"/>
      <c r="J285" s="94"/>
      <c r="K285" s="156" t="s">
        <v>3249</v>
      </c>
      <c r="L285" s="107"/>
      <c r="M285" s="101" t="s">
        <v>160</v>
      </c>
      <c r="N285" s="108" t="s">
        <v>738</v>
      </c>
      <c r="O285" s="153" t="s">
        <v>739</v>
      </c>
      <c r="P285" s="103"/>
      <c r="Q285" s="78" t="s">
        <v>3238</v>
      </c>
      <c r="R285" s="78" t="s">
        <v>3250</v>
      </c>
      <c r="S285" s="98" t="s">
        <v>3251</v>
      </c>
      <c r="T285" s="98" t="s">
        <v>3252</v>
      </c>
      <c r="U285" s="156" t="s">
        <v>3253</v>
      </c>
      <c r="V285" s="156" t="s">
        <v>3254</v>
      </c>
      <c r="W285" s="166" t="s">
        <v>221</v>
      </c>
      <c r="AA285" s="128">
        <f>IF(OR(J285="Fail",ISBLANK(J285)),INDEX('Issue Code Table'!C:C,MATCH(N:N,'Issue Code Table'!A:A,0)),IF(M285="Critical",6,IF(M285="Significant",5,IF(M285="Moderate",3,2))))</f>
        <v>5</v>
      </c>
    </row>
    <row r="286" spans="1:27" s="79" customFormat="1" ht="59.15" customHeight="1" x14ac:dyDescent="0.25">
      <c r="A286" s="96" t="s">
        <v>3255</v>
      </c>
      <c r="B286" s="97" t="s">
        <v>361</v>
      </c>
      <c r="C286" s="156" t="s">
        <v>362</v>
      </c>
      <c r="D286" s="156" t="s">
        <v>193</v>
      </c>
      <c r="E286" s="156" t="s">
        <v>3256</v>
      </c>
      <c r="F286" s="156" t="s">
        <v>3257</v>
      </c>
      <c r="G286" s="156" t="s">
        <v>3258</v>
      </c>
      <c r="H286" s="156" t="s">
        <v>3259</v>
      </c>
      <c r="I286" s="156"/>
      <c r="J286" s="94"/>
      <c r="K286" s="99" t="s">
        <v>3260</v>
      </c>
      <c r="L286" s="107"/>
      <c r="M286" s="101" t="s">
        <v>199</v>
      </c>
      <c r="N286" s="108" t="s">
        <v>1414</v>
      </c>
      <c r="O286" s="153" t="s">
        <v>2297</v>
      </c>
      <c r="P286" s="103"/>
      <c r="Q286" s="78" t="s">
        <v>3238</v>
      </c>
      <c r="R286" s="78" t="s">
        <v>3261</v>
      </c>
      <c r="S286" s="98" t="s">
        <v>3262</v>
      </c>
      <c r="T286" s="98" t="s">
        <v>3263</v>
      </c>
      <c r="U286" s="156" t="s">
        <v>3264</v>
      </c>
      <c r="V286" s="156" t="s">
        <v>3265</v>
      </c>
      <c r="W286" s="98"/>
      <c r="AA286" s="128">
        <f>IF(OR(J286="Fail",ISBLANK(J286)),INDEX('Issue Code Table'!C:C,MATCH(N:N,'Issue Code Table'!A:A,0)),IF(M286="Critical",6,IF(M286="Significant",5,IF(M286="Moderate",3,2))))</f>
        <v>5</v>
      </c>
    </row>
    <row r="287" spans="1:27" s="79" customFormat="1" ht="59.15" customHeight="1" x14ac:dyDescent="0.25">
      <c r="A287" s="96" t="s">
        <v>3266</v>
      </c>
      <c r="B287" s="97" t="s">
        <v>361</v>
      </c>
      <c r="C287" s="156" t="s">
        <v>362</v>
      </c>
      <c r="D287" s="156" t="s">
        <v>193</v>
      </c>
      <c r="E287" s="156" t="s">
        <v>3267</v>
      </c>
      <c r="F287" s="156" t="s">
        <v>3268</v>
      </c>
      <c r="G287" s="156" t="s">
        <v>3269</v>
      </c>
      <c r="H287" s="156" t="s">
        <v>3270</v>
      </c>
      <c r="I287" s="156"/>
      <c r="J287" s="94"/>
      <c r="K287" s="156" t="s">
        <v>3271</v>
      </c>
      <c r="L287" s="107"/>
      <c r="M287" s="101" t="s">
        <v>160</v>
      </c>
      <c r="N287" s="108" t="s">
        <v>738</v>
      </c>
      <c r="O287" s="153" t="s">
        <v>739</v>
      </c>
      <c r="P287" s="103"/>
      <c r="Q287" s="78" t="s">
        <v>3238</v>
      </c>
      <c r="R287" s="78" t="s">
        <v>3272</v>
      </c>
      <c r="S287" s="98" t="s">
        <v>1709</v>
      </c>
      <c r="T287" s="98" t="s">
        <v>3273</v>
      </c>
      <c r="U287" s="156" t="s">
        <v>3274</v>
      </c>
      <c r="V287" s="156" t="s">
        <v>3275</v>
      </c>
      <c r="W287" s="166" t="s">
        <v>221</v>
      </c>
      <c r="AA287" s="128">
        <f>IF(OR(J287="Fail",ISBLANK(J287)),INDEX('Issue Code Table'!C:C,MATCH(N:N,'Issue Code Table'!A:A,0)),IF(M287="Critical",6,IF(M287="Significant",5,IF(M287="Moderate",3,2))))</f>
        <v>5</v>
      </c>
    </row>
    <row r="288" spans="1:27" s="79" customFormat="1" ht="59.15" customHeight="1" x14ac:dyDescent="0.25">
      <c r="A288" s="96" t="s">
        <v>3276</v>
      </c>
      <c r="B288" s="97" t="s">
        <v>361</v>
      </c>
      <c r="C288" s="156" t="s">
        <v>362</v>
      </c>
      <c r="D288" s="156" t="s">
        <v>193</v>
      </c>
      <c r="E288" s="156" t="s">
        <v>3277</v>
      </c>
      <c r="F288" s="156" t="s">
        <v>3278</v>
      </c>
      <c r="G288" s="156" t="s">
        <v>3279</v>
      </c>
      <c r="H288" s="156" t="s">
        <v>3280</v>
      </c>
      <c r="I288" s="156"/>
      <c r="J288" s="94"/>
      <c r="K288" s="156" t="s">
        <v>3281</v>
      </c>
      <c r="L288" s="107"/>
      <c r="M288" s="101" t="s">
        <v>160</v>
      </c>
      <c r="N288" s="108" t="s">
        <v>738</v>
      </c>
      <c r="O288" s="153" t="s">
        <v>739</v>
      </c>
      <c r="P288" s="103"/>
      <c r="Q288" s="78" t="s">
        <v>3238</v>
      </c>
      <c r="R288" s="78" t="s">
        <v>3282</v>
      </c>
      <c r="S288" s="98" t="s">
        <v>3251</v>
      </c>
      <c r="T288" s="98" t="s">
        <v>3283</v>
      </c>
      <c r="U288" s="156" t="s">
        <v>3284</v>
      </c>
      <c r="V288" s="156" t="s">
        <v>3285</v>
      </c>
      <c r="W288" s="166" t="s">
        <v>221</v>
      </c>
      <c r="AA288" s="128">
        <f>IF(OR(J288="Fail",ISBLANK(J288)),INDEX('Issue Code Table'!C:C,MATCH(N:N,'Issue Code Table'!A:A,0)),IF(M288="Critical",6,IF(M288="Significant",5,IF(M288="Moderate",3,2))))</f>
        <v>5</v>
      </c>
    </row>
    <row r="289" spans="1:27" s="79" customFormat="1" ht="59.15" customHeight="1" x14ac:dyDescent="0.25">
      <c r="A289" s="96" t="s">
        <v>3286</v>
      </c>
      <c r="B289" s="97" t="s">
        <v>361</v>
      </c>
      <c r="C289" s="156" t="s">
        <v>362</v>
      </c>
      <c r="D289" s="156" t="s">
        <v>193</v>
      </c>
      <c r="E289" s="156" t="s">
        <v>3287</v>
      </c>
      <c r="F289" s="156" t="s">
        <v>3288</v>
      </c>
      <c r="G289" s="156" t="s">
        <v>3289</v>
      </c>
      <c r="H289" s="156" t="s">
        <v>3290</v>
      </c>
      <c r="I289" s="156"/>
      <c r="J289" s="94"/>
      <c r="K289" s="156" t="s">
        <v>3291</v>
      </c>
      <c r="L289" s="107"/>
      <c r="M289" s="101" t="s">
        <v>160</v>
      </c>
      <c r="N289" s="108" t="s">
        <v>738</v>
      </c>
      <c r="O289" s="153" t="s">
        <v>739</v>
      </c>
      <c r="P289" s="103"/>
      <c r="Q289" s="78" t="s">
        <v>3238</v>
      </c>
      <c r="R289" s="78" t="s">
        <v>3292</v>
      </c>
      <c r="S289" s="98" t="s">
        <v>3293</v>
      </c>
      <c r="T289" s="98" t="s">
        <v>3294</v>
      </c>
      <c r="U289" s="156" t="s">
        <v>3295</v>
      </c>
      <c r="V289" s="156" t="s">
        <v>3296</v>
      </c>
      <c r="W289" s="166" t="s">
        <v>221</v>
      </c>
      <c r="AA289" s="128">
        <f>IF(OR(J289="Fail",ISBLANK(J289)),INDEX('Issue Code Table'!C:C,MATCH(N:N,'Issue Code Table'!A:A,0)),IF(M289="Critical",6,IF(M289="Significant",5,IF(M289="Moderate",3,2))))</f>
        <v>5</v>
      </c>
    </row>
    <row r="290" spans="1:27" s="79" customFormat="1" ht="59.15" customHeight="1" x14ac:dyDescent="0.25">
      <c r="A290" s="96" t="s">
        <v>3297</v>
      </c>
      <c r="B290" s="144" t="s">
        <v>1189</v>
      </c>
      <c r="C290" s="156" t="s">
        <v>1190</v>
      </c>
      <c r="D290" s="156" t="s">
        <v>193</v>
      </c>
      <c r="E290" s="156" t="s">
        <v>3298</v>
      </c>
      <c r="F290" s="156" t="s">
        <v>3299</v>
      </c>
      <c r="G290" s="156" t="s">
        <v>3300</v>
      </c>
      <c r="H290" s="156" t="s">
        <v>3301</v>
      </c>
      <c r="I290" s="156"/>
      <c r="J290" s="94"/>
      <c r="K290" s="107" t="s">
        <v>3302</v>
      </c>
      <c r="L290" s="107"/>
      <c r="M290" s="101" t="s">
        <v>160</v>
      </c>
      <c r="N290" s="108" t="s">
        <v>738</v>
      </c>
      <c r="O290" s="153" t="s">
        <v>739</v>
      </c>
      <c r="P290" s="103"/>
      <c r="Q290" s="78" t="s">
        <v>3238</v>
      </c>
      <c r="R290" s="78" t="s">
        <v>3303</v>
      </c>
      <c r="S290" s="98" t="s">
        <v>3304</v>
      </c>
      <c r="T290" s="98" t="s">
        <v>3305</v>
      </c>
      <c r="U290" s="156" t="s">
        <v>3306</v>
      </c>
      <c r="V290" s="156" t="s">
        <v>3307</v>
      </c>
      <c r="W290" s="166" t="s">
        <v>221</v>
      </c>
      <c r="AA290" s="128">
        <f>IF(OR(J290="Fail",ISBLANK(J290)),INDEX('Issue Code Table'!C:C,MATCH(N:N,'Issue Code Table'!A:A,0)),IF(M290="Critical",6,IF(M290="Significant",5,IF(M290="Moderate",3,2))))</f>
        <v>5</v>
      </c>
    </row>
    <row r="291" spans="1:27" s="79" customFormat="1" ht="59.15" customHeight="1" x14ac:dyDescent="0.25">
      <c r="A291" s="96" t="s">
        <v>3308</v>
      </c>
      <c r="B291" s="97" t="s">
        <v>2806</v>
      </c>
      <c r="C291" s="156" t="s">
        <v>2807</v>
      </c>
      <c r="D291" s="156" t="s">
        <v>193</v>
      </c>
      <c r="E291" s="156" t="s">
        <v>3309</v>
      </c>
      <c r="F291" s="156" t="s">
        <v>3310</v>
      </c>
      <c r="G291" s="156" t="s">
        <v>3311</v>
      </c>
      <c r="H291" s="156" t="s">
        <v>3312</v>
      </c>
      <c r="I291" s="156"/>
      <c r="J291" s="94"/>
      <c r="K291" s="107" t="s">
        <v>3313</v>
      </c>
      <c r="L291" s="107"/>
      <c r="M291" s="101" t="s">
        <v>160</v>
      </c>
      <c r="N291" s="108" t="s">
        <v>738</v>
      </c>
      <c r="O291" s="153" t="s">
        <v>739</v>
      </c>
      <c r="P291" s="103"/>
      <c r="Q291" s="78" t="s">
        <v>3314</v>
      </c>
      <c r="R291" s="78" t="s">
        <v>3315</v>
      </c>
      <c r="S291" s="98" t="s">
        <v>3316</v>
      </c>
      <c r="T291" s="98" t="s">
        <v>3317</v>
      </c>
      <c r="U291" s="156" t="s">
        <v>3318</v>
      </c>
      <c r="V291" s="156" t="s">
        <v>3319</v>
      </c>
      <c r="W291" s="166" t="s">
        <v>221</v>
      </c>
      <c r="AA291" s="128">
        <f>IF(OR(J291="Fail",ISBLANK(J291)),INDEX('Issue Code Table'!C:C,MATCH(N:N,'Issue Code Table'!A:A,0)),IF(M291="Critical",6,IF(M291="Significant",5,IF(M291="Moderate",3,2))))</f>
        <v>5</v>
      </c>
    </row>
    <row r="292" spans="1:27" s="79" customFormat="1" ht="59.15" customHeight="1" x14ac:dyDescent="0.25">
      <c r="A292" s="96" t="s">
        <v>3320</v>
      </c>
      <c r="B292" s="98" t="s">
        <v>336</v>
      </c>
      <c r="C292" s="176" t="s">
        <v>337</v>
      </c>
      <c r="D292" s="156" t="s">
        <v>193</v>
      </c>
      <c r="E292" s="156" t="s">
        <v>3321</v>
      </c>
      <c r="F292" s="156" t="s">
        <v>3322</v>
      </c>
      <c r="G292" s="156" t="s">
        <v>3323</v>
      </c>
      <c r="H292" s="156" t="s">
        <v>3324</v>
      </c>
      <c r="I292" s="156"/>
      <c r="J292" s="94"/>
      <c r="K292" s="156" t="s">
        <v>3325</v>
      </c>
      <c r="L292" s="107"/>
      <c r="M292" s="101" t="s">
        <v>160</v>
      </c>
      <c r="N292" s="108" t="s">
        <v>1414</v>
      </c>
      <c r="O292" s="153" t="s">
        <v>1415</v>
      </c>
      <c r="P292" s="103"/>
      <c r="Q292" s="78" t="s">
        <v>3326</v>
      </c>
      <c r="R292" s="78" t="s">
        <v>3327</v>
      </c>
      <c r="S292" s="98" t="s">
        <v>3328</v>
      </c>
      <c r="T292" s="98" t="s">
        <v>3329</v>
      </c>
      <c r="U292" s="156" t="s">
        <v>3330</v>
      </c>
      <c r="V292" s="156" t="s">
        <v>3331</v>
      </c>
      <c r="W292" s="166" t="s">
        <v>221</v>
      </c>
      <c r="AA292" s="128">
        <f>IF(OR(J292="Fail",ISBLANK(J292)),INDEX('Issue Code Table'!C:C,MATCH(N:N,'Issue Code Table'!A:A,0)),IF(M292="Critical",6,IF(M292="Significant",5,IF(M292="Moderate",3,2))))</f>
        <v>5</v>
      </c>
    </row>
    <row r="293" spans="1:27" s="79" customFormat="1" ht="59.15" customHeight="1" x14ac:dyDescent="0.25">
      <c r="A293" s="96" t="s">
        <v>3332</v>
      </c>
      <c r="B293" s="97" t="s">
        <v>1189</v>
      </c>
      <c r="C293" s="97" t="s">
        <v>1190</v>
      </c>
      <c r="D293" s="156" t="s">
        <v>193</v>
      </c>
      <c r="E293" s="156" t="s">
        <v>3333</v>
      </c>
      <c r="F293" s="156" t="s">
        <v>3334</v>
      </c>
      <c r="G293" s="156" t="s">
        <v>3335</v>
      </c>
      <c r="H293" s="156" t="s">
        <v>3336</v>
      </c>
      <c r="I293" s="156"/>
      <c r="J293" s="94"/>
      <c r="K293" s="156" t="s">
        <v>3337</v>
      </c>
      <c r="L293" s="107"/>
      <c r="M293" s="101" t="s">
        <v>160</v>
      </c>
      <c r="N293" s="108" t="s">
        <v>1414</v>
      </c>
      <c r="O293" s="153" t="s">
        <v>1415</v>
      </c>
      <c r="P293" s="103"/>
      <c r="Q293" s="78" t="s">
        <v>3326</v>
      </c>
      <c r="R293" s="78" t="s">
        <v>3338</v>
      </c>
      <c r="S293" s="98" t="s">
        <v>3339</v>
      </c>
      <c r="T293" s="98" t="s">
        <v>3340</v>
      </c>
      <c r="U293" s="156" t="s">
        <v>3341</v>
      </c>
      <c r="V293" s="156" t="s">
        <v>3342</v>
      </c>
      <c r="W293" s="166" t="s">
        <v>221</v>
      </c>
      <c r="AA293" s="128">
        <f>IF(OR(J293="Fail",ISBLANK(J293)),INDEX('Issue Code Table'!C:C,MATCH(N:N,'Issue Code Table'!A:A,0)),IF(M293="Critical",6,IF(M293="Significant",5,IF(M293="Moderate",3,2))))</f>
        <v>5</v>
      </c>
    </row>
    <row r="294" spans="1:27" s="79" customFormat="1" ht="59.15" customHeight="1" x14ac:dyDescent="0.25">
      <c r="A294" s="96" t="s">
        <v>3343</v>
      </c>
      <c r="B294" s="97" t="s">
        <v>1189</v>
      </c>
      <c r="C294" s="97" t="s">
        <v>1190</v>
      </c>
      <c r="D294" s="156" t="s">
        <v>193</v>
      </c>
      <c r="E294" s="156" t="s">
        <v>3344</v>
      </c>
      <c r="F294" s="156" t="s">
        <v>3345</v>
      </c>
      <c r="G294" s="156" t="s">
        <v>3346</v>
      </c>
      <c r="H294" s="156" t="s">
        <v>3347</v>
      </c>
      <c r="I294" s="156"/>
      <c r="J294" s="94"/>
      <c r="K294" s="156" t="s">
        <v>3348</v>
      </c>
      <c r="L294" s="107"/>
      <c r="M294" s="101" t="s">
        <v>160</v>
      </c>
      <c r="N294" s="108" t="s">
        <v>1414</v>
      </c>
      <c r="O294" s="153" t="s">
        <v>1415</v>
      </c>
      <c r="P294" s="103"/>
      <c r="Q294" s="78" t="s">
        <v>3326</v>
      </c>
      <c r="R294" s="78" t="s">
        <v>3349</v>
      </c>
      <c r="S294" s="98" t="s">
        <v>3350</v>
      </c>
      <c r="T294" s="98" t="s">
        <v>3351</v>
      </c>
      <c r="U294" s="156" t="s">
        <v>3352</v>
      </c>
      <c r="V294" s="156" t="s">
        <v>3353</v>
      </c>
      <c r="W294" s="166" t="s">
        <v>221</v>
      </c>
      <c r="AA294" s="128">
        <f>IF(OR(J294="Fail",ISBLANK(J294)),INDEX('Issue Code Table'!C:C,MATCH(N:N,'Issue Code Table'!A:A,0)),IF(M294="Critical",6,IF(M294="Significant",5,IF(M294="Moderate",3,2))))</f>
        <v>5</v>
      </c>
    </row>
    <row r="295" spans="1:27" s="79" customFormat="1" ht="59.15" customHeight="1" x14ac:dyDescent="0.25">
      <c r="A295" s="96" t="s">
        <v>3354</v>
      </c>
      <c r="B295" s="97" t="s">
        <v>1189</v>
      </c>
      <c r="C295" s="97" t="s">
        <v>1190</v>
      </c>
      <c r="D295" s="156" t="s">
        <v>193</v>
      </c>
      <c r="E295" s="156" t="s">
        <v>3355</v>
      </c>
      <c r="F295" s="156" t="s">
        <v>3356</v>
      </c>
      <c r="G295" s="156" t="s">
        <v>3357</v>
      </c>
      <c r="H295" s="156" t="s">
        <v>3358</v>
      </c>
      <c r="I295" s="156"/>
      <c r="J295" s="94"/>
      <c r="K295" s="156" t="s">
        <v>3359</v>
      </c>
      <c r="L295" s="107"/>
      <c r="M295" s="101" t="s">
        <v>160</v>
      </c>
      <c r="N295" s="108" t="s">
        <v>1414</v>
      </c>
      <c r="O295" s="153" t="s">
        <v>1415</v>
      </c>
      <c r="P295" s="103"/>
      <c r="Q295" s="78" t="s">
        <v>3326</v>
      </c>
      <c r="R295" s="78" t="s">
        <v>3360</v>
      </c>
      <c r="S295" s="98" t="s">
        <v>3361</v>
      </c>
      <c r="T295" s="98" t="s">
        <v>3362</v>
      </c>
      <c r="U295" s="156" t="s">
        <v>3363</v>
      </c>
      <c r="V295" s="156" t="s">
        <v>3364</v>
      </c>
      <c r="W295" s="166" t="s">
        <v>221</v>
      </c>
      <c r="AA295" s="128">
        <f>IF(OR(J295="Fail",ISBLANK(J295)),INDEX('Issue Code Table'!C:C,MATCH(N:N,'Issue Code Table'!A:A,0)),IF(M295="Critical",6,IF(M295="Significant",5,IF(M295="Moderate",3,2))))</f>
        <v>5</v>
      </c>
    </row>
    <row r="296" spans="1:27" s="79" customFormat="1" ht="59.15" customHeight="1" x14ac:dyDescent="0.25">
      <c r="A296" s="96" t="s">
        <v>3365</v>
      </c>
      <c r="B296" s="97" t="s">
        <v>361</v>
      </c>
      <c r="C296" s="156" t="s">
        <v>362</v>
      </c>
      <c r="D296" s="156" t="s">
        <v>193</v>
      </c>
      <c r="E296" s="156" t="s">
        <v>3366</v>
      </c>
      <c r="F296" s="156" t="s">
        <v>3367</v>
      </c>
      <c r="G296" s="156" t="s">
        <v>3368</v>
      </c>
      <c r="H296" s="156" t="s">
        <v>3369</v>
      </c>
      <c r="I296" s="156"/>
      <c r="J296" s="94"/>
      <c r="K296" s="107" t="s">
        <v>3370</v>
      </c>
      <c r="L296" s="107"/>
      <c r="M296" s="101" t="s">
        <v>199</v>
      </c>
      <c r="N296" s="108" t="s">
        <v>789</v>
      </c>
      <c r="O296" s="153" t="s">
        <v>790</v>
      </c>
      <c r="P296" s="103"/>
      <c r="Q296" s="78" t="s">
        <v>3371</v>
      </c>
      <c r="R296" s="78" t="s">
        <v>3372</v>
      </c>
      <c r="S296" s="98" t="s">
        <v>3373</v>
      </c>
      <c r="T296" s="98" t="s">
        <v>347</v>
      </c>
      <c r="U296" s="156" t="s">
        <v>3374</v>
      </c>
      <c r="V296" s="156" t="s">
        <v>3375</v>
      </c>
      <c r="W296" s="98"/>
      <c r="AA296" s="128">
        <f>IF(OR(J296="Fail",ISBLANK(J296)),INDEX('Issue Code Table'!C:C,MATCH(N:N,'Issue Code Table'!A:A,0)),IF(M296="Critical",6,IF(M296="Significant",5,IF(M296="Moderate",3,2))))</f>
        <v>4</v>
      </c>
    </row>
    <row r="297" spans="1:27" s="79" customFormat="1" ht="59.15" customHeight="1" x14ac:dyDescent="0.25">
      <c r="A297" s="96" t="s">
        <v>3376</v>
      </c>
      <c r="B297" s="97" t="s">
        <v>767</v>
      </c>
      <c r="C297" s="156" t="s">
        <v>768</v>
      </c>
      <c r="D297" s="156" t="s">
        <v>193</v>
      </c>
      <c r="E297" s="156" t="s">
        <v>3377</v>
      </c>
      <c r="F297" s="156" t="s">
        <v>3378</v>
      </c>
      <c r="G297" s="156" t="s">
        <v>3379</v>
      </c>
      <c r="H297" s="156" t="s">
        <v>3380</v>
      </c>
      <c r="I297" s="156"/>
      <c r="J297" s="94"/>
      <c r="K297" s="107" t="s">
        <v>3381</v>
      </c>
      <c r="L297" s="107"/>
      <c r="M297" s="101" t="s">
        <v>264</v>
      </c>
      <c r="N297" s="108" t="s">
        <v>1706</v>
      </c>
      <c r="O297" s="153" t="s">
        <v>1707</v>
      </c>
      <c r="P297" s="103"/>
      <c r="Q297" s="78" t="s">
        <v>3371</v>
      </c>
      <c r="R297" s="78" t="s">
        <v>3382</v>
      </c>
      <c r="S297" s="98" t="s">
        <v>1709</v>
      </c>
      <c r="T297" s="98" t="s">
        <v>3383</v>
      </c>
      <c r="U297" s="156" t="s">
        <v>3384</v>
      </c>
      <c r="V297" s="156" t="s">
        <v>3385</v>
      </c>
      <c r="W297" s="98"/>
      <c r="AA297" s="128">
        <f>IF(OR(J297="Fail",ISBLANK(J297)),INDEX('Issue Code Table'!C:C,MATCH(N:N,'Issue Code Table'!A:A,0)),IF(M297="Critical",6,IF(M297="Significant",5,IF(M297="Moderate",3,2))))</f>
        <v>2</v>
      </c>
    </row>
    <row r="298" spans="1:27" s="79" customFormat="1" ht="59.15" customHeight="1" x14ac:dyDescent="0.25">
      <c r="A298" s="96" t="s">
        <v>3386</v>
      </c>
      <c r="B298" s="144" t="s">
        <v>782</v>
      </c>
      <c r="C298" s="156" t="s">
        <v>3387</v>
      </c>
      <c r="D298" s="156" t="s">
        <v>193</v>
      </c>
      <c r="E298" s="156" t="s">
        <v>3388</v>
      </c>
      <c r="F298" s="156" t="s">
        <v>3367</v>
      </c>
      <c r="G298" s="156" t="s">
        <v>3389</v>
      </c>
      <c r="H298" s="156" t="s">
        <v>3390</v>
      </c>
      <c r="I298" s="156"/>
      <c r="J298" s="94"/>
      <c r="K298" s="107" t="s">
        <v>3391</v>
      </c>
      <c r="L298" s="107"/>
      <c r="M298" s="101" t="s">
        <v>199</v>
      </c>
      <c r="N298" s="108" t="s">
        <v>789</v>
      </c>
      <c r="O298" s="153" t="s">
        <v>790</v>
      </c>
      <c r="P298" s="103"/>
      <c r="Q298" s="78" t="s">
        <v>3392</v>
      </c>
      <c r="R298" s="78" t="s">
        <v>3393</v>
      </c>
      <c r="S298" s="98" t="s">
        <v>3373</v>
      </c>
      <c r="T298" s="98" t="s">
        <v>347</v>
      </c>
      <c r="U298" s="156" t="s">
        <v>3394</v>
      </c>
      <c r="V298" s="156" t="s">
        <v>3395</v>
      </c>
      <c r="W298" s="98"/>
      <c r="AA298" s="128">
        <f>IF(OR(J298="Fail",ISBLANK(J298)),INDEX('Issue Code Table'!C:C,MATCH(N:N,'Issue Code Table'!A:A,0)),IF(M298="Critical",6,IF(M298="Significant",5,IF(M298="Moderate",3,2))))</f>
        <v>4</v>
      </c>
    </row>
    <row r="299" spans="1:27" s="79" customFormat="1" ht="59.15" customHeight="1" x14ac:dyDescent="0.25">
      <c r="A299" s="96" t="s">
        <v>3396</v>
      </c>
      <c r="B299" s="97" t="s">
        <v>767</v>
      </c>
      <c r="C299" s="156" t="s">
        <v>768</v>
      </c>
      <c r="D299" s="156" t="s">
        <v>193</v>
      </c>
      <c r="E299" s="156" t="s">
        <v>3397</v>
      </c>
      <c r="F299" s="156" t="s">
        <v>3398</v>
      </c>
      <c r="G299" s="156" t="s">
        <v>3399</v>
      </c>
      <c r="H299" s="156" t="s">
        <v>3400</v>
      </c>
      <c r="I299" s="156"/>
      <c r="J299" s="94"/>
      <c r="K299" s="107" t="s">
        <v>3401</v>
      </c>
      <c r="L299" s="107"/>
      <c r="M299" s="101" t="s">
        <v>264</v>
      </c>
      <c r="N299" s="108" t="s">
        <v>1706</v>
      </c>
      <c r="O299" s="153" t="s">
        <v>1707</v>
      </c>
      <c r="P299" s="103"/>
      <c r="Q299" s="78" t="s">
        <v>3392</v>
      </c>
      <c r="R299" s="78" t="s">
        <v>3402</v>
      </c>
      <c r="S299" s="98" t="s">
        <v>1709</v>
      </c>
      <c r="T299" s="98" t="s">
        <v>3383</v>
      </c>
      <c r="U299" s="156" t="s">
        <v>3403</v>
      </c>
      <c r="V299" s="156" t="s">
        <v>3404</v>
      </c>
      <c r="W299" s="98"/>
      <c r="AA299" s="128">
        <f>IF(OR(J299="Fail",ISBLANK(J299)),INDEX('Issue Code Table'!C:C,MATCH(N:N,'Issue Code Table'!A:A,0)),IF(M299="Critical",6,IF(M299="Significant",5,IF(M299="Moderate",3,2))))</f>
        <v>2</v>
      </c>
    </row>
    <row r="300" spans="1:27" s="79" customFormat="1" ht="59.15" customHeight="1" x14ac:dyDescent="0.25">
      <c r="A300" s="96" t="s">
        <v>3405</v>
      </c>
      <c r="B300" s="97" t="s">
        <v>153</v>
      </c>
      <c r="C300" s="156" t="s">
        <v>154</v>
      </c>
      <c r="D300" s="156" t="s">
        <v>193</v>
      </c>
      <c r="E300" s="156" t="s">
        <v>3406</v>
      </c>
      <c r="F300" s="156" t="s">
        <v>3367</v>
      </c>
      <c r="G300" s="156" t="s">
        <v>3407</v>
      </c>
      <c r="H300" s="156" t="s">
        <v>3408</v>
      </c>
      <c r="I300" s="156"/>
      <c r="J300" s="94"/>
      <c r="K300" s="107" t="s">
        <v>3409</v>
      </c>
      <c r="L300" s="107"/>
      <c r="M300" s="101" t="s">
        <v>199</v>
      </c>
      <c r="N300" s="108" t="s">
        <v>789</v>
      </c>
      <c r="O300" s="153" t="s">
        <v>790</v>
      </c>
      <c r="P300" s="103"/>
      <c r="Q300" s="78" t="s">
        <v>3410</v>
      </c>
      <c r="R300" s="78" t="s">
        <v>3411</v>
      </c>
      <c r="S300" s="98" t="s">
        <v>3373</v>
      </c>
      <c r="T300" s="98" t="s">
        <v>347</v>
      </c>
      <c r="U300" s="156" t="s">
        <v>3412</v>
      </c>
      <c r="V300" s="156" t="s">
        <v>3413</v>
      </c>
      <c r="W300" s="98"/>
      <c r="AA300" s="128">
        <f>IF(OR(J300="Fail",ISBLANK(J300)),INDEX('Issue Code Table'!C:C,MATCH(N:N,'Issue Code Table'!A:A,0)),IF(M300="Critical",6,IF(M300="Significant",5,IF(M300="Moderate",3,2))))</f>
        <v>4</v>
      </c>
    </row>
    <row r="301" spans="1:27" s="79" customFormat="1" ht="59.15" customHeight="1" x14ac:dyDescent="0.25">
      <c r="A301" s="96" t="s">
        <v>3414</v>
      </c>
      <c r="B301" s="97" t="s">
        <v>767</v>
      </c>
      <c r="C301" s="156" t="s">
        <v>768</v>
      </c>
      <c r="D301" s="156" t="s">
        <v>193</v>
      </c>
      <c r="E301" s="156" t="s">
        <v>3415</v>
      </c>
      <c r="F301" s="156" t="s">
        <v>3378</v>
      </c>
      <c r="G301" s="156" t="s">
        <v>3416</v>
      </c>
      <c r="H301" s="156" t="s">
        <v>3417</v>
      </c>
      <c r="I301" s="156"/>
      <c r="J301" s="94"/>
      <c r="K301" s="107" t="s">
        <v>3418</v>
      </c>
      <c r="L301" s="107"/>
      <c r="M301" s="101" t="s">
        <v>264</v>
      </c>
      <c r="N301" s="108" t="s">
        <v>1706</v>
      </c>
      <c r="O301" s="153" t="s">
        <v>1707</v>
      </c>
      <c r="P301" s="103"/>
      <c r="Q301" s="78" t="s">
        <v>3410</v>
      </c>
      <c r="R301" s="78" t="s">
        <v>3419</v>
      </c>
      <c r="S301" s="98" t="s">
        <v>3420</v>
      </c>
      <c r="T301" s="98" t="s">
        <v>3383</v>
      </c>
      <c r="U301" s="156" t="s">
        <v>3421</v>
      </c>
      <c r="V301" s="156" t="s">
        <v>3422</v>
      </c>
      <c r="W301" s="98"/>
      <c r="AA301" s="128">
        <f>IF(OR(J301="Fail",ISBLANK(J301)),INDEX('Issue Code Table'!C:C,MATCH(N:N,'Issue Code Table'!A:A,0)),IF(M301="Critical",6,IF(M301="Significant",5,IF(M301="Moderate",3,2))))</f>
        <v>2</v>
      </c>
    </row>
    <row r="302" spans="1:27" s="79" customFormat="1" ht="59.15" customHeight="1" x14ac:dyDescent="0.25">
      <c r="A302" s="96" t="s">
        <v>3423</v>
      </c>
      <c r="B302" s="98" t="s">
        <v>1699</v>
      </c>
      <c r="C302" s="156" t="s">
        <v>1700</v>
      </c>
      <c r="D302" s="156" t="s">
        <v>193</v>
      </c>
      <c r="E302" s="156" t="s">
        <v>3424</v>
      </c>
      <c r="F302" s="156" t="s">
        <v>3367</v>
      </c>
      <c r="G302" s="156" t="s">
        <v>3425</v>
      </c>
      <c r="H302" s="156" t="s">
        <v>3426</v>
      </c>
      <c r="I302" s="156"/>
      <c r="J302" s="94"/>
      <c r="K302" s="107" t="s">
        <v>3427</v>
      </c>
      <c r="L302" s="107"/>
      <c r="M302" s="101" t="s">
        <v>199</v>
      </c>
      <c r="N302" s="108" t="s">
        <v>789</v>
      </c>
      <c r="O302" s="153" t="s">
        <v>790</v>
      </c>
      <c r="P302" s="103"/>
      <c r="Q302" s="78" t="s">
        <v>3428</v>
      </c>
      <c r="R302" s="78" t="s">
        <v>3429</v>
      </c>
      <c r="S302" s="98" t="s">
        <v>3373</v>
      </c>
      <c r="T302" s="98" t="s">
        <v>347</v>
      </c>
      <c r="U302" s="156" t="s">
        <v>3430</v>
      </c>
      <c r="V302" s="156" t="s">
        <v>3431</v>
      </c>
      <c r="W302" s="98"/>
      <c r="AA302" s="128">
        <f>IF(OR(J302="Fail",ISBLANK(J302)),INDEX('Issue Code Table'!C:C,MATCH(N:N,'Issue Code Table'!A:A,0)),IF(M302="Critical",6,IF(M302="Significant",5,IF(M302="Moderate",3,2))))</f>
        <v>4</v>
      </c>
    </row>
    <row r="303" spans="1:27" s="79" customFormat="1" ht="59.15" customHeight="1" x14ac:dyDescent="0.25">
      <c r="A303" s="96" t="s">
        <v>3432</v>
      </c>
      <c r="B303" s="97" t="s">
        <v>767</v>
      </c>
      <c r="C303" s="156" t="s">
        <v>768</v>
      </c>
      <c r="D303" s="156" t="s">
        <v>193</v>
      </c>
      <c r="E303" s="156" t="s">
        <v>3433</v>
      </c>
      <c r="F303" s="156" t="s">
        <v>3378</v>
      </c>
      <c r="G303" s="156" t="s">
        <v>3434</v>
      </c>
      <c r="H303" s="156" t="s">
        <v>3435</v>
      </c>
      <c r="I303" s="156"/>
      <c r="J303" s="94"/>
      <c r="K303" s="107" t="s">
        <v>3436</v>
      </c>
      <c r="L303" s="107"/>
      <c r="M303" s="101" t="s">
        <v>264</v>
      </c>
      <c r="N303" s="108" t="s">
        <v>1706</v>
      </c>
      <c r="O303" s="153" t="s">
        <v>1707</v>
      </c>
      <c r="P303" s="103"/>
      <c r="Q303" s="78" t="s">
        <v>3428</v>
      </c>
      <c r="R303" s="78" t="s">
        <v>3437</v>
      </c>
      <c r="S303" s="98" t="s">
        <v>3420</v>
      </c>
      <c r="T303" s="98" t="s">
        <v>3383</v>
      </c>
      <c r="U303" s="156" t="s">
        <v>3438</v>
      </c>
      <c r="V303" s="156" t="s">
        <v>3439</v>
      </c>
      <c r="W303" s="98"/>
      <c r="AA303" s="128">
        <f>IF(OR(J303="Fail",ISBLANK(J303)),INDEX('Issue Code Table'!C:C,MATCH(N:N,'Issue Code Table'!A:A,0)),IF(M303="Critical",6,IF(M303="Significant",5,IF(M303="Moderate",3,2))))</f>
        <v>2</v>
      </c>
    </row>
    <row r="304" spans="1:27" s="79" customFormat="1" ht="59.15" customHeight="1" x14ac:dyDescent="0.25">
      <c r="A304" s="96" t="s">
        <v>3440</v>
      </c>
      <c r="B304" s="97" t="s">
        <v>1675</v>
      </c>
      <c r="C304" s="156" t="s">
        <v>1676</v>
      </c>
      <c r="D304" s="156" t="s">
        <v>193</v>
      </c>
      <c r="E304" s="156" t="s">
        <v>3441</v>
      </c>
      <c r="F304" s="156" t="s">
        <v>3442</v>
      </c>
      <c r="G304" s="156" t="s">
        <v>3443</v>
      </c>
      <c r="H304" s="156" t="s">
        <v>3444</v>
      </c>
      <c r="I304" s="156"/>
      <c r="J304" s="94"/>
      <c r="K304" s="107" t="s">
        <v>3445</v>
      </c>
      <c r="L304" s="107"/>
      <c r="M304" s="101" t="s">
        <v>160</v>
      </c>
      <c r="N304" s="108" t="s">
        <v>3446</v>
      </c>
      <c r="O304" s="153" t="s">
        <v>3447</v>
      </c>
      <c r="P304" s="103"/>
      <c r="Q304" s="78" t="s">
        <v>3448</v>
      </c>
      <c r="R304" s="78" t="s">
        <v>3449</v>
      </c>
      <c r="S304" s="98" t="s">
        <v>3450</v>
      </c>
      <c r="T304" s="98" t="s">
        <v>347</v>
      </c>
      <c r="U304" s="156" t="s">
        <v>3451</v>
      </c>
      <c r="V304" s="156" t="s">
        <v>3452</v>
      </c>
      <c r="W304" s="166" t="s">
        <v>221</v>
      </c>
      <c r="AA304" s="128">
        <f>IF(OR(J304="Fail",ISBLANK(J304)),INDEX('Issue Code Table'!C:C,MATCH(N:N,'Issue Code Table'!A:A,0)),IF(M304="Critical",6,IF(M304="Significant",5,IF(M304="Moderate",3,2))))</f>
        <v>5</v>
      </c>
    </row>
    <row r="305" spans="1:27" s="79" customFormat="1" ht="59.15" customHeight="1" x14ac:dyDescent="0.25">
      <c r="A305" s="96" t="s">
        <v>3453</v>
      </c>
      <c r="B305" s="97" t="s">
        <v>1675</v>
      </c>
      <c r="C305" s="156" t="s">
        <v>1676</v>
      </c>
      <c r="D305" s="156" t="s">
        <v>193</v>
      </c>
      <c r="E305" s="156" t="s">
        <v>3454</v>
      </c>
      <c r="F305" s="156" t="s">
        <v>3455</v>
      </c>
      <c r="G305" s="156" t="s">
        <v>3456</v>
      </c>
      <c r="H305" s="156" t="s">
        <v>3457</v>
      </c>
      <c r="I305" s="156"/>
      <c r="J305" s="94"/>
      <c r="K305" s="107" t="s">
        <v>3458</v>
      </c>
      <c r="L305" s="107"/>
      <c r="M305" s="101" t="s">
        <v>160</v>
      </c>
      <c r="N305" s="108" t="s">
        <v>3446</v>
      </c>
      <c r="O305" s="153" t="s">
        <v>3447</v>
      </c>
      <c r="P305" s="103"/>
      <c r="Q305" s="78" t="s">
        <v>3448</v>
      </c>
      <c r="R305" s="78" t="s">
        <v>3459</v>
      </c>
      <c r="S305" s="98" t="s">
        <v>3460</v>
      </c>
      <c r="T305" s="98" t="s">
        <v>347</v>
      </c>
      <c r="U305" s="156" t="s">
        <v>3461</v>
      </c>
      <c r="V305" s="156" t="s">
        <v>3462</v>
      </c>
      <c r="W305" s="166" t="s">
        <v>221</v>
      </c>
      <c r="AA305" s="128">
        <f>IF(OR(J305="Fail",ISBLANK(J305)),INDEX('Issue Code Table'!C:C,MATCH(N:N,'Issue Code Table'!A:A,0)),IF(M305="Critical",6,IF(M305="Significant",5,IF(M305="Moderate",3,2))))</f>
        <v>5</v>
      </c>
    </row>
    <row r="306" spans="1:27" s="79" customFormat="1" ht="59.15" customHeight="1" x14ac:dyDescent="0.25">
      <c r="A306" s="96" t="s">
        <v>3463</v>
      </c>
      <c r="B306" s="97" t="s">
        <v>1675</v>
      </c>
      <c r="C306" s="156" t="s">
        <v>1676</v>
      </c>
      <c r="D306" s="156" t="s">
        <v>193</v>
      </c>
      <c r="E306" s="156" t="s">
        <v>3464</v>
      </c>
      <c r="F306" s="156" t="s">
        <v>3465</v>
      </c>
      <c r="G306" s="156" t="s">
        <v>3466</v>
      </c>
      <c r="H306" s="156" t="s">
        <v>3467</v>
      </c>
      <c r="I306" s="156"/>
      <c r="J306" s="94"/>
      <c r="K306" s="107" t="s">
        <v>3468</v>
      </c>
      <c r="L306" s="107"/>
      <c r="M306" s="101" t="s">
        <v>160</v>
      </c>
      <c r="N306" s="108" t="s">
        <v>738</v>
      </c>
      <c r="O306" s="153" t="s">
        <v>739</v>
      </c>
      <c r="P306" s="103"/>
      <c r="Q306" s="78" t="s">
        <v>3448</v>
      </c>
      <c r="R306" s="78" t="s">
        <v>3469</v>
      </c>
      <c r="S306" s="98" t="s">
        <v>3470</v>
      </c>
      <c r="T306" s="98" t="s">
        <v>347</v>
      </c>
      <c r="U306" s="156" t="s">
        <v>3471</v>
      </c>
      <c r="V306" s="156" t="s">
        <v>3472</v>
      </c>
      <c r="W306" s="166" t="s">
        <v>221</v>
      </c>
      <c r="AA306" s="128">
        <f>IF(OR(J306="Fail",ISBLANK(J306)),INDEX('Issue Code Table'!C:C,MATCH(N:N,'Issue Code Table'!A:A,0)),IF(M306="Critical",6,IF(M306="Significant",5,IF(M306="Moderate",3,2))))</f>
        <v>5</v>
      </c>
    </row>
    <row r="307" spans="1:27" s="79" customFormat="1" ht="59.15" customHeight="1" x14ac:dyDescent="0.25">
      <c r="A307" s="96" t="s">
        <v>3473</v>
      </c>
      <c r="B307" s="97" t="s">
        <v>1675</v>
      </c>
      <c r="C307" s="156" t="s">
        <v>1676</v>
      </c>
      <c r="D307" s="156" t="s">
        <v>193</v>
      </c>
      <c r="E307" s="156" t="s">
        <v>3474</v>
      </c>
      <c r="F307" s="156" t="s">
        <v>3475</v>
      </c>
      <c r="G307" s="156" t="s">
        <v>3476</v>
      </c>
      <c r="H307" s="156" t="s">
        <v>3477</v>
      </c>
      <c r="I307" s="156"/>
      <c r="J307" s="94"/>
      <c r="K307" s="107" t="s">
        <v>3478</v>
      </c>
      <c r="L307" s="107"/>
      <c r="M307" s="101" t="s">
        <v>199</v>
      </c>
      <c r="N307" s="108" t="s">
        <v>3479</v>
      </c>
      <c r="O307" s="153" t="s">
        <v>3480</v>
      </c>
      <c r="P307" s="103"/>
      <c r="Q307" s="78" t="s">
        <v>3481</v>
      </c>
      <c r="R307" s="78" t="s">
        <v>3482</v>
      </c>
      <c r="S307" s="98" t="s">
        <v>3483</v>
      </c>
      <c r="T307" s="98" t="s">
        <v>3484</v>
      </c>
      <c r="U307" s="156" t="s">
        <v>3485</v>
      </c>
      <c r="V307" s="156" t="s">
        <v>3486</v>
      </c>
      <c r="W307" s="98"/>
      <c r="AA307" s="128">
        <f>IF(OR(J307="Fail",ISBLANK(J307)),INDEX('Issue Code Table'!C:C,MATCH(N:N,'Issue Code Table'!A:A,0)),IF(M307="Critical",6,IF(M307="Significant",5,IF(M307="Moderate",3,2))))</f>
        <v>4</v>
      </c>
    </row>
    <row r="308" spans="1:27" s="79" customFormat="1" ht="59.15" customHeight="1" x14ac:dyDescent="0.25">
      <c r="A308" s="96" t="s">
        <v>3487</v>
      </c>
      <c r="B308" s="97" t="s">
        <v>191</v>
      </c>
      <c r="C308" s="156" t="s">
        <v>192</v>
      </c>
      <c r="D308" s="156" t="s">
        <v>193</v>
      </c>
      <c r="E308" s="156" t="s">
        <v>3488</v>
      </c>
      <c r="F308" s="156" t="s">
        <v>3489</v>
      </c>
      <c r="G308" s="156" t="s">
        <v>3490</v>
      </c>
      <c r="H308" s="156" t="s">
        <v>3491</v>
      </c>
      <c r="I308" s="156"/>
      <c r="J308" s="94"/>
      <c r="K308" s="107" t="s">
        <v>3492</v>
      </c>
      <c r="L308" s="107"/>
      <c r="M308" s="101" t="s">
        <v>199</v>
      </c>
      <c r="N308" s="108" t="s">
        <v>714</v>
      </c>
      <c r="O308" s="153" t="s">
        <v>715</v>
      </c>
      <c r="P308" s="103"/>
      <c r="Q308" s="78" t="s">
        <v>3493</v>
      </c>
      <c r="R308" s="78" t="s">
        <v>3494</v>
      </c>
      <c r="S308" s="98" t="s">
        <v>3495</v>
      </c>
      <c r="T308" s="98" t="s">
        <v>3496</v>
      </c>
      <c r="U308" s="156" t="s">
        <v>3497</v>
      </c>
      <c r="V308" s="156" t="s">
        <v>3498</v>
      </c>
      <c r="W308" s="98"/>
      <c r="AA308" s="128">
        <f>IF(OR(J308="Fail",ISBLANK(J308)),INDEX('Issue Code Table'!C:C,MATCH(N:N,'Issue Code Table'!A:A,0)),IF(M308="Critical",6,IF(M308="Significant",5,IF(M308="Moderate",3,2))))</f>
        <v>4</v>
      </c>
    </row>
    <row r="309" spans="1:27" s="79" customFormat="1" ht="59.15" customHeight="1" x14ac:dyDescent="0.25">
      <c r="A309" s="96" t="s">
        <v>3499</v>
      </c>
      <c r="B309" s="155" t="s">
        <v>1189</v>
      </c>
      <c r="C309" s="156" t="s">
        <v>1190</v>
      </c>
      <c r="D309" s="156" t="s">
        <v>193</v>
      </c>
      <c r="E309" s="156" t="s">
        <v>3500</v>
      </c>
      <c r="F309" s="156" t="s">
        <v>3501</v>
      </c>
      <c r="G309" s="156" t="s">
        <v>3502</v>
      </c>
      <c r="H309" s="156" t="s">
        <v>3503</v>
      </c>
      <c r="I309" s="156"/>
      <c r="J309" s="94"/>
      <c r="K309" s="107" t="s">
        <v>3504</v>
      </c>
      <c r="L309" s="107"/>
      <c r="M309" s="101" t="s">
        <v>160</v>
      </c>
      <c r="N309" s="108" t="s">
        <v>738</v>
      </c>
      <c r="O309" s="153" t="s">
        <v>739</v>
      </c>
      <c r="P309" s="103"/>
      <c r="Q309" s="78" t="s">
        <v>3505</v>
      </c>
      <c r="R309" s="78" t="s">
        <v>3506</v>
      </c>
      <c r="S309" s="98" t="s">
        <v>3507</v>
      </c>
      <c r="T309" s="98" t="s">
        <v>3508</v>
      </c>
      <c r="U309" s="156" t="s">
        <v>3509</v>
      </c>
      <c r="V309" s="156" t="s">
        <v>3510</v>
      </c>
      <c r="W309" s="166" t="s">
        <v>221</v>
      </c>
      <c r="AA309" s="128">
        <f>IF(OR(J309="Fail",ISBLANK(J309)),INDEX('Issue Code Table'!C:C,MATCH(N:N,'Issue Code Table'!A:A,0)),IF(M309="Critical",6,IF(M309="Significant",5,IF(M309="Moderate",3,2))))</f>
        <v>5</v>
      </c>
    </row>
    <row r="310" spans="1:27" s="79" customFormat="1" ht="59.15" customHeight="1" x14ac:dyDescent="0.25">
      <c r="A310" s="96" t="s">
        <v>3511</v>
      </c>
      <c r="B310" s="97" t="s">
        <v>3512</v>
      </c>
      <c r="C310" s="156" t="s">
        <v>3513</v>
      </c>
      <c r="D310" s="156" t="s">
        <v>193</v>
      </c>
      <c r="E310" s="156" t="s">
        <v>3514</v>
      </c>
      <c r="F310" s="156" t="s">
        <v>3515</v>
      </c>
      <c r="G310" s="156" t="s">
        <v>3516</v>
      </c>
      <c r="H310" s="156" t="s">
        <v>3517</v>
      </c>
      <c r="I310" s="156"/>
      <c r="J310" s="94"/>
      <c r="K310" s="107" t="s">
        <v>3518</v>
      </c>
      <c r="L310" s="107"/>
      <c r="M310" s="101" t="s">
        <v>160</v>
      </c>
      <c r="N310" s="108" t="s">
        <v>738</v>
      </c>
      <c r="O310" s="153" t="s">
        <v>739</v>
      </c>
      <c r="P310" s="103"/>
      <c r="Q310" s="78" t="s">
        <v>3505</v>
      </c>
      <c r="R310" s="78" t="s">
        <v>3519</v>
      </c>
      <c r="S310" s="98" t="s">
        <v>3520</v>
      </c>
      <c r="T310" s="98" t="s">
        <v>347</v>
      </c>
      <c r="U310" s="156" t="s">
        <v>3521</v>
      </c>
      <c r="V310" s="156" t="s">
        <v>3522</v>
      </c>
      <c r="W310" s="166" t="s">
        <v>221</v>
      </c>
      <c r="AA310" s="128">
        <f>IF(OR(J310="Fail",ISBLANK(J310)),INDEX('Issue Code Table'!C:C,MATCH(N:N,'Issue Code Table'!A:A,0)),IF(M310="Critical",6,IF(M310="Significant",5,IF(M310="Moderate",3,2))))</f>
        <v>5</v>
      </c>
    </row>
    <row r="311" spans="1:27" s="79" customFormat="1" ht="59.15" customHeight="1" x14ac:dyDescent="0.25">
      <c r="A311" s="96" t="s">
        <v>3523</v>
      </c>
      <c r="B311" s="97" t="s">
        <v>361</v>
      </c>
      <c r="C311" s="156" t="s">
        <v>362</v>
      </c>
      <c r="D311" s="156" t="s">
        <v>193</v>
      </c>
      <c r="E311" s="156" t="s">
        <v>3524</v>
      </c>
      <c r="F311" s="156" t="s">
        <v>3525</v>
      </c>
      <c r="G311" s="156" t="s">
        <v>3526</v>
      </c>
      <c r="H311" s="156" t="s">
        <v>3527</v>
      </c>
      <c r="I311" s="156"/>
      <c r="J311" s="94"/>
      <c r="K311" s="107" t="s">
        <v>3528</v>
      </c>
      <c r="L311" s="107"/>
      <c r="M311" s="101" t="s">
        <v>160</v>
      </c>
      <c r="N311" s="108" t="s">
        <v>738</v>
      </c>
      <c r="O311" s="153" t="s">
        <v>739</v>
      </c>
      <c r="P311" s="103"/>
      <c r="Q311" s="78" t="s">
        <v>3529</v>
      </c>
      <c r="R311" s="78" t="s">
        <v>3530</v>
      </c>
      <c r="S311" s="98" t="s">
        <v>3531</v>
      </c>
      <c r="T311" s="98" t="s">
        <v>347</v>
      </c>
      <c r="U311" s="156" t="s">
        <v>3532</v>
      </c>
      <c r="V311" s="156" t="s">
        <v>3533</v>
      </c>
      <c r="W311" s="166" t="s">
        <v>221</v>
      </c>
      <c r="AA311" s="128">
        <f>IF(OR(J311="Fail",ISBLANK(J311)),INDEX('Issue Code Table'!C:C,MATCH(N:N,'Issue Code Table'!A:A,0)),IF(M311="Critical",6,IF(M311="Significant",5,IF(M311="Moderate",3,2))))</f>
        <v>5</v>
      </c>
    </row>
    <row r="312" spans="1:27" s="79" customFormat="1" ht="59.15" customHeight="1" x14ac:dyDescent="0.25">
      <c r="A312" s="96" t="s">
        <v>3534</v>
      </c>
      <c r="B312" s="97" t="s">
        <v>3512</v>
      </c>
      <c r="C312" s="156" t="s">
        <v>3513</v>
      </c>
      <c r="D312" s="156" t="s">
        <v>193</v>
      </c>
      <c r="E312" s="156" t="s">
        <v>3535</v>
      </c>
      <c r="F312" s="156" t="s">
        <v>3536</v>
      </c>
      <c r="G312" s="156" t="s">
        <v>3537</v>
      </c>
      <c r="H312" s="156" t="s">
        <v>3538</v>
      </c>
      <c r="I312" s="156"/>
      <c r="J312" s="94"/>
      <c r="K312" s="107" t="s">
        <v>3539</v>
      </c>
      <c r="L312" s="107"/>
      <c r="M312" s="101" t="s">
        <v>160</v>
      </c>
      <c r="N312" s="108" t="s">
        <v>738</v>
      </c>
      <c r="O312" s="153" t="s">
        <v>739</v>
      </c>
      <c r="P312" s="103"/>
      <c r="Q312" s="78" t="s">
        <v>3540</v>
      </c>
      <c r="R312" s="78" t="s">
        <v>3541</v>
      </c>
      <c r="S312" s="98" t="s">
        <v>3542</v>
      </c>
      <c r="T312" s="98" t="s">
        <v>3543</v>
      </c>
      <c r="U312" s="156" t="s">
        <v>3544</v>
      </c>
      <c r="V312" s="156" t="s">
        <v>3545</v>
      </c>
      <c r="W312" s="166" t="s">
        <v>221</v>
      </c>
      <c r="AA312" s="128">
        <f>IF(OR(J312="Fail",ISBLANK(J312)),INDEX('Issue Code Table'!C:C,MATCH(N:N,'Issue Code Table'!A:A,0)),IF(M312="Critical",6,IF(M312="Significant",5,IF(M312="Moderate",3,2))))</f>
        <v>5</v>
      </c>
    </row>
    <row r="313" spans="1:27" s="79" customFormat="1" ht="59.15" customHeight="1" x14ac:dyDescent="0.25">
      <c r="A313" s="96" t="s">
        <v>3546</v>
      </c>
      <c r="B313" s="97" t="s">
        <v>3512</v>
      </c>
      <c r="C313" s="156" t="s">
        <v>3513</v>
      </c>
      <c r="D313" s="156" t="s">
        <v>193</v>
      </c>
      <c r="E313" s="156" t="s">
        <v>3547</v>
      </c>
      <c r="F313" s="156" t="s">
        <v>3548</v>
      </c>
      <c r="G313" s="156" t="s">
        <v>3549</v>
      </c>
      <c r="H313" s="156" t="s">
        <v>3550</v>
      </c>
      <c r="I313" s="156"/>
      <c r="J313" s="94"/>
      <c r="K313" s="107" t="s">
        <v>3551</v>
      </c>
      <c r="L313" s="107"/>
      <c r="M313" s="101" t="s">
        <v>160</v>
      </c>
      <c r="N313" s="108" t="s">
        <v>738</v>
      </c>
      <c r="O313" s="153" t="s">
        <v>739</v>
      </c>
      <c r="P313" s="103"/>
      <c r="Q313" s="78" t="s">
        <v>3540</v>
      </c>
      <c r="R313" s="78" t="s">
        <v>3552</v>
      </c>
      <c r="S313" s="98" t="s">
        <v>3542</v>
      </c>
      <c r="T313" s="98" t="s">
        <v>3543</v>
      </c>
      <c r="U313" s="156" t="s">
        <v>3553</v>
      </c>
      <c r="V313" s="156" t="s">
        <v>3554</v>
      </c>
      <c r="W313" s="166" t="s">
        <v>221</v>
      </c>
      <c r="AA313" s="128">
        <f>IF(OR(J313="Fail",ISBLANK(J313)),INDEX('Issue Code Table'!C:C,MATCH(N:N,'Issue Code Table'!A:A,0)),IF(M313="Critical",6,IF(M313="Significant",5,IF(M313="Moderate",3,2))))</f>
        <v>5</v>
      </c>
    </row>
    <row r="314" spans="1:27" s="79" customFormat="1" ht="59.15" customHeight="1" x14ac:dyDescent="0.25">
      <c r="A314" s="96" t="s">
        <v>3555</v>
      </c>
      <c r="B314" s="97" t="s">
        <v>3512</v>
      </c>
      <c r="C314" s="156" t="s">
        <v>3513</v>
      </c>
      <c r="D314" s="156" t="s">
        <v>193</v>
      </c>
      <c r="E314" s="156" t="s">
        <v>3556</v>
      </c>
      <c r="F314" s="156" t="s">
        <v>3557</v>
      </c>
      <c r="G314" s="156" t="s">
        <v>3558</v>
      </c>
      <c r="H314" s="156" t="s">
        <v>3559</v>
      </c>
      <c r="I314" s="156"/>
      <c r="J314" s="94"/>
      <c r="K314" s="107" t="s">
        <v>3560</v>
      </c>
      <c r="L314" s="107"/>
      <c r="M314" s="101" t="s">
        <v>199</v>
      </c>
      <c r="N314" s="108" t="s">
        <v>377</v>
      </c>
      <c r="O314" s="153" t="s">
        <v>378</v>
      </c>
      <c r="P314" s="154"/>
      <c r="Q314" s="78" t="s">
        <v>3561</v>
      </c>
      <c r="R314" s="78" t="s">
        <v>3562</v>
      </c>
      <c r="S314" s="98" t="s">
        <v>3563</v>
      </c>
      <c r="T314" s="98" t="s">
        <v>3564</v>
      </c>
      <c r="U314" s="156" t="s">
        <v>3565</v>
      </c>
      <c r="V314" s="156" t="s">
        <v>3566</v>
      </c>
      <c r="W314" s="98"/>
      <c r="AA314" s="128">
        <f>IF(OR(J314="Fail",ISBLANK(J314)),INDEX('Issue Code Table'!C:C,MATCH(N:N,'Issue Code Table'!A:A,0)),IF(M314="Critical",6,IF(M314="Significant",5,IF(M314="Moderate",3,2))))</f>
        <v>4</v>
      </c>
    </row>
    <row r="315" spans="1:27" s="79" customFormat="1" ht="59.15" customHeight="1" x14ac:dyDescent="0.25">
      <c r="A315" s="96" t="s">
        <v>3567</v>
      </c>
      <c r="B315" s="155" t="s">
        <v>3512</v>
      </c>
      <c r="C315" s="156" t="s">
        <v>3513</v>
      </c>
      <c r="D315" s="156" t="s">
        <v>193</v>
      </c>
      <c r="E315" s="156" t="s">
        <v>3568</v>
      </c>
      <c r="F315" s="156" t="s">
        <v>3569</v>
      </c>
      <c r="G315" s="156" t="s">
        <v>3570</v>
      </c>
      <c r="H315" s="156" t="s">
        <v>3571</v>
      </c>
      <c r="I315" s="156"/>
      <c r="J315" s="94"/>
      <c r="K315" s="107" t="s">
        <v>3572</v>
      </c>
      <c r="L315" s="107"/>
      <c r="M315" s="101" t="s">
        <v>160</v>
      </c>
      <c r="N315" s="108" t="s">
        <v>738</v>
      </c>
      <c r="O315" s="153" t="s">
        <v>739</v>
      </c>
      <c r="P315" s="103"/>
      <c r="Q315" s="78" t="s">
        <v>3573</v>
      </c>
      <c r="R315" s="78" t="s">
        <v>3574</v>
      </c>
      <c r="S315" s="98" t="s">
        <v>3575</v>
      </c>
      <c r="T315" s="98" t="s">
        <v>347</v>
      </c>
      <c r="U315" s="156" t="s">
        <v>3576</v>
      </c>
      <c r="V315" s="156" t="s">
        <v>3577</v>
      </c>
      <c r="W315" s="166" t="s">
        <v>221</v>
      </c>
      <c r="AA315" s="128">
        <f>IF(OR(J315="Fail",ISBLANK(J315)),INDEX('Issue Code Table'!C:C,MATCH(N:N,'Issue Code Table'!A:A,0)),IF(M315="Critical",6,IF(M315="Significant",5,IF(M315="Moderate",3,2))))</f>
        <v>5</v>
      </c>
    </row>
    <row r="316" spans="1:27" s="79" customFormat="1" ht="59.15" customHeight="1" x14ac:dyDescent="0.25">
      <c r="A316" s="96" t="s">
        <v>3578</v>
      </c>
      <c r="B316" s="155" t="s">
        <v>3512</v>
      </c>
      <c r="C316" s="156" t="s">
        <v>3513</v>
      </c>
      <c r="D316" s="156" t="s">
        <v>193</v>
      </c>
      <c r="E316" s="156" t="s">
        <v>3579</v>
      </c>
      <c r="F316" s="156" t="s">
        <v>3580</v>
      </c>
      <c r="G316" s="156" t="s">
        <v>3581</v>
      </c>
      <c r="H316" s="156" t="s">
        <v>3582</v>
      </c>
      <c r="I316" s="156"/>
      <c r="J316" s="94"/>
      <c r="K316" s="107" t="s">
        <v>3583</v>
      </c>
      <c r="L316" s="107"/>
      <c r="M316" s="101" t="s">
        <v>160</v>
      </c>
      <c r="N316" s="108" t="s">
        <v>738</v>
      </c>
      <c r="O316" s="153" t="s">
        <v>739</v>
      </c>
      <c r="P316" s="103"/>
      <c r="Q316" s="78" t="s">
        <v>3573</v>
      </c>
      <c r="R316" s="78" t="s">
        <v>3584</v>
      </c>
      <c r="S316" s="98" t="s">
        <v>3575</v>
      </c>
      <c r="T316" s="98" t="s">
        <v>347</v>
      </c>
      <c r="U316" s="156" t="s">
        <v>3585</v>
      </c>
      <c r="V316" s="156" t="s">
        <v>3586</v>
      </c>
      <c r="W316" s="166" t="s">
        <v>221</v>
      </c>
      <c r="AA316" s="128">
        <f>IF(OR(J316="Fail",ISBLANK(J316)),INDEX('Issue Code Table'!C:C,MATCH(N:N,'Issue Code Table'!A:A,0)),IF(M316="Critical",6,IF(M316="Significant",5,IF(M316="Moderate",3,2))))</f>
        <v>5</v>
      </c>
    </row>
    <row r="317" spans="1:27" s="79" customFormat="1" ht="59.15" customHeight="1" x14ac:dyDescent="0.25">
      <c r="A317" s="96" t="s">
        <v>3587</v>
      </c>
      <c r="B317" s="97" t="s">
        <v>3512</v>
      </c>
      <c r="C317" s="156" t="s">
        <v>3513</v>
      </c>
      <c r="D317" s="156" t="s">
        <v>193</v>
      </c>
      <c r="E317" s="156" t="s">
        <v>3588</v>
      </c>
      <c r="F317" s="156" t="s">
        <v>3589</v>
      </c>
      <c r="G317" s="156" t="s">
        <v>3590</v>
      </c>
      <c r="H317" s="156" t="s">
        <v>3591</v>
      </c>
      <c r="I317" s="156"/>
      <c r="J317" s="94"/>
      <c r="K317" s="107" t="s">
        <v>3592</v>
      </c>
      <c r="L317" s="107"/>
      <c r="M317" s="101" t="s">
        <v>160</v>
      </c>
      <c r="N317" s="108" t="s">
        <v>738</v>
      </c>
      <c r="O317" s="153" t="s">
        <v>739</v>
      </c>
      <c r="P317" s="103"/>
      <c r="Q317" s="78" t="s">
        <v>3573</v>
      </c>
      <c r="R317" s="78" t="s">
        <v>3593</v>
      </c>
      <c r="S317" s="98" t="s">
        <v>3575</v>
      </c>
      <c r="T317" s="98" t="s">
        <v>347</v>
      </c>
      <c r="U317" s="156" t="s">
        <v>3594</v>
      </c>
      <c r="V317" s="140" t="s">
        <v>3595</v>
      </c>
      <c r="W317" s="166" t="s">
        <v>221</v>
      </c>
      <c r="AA317" s="128">
        <f>IF(OR(J317="Fail",ISBLANK(J317)),INDEX('Issue Code Table'!C:C,MATCH(N:N,'Issue Code Table'!A:A,0)),IF(M317="Critical",6,IF(M317="Significant",5,IF(M317="Moderate",3,2))))</f>
        <v>5</v>
      </c>
    </row>
    <row r="318" spans="1:27" s="79" customFormat="1" ht="59.15" customHeight="1" x14ac:dyDescent="0.25">
      <c r="A318" s="96" t="s">
        <v>3596</v>
      </c>
      <c r="B318" s="97" t="s">
        <v>3512</v>
      </c>
      <c r="C318" s="156" t="s">
        <v>3513</v>
      </c>
      <c r="D318" s="156" t="s">
        <v>193</v>
      </c>
      <c r="E318" s="156" t="s">
        <v>3597</v>
      </c>
      <c r="F318" s="156" t="s">
        <v>3598</v>
      </c>
      <c r="G318" s="156" t="s">
        <v>3599</v>
      </c>
      <c r="H318" s="156" t="s">
        <v>3600</v>
      </c>
      <c r="I318" s="156"/>
      <c r="J318" s="94"/>
      <c r="K318" s="107" t="s">
        <v>3601</v>
      </c>
      <c r="L318" s="107"/>
      <c r="M318" s="101" t="s">
        <v>160</v>
      </c>
      <c r="N318" s="108" t="s">
        <v>738</v>
      </c>
      <c r="O318" s="153" t="s">
        <v>739</v>
      </c>
      <c r="P318" s="103"/>
      <c r="Q318" s="78" t="s">
        <v>3573</v>
      </c>
      <c r="R318" s="78" t="s">
        <v>3602</v>
      </c>
      <c r="S318" s="98" t="s">
        <v>3575</v>
      </c>
      <c r="T318" s="98" t="s">
        <v>347</v>
      </c>
      <c r="U318" s="156" t="s">
        <v>3603</v>
      </c>
      <c r="V318" s="140" t="s">
        <v>3604</v>
      </c>
      <c r="W318" s="166" t="s">
        <v>221</v>
      </c>
      <c r="AA318" s="128">
        <f>IF(OR(J318="Fail",ISBLANK(J318)),INDEX('Issue Code Table'!C:C,MATCH(N:N,'Issue Code Table'!A:A,0)),IF(M318="Critical",6,IF(M318="Significant",5,IF(M318="Moderate",3,2))))</f>
        <v>5</v>
      </c>
    </row>
    <row r="319" spans="1:27" s="79" customFormat="1" ht="59.15" customHeight="1" x14ac:dyDescent="0.25">
      <c r="A319" s="96" t="s">
        <v>3605</v>
      </c>
      <c r="B319" s="97" t="s">
        <v>3512</v>
      </c>
      <c r="C319" s="156" t="s">
        <v>3513</v>
      </c>
      <c r="D319" s="156" t="s">
        <v>193</v>
      </c>
      <c r="E319" s="156" t="s">
        <v>3597</v>
      </c>
      <c r="F319" s="156" t="s">
        <v>3606</v>
      </c>
      <c r="G319" s="156" t="s">
        <v>3607</v>
      </c>
      <c r="H319" s="156" t="s">
        <v>3608</v>
      </c>
      <c r="I319" s="156"/>
      <c r="J319" s="94"/>
      <c r="K319" s="156" t="s">
        <v>3609</v>
      </c>
      <c r="L319" s="107"/>
      <c r="M319" s="101" t="s">
        <v>160</v>
      </c>
      <c r="N319" s="108" t="s">
        <v>738</v>
      </c>
      <c r="O319" s="153" t="s">
        <v>739</v>
      </c>
      <c r="P319" s="103"/>
      <c r="Q319" s="78" t="s">
        <v>3610</v>
      </c>
      <c r="R319" s="78" t="s">
        <v>3611</v>
      </c>
      <c r="S319" s="98" t="s">
        <v>3612</v>
      </c>
      <c r="T319" s="98" t="s">
        <v>3613</v>
      </c>
      <c r="U319" s="156" t="s">
        <v>3614</v>
      </c>
      <c r="V319" s="140" t="s">
        <v>3615</v>
      </c>
      <c r="W319" s="166" t="s">
        <v>221</v>
      </c>
      <c r="AA319" s="128">
        <f>IF(OR(J319="Fail",ISBLANK(J319)),INDEX('Issue Code Table'!C:C,MATCH(N:N,'Issue Code Table'!A:A,0)),IF(M319="Critical",6,IF(M319="Significant",5,IF(M319="Moderate",3,2))))</f>
        <v>5</v>
      </c>
    </row>
    <row r="320" spans="1:27" s="79" customFormat="1" ht="59.15" customHeight="1" x14ac:dyDescent="0.25">
      <c r="A320" s="96" t="s">
        <v>3616</v>
      </c>
      <c r="B320" s="97" t="s">
        <v>3512</v>
      </c>
      <c r="C320" s="156" t="s">
        <v>3513</v>
      </c>
      <c r="D320" s="156" t="s">
        <v>193</v>
      </c>
      <c r="E320" s="156" t="s">
        <v>3617</v>
      </c>
      <c r="F320" s="156" t="s">
        <v>3618</v>
      </c>
      <c r="G320" s="156" t="s">
        <v>3619</v>
      </c>
      <c r="H320" s="156" t="s">
        <v>3620</v>
      </c>
      <c r="I320" s="156"/>
      <c r="J320" s="94"/>
      <c r="K320" s="107" t="s">
        <v>3621</v>
      </c>
      <c r="L320" s="107"/>
      <c r="M320" s="101" t="s">
        <v>160</v>
      </c>
      <c r="N320" s="108" t="s">
        <v>738</v>
      </c>
      <c r="O320" s="153" t="s">
        <v>739</v>
      </c>
      <c r="P320" s="103"/>
      <c r="Q320" s="78" t="s">
        <v>3610</v>
      </c>
      <c r="R320" s="78" t="s">
        <v>3622</v>
      </c>
      <c r="S320" s="98" t="s">
        <v>3623</v>
      </c>
      <c r="T320" s="98" t="s">
        <v>3624</v>
      </c>
      <c r="U320" s="156" t="s">
        <v>3625</v>
      </c>
      <c r="V320" s="140" t="s">
        <v>3626</v>
      </c>
      <c r="W320" s="166" t="s">
        <v>221</v>
      </c>
      <c r="AA320" s="128">
        <f>IF(OR(J320="Fail",ISBLANK(J320)),INDEX('Issue Code Table'!C:C,MATCH(N:N,'Issue Code Table'!A:A,0)),IF(M320="Critical",6,IF(M320="Significant",5,IF(M320="Moderate",3,2))))</f>
        <v>5</v>
      </c>
    </row>
    <row r="321" spans="1:27" s="79" customFormat="1" ht="59.15" customHeight="1" x14ac:dyDescent="0.25">
      <c r="A321" s="96" t="s">
        <v>3627</v>
      </c>
      <c r="B321" s="97" t="s">
        <v>361</v>
      </c>
      <c r="C321" s="97" t="s">
        <v>362</v>
      </c>
      <c r="D321" s="156" t="s">
        <v>193</v>
      </c>
      <c r="E321" s="156" t="s">
        <v>3628</v>
      </c>
      <c r="F321" s="156" t="s">
        <v>3629</v>
      </c>
      <c r="G321" s="156" t="s">
        <v>3630</v>
      </c>
      <c r="H321" s="156" t="s">
        <v>3631</v>
      </c>
      <c r="I321" s="156"/>
      <c r="J321" s="94"/>
      <c r="K321" s="156" t="s">
        <v>3632</v>
      </c>
      <c r="L321" s="107"/>
      <c r="M321" s="101" t="s">
        <v>160</v>
      </c>
      <c r="N321" s="108" t="s">
        <v>774</v>
      </c>
      <c r="O321" s="153" t="s">
        <v>775</v>
      </c>
      <c r="P321" s="103"/>
      <c r="Q321" s="78" t="s">
        <v>3633</v>
      </c>
      <c r="R321" s="78" t="s">
        <v>3634</v>
      </c>
      <c r="S321" s="98" t="s">
        <v>3635</v>
      </c>
      <c r="T321" s="98" t="s">
        <v>3636</v>
      </c>
      <c r="U321" s="156" t="s">
        <v>3637</v>
      </c>
      <c r="V321" s="140" t="s">
        <v>3638</v>
      </c>
      <c r="W321" s="166" t="s">
        <v>221</v>
      </c>
      <c r="AA321" s="128">
        <f>IF(OR(J321="Fail",ISBLANK(J321)),INDEX('Issue Code Table'!C:C,MATCH(N:N,'Issue Code Table'!A:A,0)),IF(M321="Critical",6,IF(M321="Significant",5,IF(M321="Moderate",3,2))))</f>
        <v>5</v>
      </c>
    </row>
    <row r="322" spans="1:27" s="79" customFormat="1" ht="59.15" customHeight="1" x14ac:dyDescent="0.25">
      <c r="A322" s="96" t="s">
        <v>3639</v>
      </c>
      <c r="B322" s="97" t="s">
        <v>361</v>
      </c>
      <c r="C322" s="97" t="s">
        <v>362</v>
      </c>
      <c r="D322" s="156" t="s">
        <v>193</v>
      </c>
      <c r="E322" s="156" t="s">
        <v>3640</v>
      </c>
      <c r="F322" s="156" t="s">
        <v>3641</v>
      </c>
      <c r="G322" s="156" t="s">
        <v>3642</v>
      </c>
      <c r="H322" s="156" t="s">
        <v>3643</v>
      </c>
      <c r="I322" s="156"/>
      <c r="J322" s="94"/>
      <c r="K322" s="156" t="s">
        <v>3644</v>
      </c>
      <c r="L322" s="107"/>
      <c r="M322" s="101" t="s">
        <v>160</v>
      </c>
      <c r="N322" s="108" t="s">
        <v>1414</v>
      </c>
      <c r="O322" s="153" t="s">
        <v>1415</v>
      </c>
      <c r="P322" s="103"/>
      <c r="Q322" s="78" t="s">
        <v>3633</v>
      </c>
      <c r="R322" s="78" t="s">
        <v>3645</v>
      </c>
      <c r="S322" s="98" t="s">
        <v>3646</v>
      </c>
      <c r="T322" s="98" t="s">
        <v>3647</v>
      </c>
      <c r="U322" s="156" t="s">
        <v>3648</v>
      </c>
      <c r="V322" s="140" t="s">
        <v>3649</v>
      </c>
      <c r="W322" s="166" t="s">
        <v>221</v>
      </c>
      <c r="AA322" s="128">
        <f>IF(OR(J322="Fail",ISBLANK(J322)),INDEX('Issue Code Table'!C:C,MATCH(N:N,'Issue Code Table'!A:A,0)),IF(M322="Critical",6,IF(M322="Significant",5,IF(M322="Moderate",3,2))))</f>
        <v>5</v>
      </c>
    </row>
    <row r="323" spans="1:27" s="79" customFormat="1" ht="59.15" customHeight="1" x14ac:dyDescent="0.25">
      <c r="A323" s="96" t="s">
        <v>3650</v>
      </c>
      <c r="B323" s="97" t="s">
        <v>361</v>
      </c>
      <c r="C323" s="97" t="s">
        <v>362</v>
      </c>
      <c r="D323" s="156" t="s">
        <v>193</v>
      </c>
      <c r="E323" s="156" t="s">
        <v>3651</v>
      </c>
      <c r="F323" s="156" t="s">
        <v>3652</v>
      </c>
      <c r="G323" s="156" t="s">
        <v>3653</v>
      </c>
      <c r="H323" s="156" t="s">
        <v>3654</v>
      </c>
      <c r="I323" s="156"/>
      <c r="J323" s="94"/>
      <c r="K323" s="156" t="s">
        <v>3655</v>
      </c>
      <c r="L323" s="107"/>
      <c r="M323" s="101" t="s">
        <v>160</v>
      </c>
      <c r="N323" s="108" t="s">
        <v>738</v>
      </c>
      <c r="O323" s="153" t="s">
        <v>739</v>
      </c>
      <c r="P323" s="103"/>
      <c r="Q323" s="78" t="s">
        <v>3633</v>
      </c>
      <c r="R323" s="78" t="s">
        <v>3656</v>
      </c>
      <c r="S323" s="98" t="s">
        <v>3657</v>
      </c>
      <c r="T323" s="98" t="s">
        <v>3658</v>
      </c>
      <c r="U323" s="156" t="s">
        <v>3659</v>
      </c>
      <c r="V323" s="140" t="s">
        <v>3660</v>
      </c>
      <c r="W323" s="166" t="s">
        <v>221</v>
      </c>
      <c r="AA323" s="128">
        <f>IF(OR(J323="Fail",ISBLANK(J323)),INDEX('Issue Code Table'!C:C,MATCH(N:N,'Issue Code Table'!A:A,0)),IF(M323="Critical",6,IF(M323="Significant",5,IF(M323="Moderate",3,2))))</f>
        <v>5</v>
      </c>
    </row>
    <row r="324" spans="1:27" s="79" customFormat="1" ht="59.15" customHeight="1" x14ac:dyDescent="0.25">
      <c r="A324" s="96" t="s">
        <v>3661</v>
      </c>
      <c r="B324" s="97" t="s">
        <v>361</v>
      </c>
      <c r="C324" s="97" t="s">
        <v>362</v>
      </c>
      <c r="D324" s="156" t="s">
        <v>193</v>
      </c>
      <c r="E324" s="156" t="s">
        <v>3662</v>
      </c>
      <c r="F324" s="156" t="s">
        <v>3663</v>
      </c>
      <c r="G324" s="156" t="s">
        <v>3664</v>
      </c>
      <c r="H324" s="156" t="s">
        <v>3665</v>
      </c>
      <c r="I324" s="156"/>
      <c r="J324" s="94"/>
      <c r="K324" s="156" t="s">
        <v>3666</v>
      </c>
      <c r="L324" s="107"/>
      <c r="M324" s="101" t="s">
        <v>160</v>
      </c>
      <c r="N324" s="108" t="s">
        <v>738</v>
      </c>
      <c r="O324" s="153" t="s">
        <v>739</v>
      </c>
      <c r="P324" s="103"/>
      <c r="Q324" s="78" t="s">
        <v>3633</v>
      </c>
      <c r="R324" s="78" t="s">
        <v>3667</v>
      </c>
      <c r="S324" s="98" t="s">
        <v>3668</v>
      </c>
      <c r="T324" s="98" t="s">
        <v>3658</v>
      </c>
      <c r="U324" s="156" t="s">
        <v>3669</v>
      </c>
      <c r="V324" s="140" t="s">
        <v>3670</v>
      </c>
      <c r="W324" s="166" t="s">
        <v>221</v>
      </c>
      <c r="AA324" s="128">
        <f>IF(OR(J324="Fail",ISBLANK(J324)),INDEX('Issue Code Table'!C:C,MATCH(N:N,'Issue Code Table'!A:A,0)),IF(M324="Critical",6,IF(M324="Significant",5,IF(M324="Moderate",3,2))))</f>
        <v>5</v>
      </c>
    </row>
    <row r="325" spans="1:27" s="79" customFormat="1" ht="59.15" customHeight="1" x14ac:dyDescent="0.25">
      <c r="A325" s="96" t="s">
        <v>3671</v>
      </c>
      <c r="B325" s="97"/>
      <c r="C325" s="156"/>
      <c r="D325" s="156" t="s">
        <v>193</v>
      </c>
      <c r="E325" s="156" t="s">
        <v>3672</v>
      </c>
      <c r="F325" s="156" t="s">
        <v>3673</v>
      </c>
      <c r="G325" s="156" t="s">
        <v>3674</v>
      </c>
      <c r="H325" s="156" t="s">
        <v>3675</v>
      </c>
      <c r="I325" s="156"/>
      <c r="J325" s="94"/>
      <c r="K325" s="156" t="s">
        <v>3676</v>
      </c>
      <c r="L325" s="107"/>
      <c r="M325" s="101" t="s">
        <v>160</v>
      </c>
      <c r="N325" s="108" t="s">
        <v>738</v>
      </c>
      <c r="O325" s="153" t="s">
        <v>739</v>
      </c>
      <c r="P325" s="103"/>
      <c r="Q325" s="78" t="s">
        <v>3633</v>
      </c>
      <c r="R325" s="78" t="s">
        <v>3677</v>
      </c>
      <c r="S325" s="98" t="s">
        <v>3678</v>
      </c>
      <c r="T325" s="98" t="s">
        <v>3679</v>
      </c>
      <c r="U325" s="156" t="s">
        <v>3680</v>
      </c>
      <c r="V325" s="140" t="s">
        <v>3681</v>
      </c>
      <c r="W325" s="166" t="s">
        <v>221</v>
      </c>
      <c r="AA325" s="128">
        <f>IF(OR(J325="Fail",ISBLANK(J325)),INDEX('Issue Code Table'!C:C,MATCH(N:N,'Issue Code Table'!A:A,0)),IF(M325="Critical",6,IF(M325="Significant",5,IF(M325="Moderate",3,2))))</f>
        <v>5</v>
      </c>
    </row>
    <row r="326" spans="1:27" s="79" customFormat="1" ht="59.15" customHeight="1" x14ac:dyDescent="0.25">
      <c r="A326" s="96" t="s">
        <v>3682</v>
      </c>
      <c r="B326" s="97"/>
      <c r="C326" s="156"/>
      <c r="D326" s="156" t="s">
        <v>193</v>
      </c>
      <c r="E326" s="156" t="s">
        <v>3683</v>
      </c>
      <c r="F326" s="156" t="s">
        <v>3684</v>
      </c>
      <c r="G326" s="156" t="s">
        <v>3685</v>
      </c>
      <c r="H326" s="156" t="s">
        <v>3686</v>
      </c>
      <c r="I326" s="156"/>
      <c r="J326" s="94"/>
      <c r="K326" s="156" t="s">
        <v>3687</v>
      </c>
      <c r="L326" s="107"/>
      <c r="M326" s="101" t="s">
        <v>160</v>
      </c>
      <c r="N326" s="108" t="s">
        <v>738</v>
      </c>
      <c r="O326" s="153" t="s">
        <v>739</v>
      </c>
      <c r="P326" s="103"/>
      <c r="Q326" s="78" t="s">
        <v>3633</v>
      </c>
      <c r="R326" s="78" t="s">
        <v>3688</v>
      </c>
      <c r="S326" s="98" t="s">
        <v>3689</v>
      </c>
      <c r="T326" s="98" t="s">
        <v>3690</v>
      </c>
      <c r="U326" s="156" t="s">
        <v>3691</v>
      </c>
      <c r="V326" s="140" t="s">
        <v>3692</v>
      </c>
      <c r="W326" s="166" t="s">
        <v>221</v>
      </c>
      <c r="AA326" s="128">
        <f>IF(OR(J326="Fail",ISBLANK(J326)),INDEX('Issue Code Table'!C:C,MATCH(N:N,'Issue Code Table'!A:A,0)),IF(M326="Critical",6,IF(M326="Significant",5,IF(M326="Moderate",3,2))))</f>
        <v>5</v>
      </c>
    </row>
    <row r="327" spans="1:27" s="79" customFormat="1" ht="59.15" customHeight="1" x14ac:dyDescent="0.25">
      <c r="A327" s="96" t="s">
        <v>3693</v>
      </c>
      <c r="B327" s="97" t="s">
        <v>1675</v>
      </c>
      <c r="C327" s="156" t="s">
        <v>1676</v>
      </c>
      <c r="D327" s="156" t="s">
        <v>193</v>
      </c>
      <c r="E327" s="156" t="s">
        <v>3694</v>
      </c>
      <c r="F327" s="156" t="s">
        <v>3695</v>
      </c>
      <c r="G327" s="156" t="s">
        <v>3696</v>
      </c>
      <c r="H327" s="156" t="s">
        <v>3697</v>
      </c>
      <c r="I327" s="156"/>
      <c r="J327" s="94"/>
      <c r="K327" s="99" t="s">
        <v>3698</v>
      </c>
      <c r="L327" s="81"/>
      <c r="M327" s="101" t="s">
        <v>199</v>
      </c>
      <c r="N327" s="108" t="s">
        <v>3479</v>
      </c>
      <c r="O327" s="102" t="s">
        <v>3480</v>
      </c>
      <c r="P327" s="103"/>
      <c r="Q327" s="78" t="s">
        <v>3699</v>
      </c>
      <c r="R327" s="78" t="s">
        <v>3700</v>
      </c>
      <c r="S327" s="98" t="s">
        <v>3701</v>
      </c>
      <c r="T327" s="98" t="s">
        <v>3702</v>
      </c>
      <c r="U327" s="156" t="s">
        <v>3703</v>
      </c>
      <c r="V327" s="140" t="s">
        <v>3704</v>
      </c>
      <c r="W327" s="166"/>
      <c r="AA327" s="128">
        <f>IF(OR(J327="Fail",ISBLANK(J327)),INDEX('Issue Code Table'!C:C,MATCH(N:N,'Issue Code Table'!A:A,0)),IF(M327="Critical",6,IF(M327="Significant",5,IF(M327="Moderate",3,2))))</f>
        <v>4</v>
      </c>
    </row>
    <row r="328" spans="1:27" s="79" customFormat="1" ht="59.15" customHeight="1" x14ac:dyDescent="0.25">
      <c r="A328" s="96" t="s">
        <v>3705</v>
      </c>
      <c r="B328" s="97" t="s">
        <v>191</v>
      </c>
      <c r="C328" s="156" t="s">
        <v>192</v>
      </c>
      <c r="D328" s="156" t="s">
        <v>193</v>
      </c>
      <c r="E328" s="156" t="s">
        <v>3706</v>
      </c>
      <c r="F328" s="156" t="s">
        <v>3707</v>
      </c>
      <c r="G328" s="156" t="s">
        <v>3708</v>
      </c>
      <c r="H328" s="156" t="s">
        <v>3709</v>
      </c>
      <c r="I328" s="156"/>
      <c r="J328" s="94"/>
      <c r="K328" s="99" t="s">
        <v>3710</v>
      </c>
      <c r="L328" s="81"/>
      <c r="M328" s="101" t="s">
        <v>160</v>
      </c>
      <c r="N328" s="108" t="s">
        <v>1097</v>
      </c>
      <c r="O328" s="102" t="s">
        <v>1098</v>
      </c>
      <c r="P328" s="103"/>
      <c r="Q328" s="78" t="s">
        <v>3711</v>
      </c>
      <c r="R328" s="78" t="s">
        <v>3712</v>
      </c>
      <c r="S328" s="98" t="s">
        <v>3713</v>
      </c>
      <c r="T328" s="98" t="s">
        <v>3714</v>
      </c>
      <c r="U328" s="156" t="s">
        <v>3715</v>
      </c>
      <c r="V328" s="140" t="s">
        <v>3716</v>
      </c>
      <c r="W328" s="166" t="s">
        <v>221</v>
      </c>
      <c r="AA328" s="128">
        <f>IF(OR(J328="Fail",ISBLANK(J328)),INDEX('Issue Code Table'!C:C,MATCH(N:N,'Issue Code Table'!A:A,0)),IF(M328="Critical",6,IF(M328="Significant",5,IF(M328="Moderate",3,2))))</f>
        <v>5</v>
      </c>
    </row>
    <row r="329" spans="1:27" s="79" customFormat="1" ht="59.15" customHeight="1" x14ac:dyDescent="0.25">
      <c r="A329" s="96" t="s">
        <v>3717</v>
      </c>
      <c r="B329" s="97" t="s">
        <v>3718</v>
      </c>
      <c r="C329" s="156" t="s">
        <v>3719</v>
      </c>
      <c r="D329" s="156" t="s">
        <v>193</v>
      </c>
      <c r="E329" s="156" t="s">
        <v>3720</v>
      </c>
      <c r="F329" s="156" t="s">
        <v>3721</v>
      </c>
      <c r="G329" s="156" t="s">
        <v>3722</v>
      </c>
      <c r="H329" s="156" t="s">
        <v>3723</v>
      </c>
      <c r="I329" s="156"/>
      <c r="J329" s="94"/>
      <c r="K329" s="99" t="s">
        <v>3724</v>
      </c>
      <c r="L329" s="81"/>
      <c r="M329" s="101" t="s">
        <v>160</v>
      </c>
      <c r="N329" s="108" t="s">
        <v>738</v>
      </c>
      <c r="O329" s="102" t="s">
        <v>739</v>
      </c>
      <c r="P329" s="103"/>
      <c r="Q329" s="78" t="s">
        <v>3725</v>
      </c>
      <c r="R329" s="78" t="s">
        <v>3726</v>
      </c>
      <c r="S329" s="98" t="s">
        <v>3727</v>
      </c>
      <c r="T329" s="98" t="s">
        <v>3728</v>
      </c>
      <c r="U329" s="156" t="s">
        <v>3729</v>
      </c>
      <c r="V329" s="140" t="s">
        <v>3730</v>
      </c>
      <c r="W329" s="166" t="s">
        <v>221</v>
      </c>
      <c r="AA329" s="128">
        <f>IF(OR(J329="Fail",ISBLANK(J329)),INDEX('Issue Code Table'!C:C,MATCH(N:N,'Issue Code Table'!A:A,0)),IF(M329="Critical",6,IF(M329="Significant",5,IF(M329="Moderate",3,2))))</f>
        <v>5</v>
      </c>
    </row>
    <row r="330" spans="1:27" s="79" customFormat="1" ht="59.15" customHeight="1" x14ac:dyDescent="0.25">
      <c r="A330" s="96" t="s">
        <v>3731</v>
      </c>
      <c r="B330" s="97" t="s">
        <v>3732</v>
      </c>
      <c r="C330" s="156" t="s">
        <v>3733</v>
      </c>
      <c r="D330" s="156" t="s">
        <v>193</v>
      </c>
      <c r="E330" s="156" t="s">
        <v>3734</v>
      </c>
      <c r="F330" s="156" t="s">
        <v>3735</v>
      </c>
      <c r="G330" s="156" t="s">
        <v>3736</v>
      </c>
      <c r="H330" s="156" t="s">
        <v>3737</v>
      </c>
      <c r="I330" s="156"/>
      <c r="J330" s="94"/>
      <c r="K330" s="99" t="s">
        <v>3738</v>
      </c>
      <c r="L330" s="81"/>
      <c r="M330" s="101" t="s">
        <v>160</v>
      </c>
      <c r="N330" s="108" t="s">
        <v>738</v>
      </c>
      <c r="O330" s="102" t="s">
        <v>3739</v>
      </c>
      <c r="P330" s="103"/>
      <c r="Q330" s="78" t="s">
        <v>3740</v>
      </c>
      <c r="R330" s="78" t="s">
        <v>3741</v>
      </c>
      <c r="S330" s="98" t="s">
        <v>3742</v>
      </c>
      <c r="T330" s="98" t="s">
        <v>3743</v>
      </c>
      <c r="U330" s="156" t="s">
        <v>3744</v>
      </c>
      <c r="V330" s="140" t="s">
        <v>3745</v>
      </c>
      <c r="W330" s="166" t="s">
        <v>221</v>
      </c>
      <c r="AA330" s="128">
        <f>IF(OR(J330="Fail",ISBLANK(J330)),INDEX('Issue Code Table'!C:C,MATCH(N:N,'Issue Code Table'!A:A,0)),IF(M330="Critical",6,IF(M330="Significant",5,IF(M330="Moderate",3,2))))</f>
        <v>5</v>
      </c>
    </row>
    <row r="331" spans="1:27" s="79" customFormat="1" ht="59.15" customHeight="1" x14ac:dyDescent="0.25">
      <c r="A331" s="96" t="s">
        <v>3746</v>
      </c>
      <c r="B331" s="97" t="s">
        <v>3718</v>
      </c>
      <c r="C331" s="156" t="s">
        <v>3719</v>
      </c>
      <c r="D331" s="156" t="s">
        <v>193</v>
      </c>
      <c r="E331" s="156" t="s">
        <v>3747</v>
      </c>
      <c r="F331" s="156" t="s">
        <v>3748</v>
      </c>
      <c r="G331" s="156" t="s">
        <v>3749</v>
      </c>
      <c r="H331" s="156" t="s">
        <v>3750</v>
      </c>
      <c r="I331" s="156"/>
      <c r="J331" s="94"/>
      <c r="K331" s="99" t="s">
        <v>3751</v>
      </c>
      <c r="L331" s="81"/>
      <c r="M331" s="101" t="s">
        <v>160</v>
      </c>
      <c r="N331" s="108" t="s">
        <v>738</v>
      </c>
      <c r="O331" s="102" t="s">
        <v>739</v>
      </c>
      <c r="P331" s="103"/>
      <c r="Q331" s="78" t="s">
        <v>3740</v>
      </c>
      <c r="R331" s="78" t="s">
        <v>3752</v>
      </c>
      <c r="S331" s="98" t="s">
        <v>3753</v>
      </c>
      <c r="T331" s="98" t="s">
        <v>3754</v>
      </c>
      <c r="U331" s="156" t="s">
        <v>3755</v>
      </c>
      <c r="V331" s="140" t="s">
        <v>3756</v>
      </c>
      <c r="W331" s="166" t="s">
        <v>221</v>
      </c>
      <c r="AA331" s="128">
        <f>IF(OR(J331="Fail",ISBLANK(J331)),INDEX('Issue Code Table'!C:C,MATCH(N:N,'Issue Code Table'!A:A,0)),IF(M331="Critical",6,IF(M331="Significant",5,IF(M331="Moderate",3,2))))</f>
        <v>5</v>
      </c>
    </row>
    <row r="332" spans="1:27" s="79" customFormat="1" ht="59.15" customHeight="1" x14ac:dyDescent="0.25">
      <c r="A332" s="96" t="s">
        <v>3757</v>
      </c>
      <c r="B332" s="97" t="s">
        <v>810</v>
      </c>
      <c r="C332" s="156" t="s">
        <v>811</v>
      </c>
      <c r="D332" s="156" t="s">
        <v>193</v>
      </c>
      <c r="E332" s="156" t="s">
        <v>3758</v>
      </c>
      <c r="F332" s="156" t="s">
        <v>3759</v>
      </c>
      <c r="G332" s="156" t="s">
        <v>3760</v>
      </c>
      <c r="H332" s="156" t="s">
        <v>3761</v>
      </c>
      <c r="I332" s="156"/>
      <c r="J332" s="94"/>
      <c r="K332" s="99" t="s">
        <v>3762</v>
      </c>
      <c r="L332" s="81"/>
      <c r="M332" s="101" t="s">
        <v>160</v>
      </c>
      <c r="N332" s="108" t="s">
        <v>186</v>
      </c>
      <c r="O332" s="153" t="s">
        <v>187</v>
      </c>
      <c r="P332" s="103"/>
      <c r="Q332" s="78" t="s">
        <v>3740</v>
      </c>
      <c r="R332" s="78" t="s">
        <v>3763</v>
      </c>
      <c r="S332" s="98" t="s">
        <v>3764</v>
      </c>
      <c r="T332" s="98" t="s">
        <v>3765</v>
      </c>
      <c r="U332" s="156" t="s">
        <v>3766</v>
      </c>
      <c r="V332" s="140" t="s">
        <v>3767</v>
      </c>
      <c r="W332" s="166" t="s">
        <v>221</v>
      </c>
      <c r="AA332" s="128">
        <f>IF(OR(J332="Fail",ISBLANK(J332)),INDEX('Issue Code Table'!C:C,MATCH(N:N,'Issue Code Table'!A:A,0)),IF(M332="Critical",6,IF(M332="Significant",5,IF(M332="Moderate",3,2))))</f>
        <v>6</v>
      </c>
    </row>
    <row r="333" spans="1:27" s="79" customFormat="1" ht="59.15" customHeight="1" x14ac:dyDescent="0.25">
      <c r="A333" s="96" t="s">
        <v>3768</v>
      </c>
      <c r="B333" s="97" t="s">
        <v>191</v>
      </c>
      <c r="C333" s="156" t="s">
        <v>192</v>
      </c>
      <c r="D333" s="156" t="s">
        <v>193</v>
      </c>
      <c r="E333" s="156" t="s">
        <v>3769</v>
      </c>
      <c r="F333" s="156" t="s">
        <v>3770</v>
      </c>
      <c r="G333" s="156" t="s">
        <v>3771</v>
      </c>
      <c r="H333" s="156" t="s">
        <v>3772</v>
      </c>
      <c r="I333" s="156"/>
      <c r="J333" s="94"/>
      <c r="K333" s="99" t="s">
        <v>3773</v>
      </c>
      <c r="L333" s="81"/>
      <c r="M333" s="101" t="s">
        <v>199</v>
      </c>
      <c r="N333" s="108" t="s">
        <v>714</v>
      </c>
      <c r="O333" s="102" t="s">
        <v>715</v>
      </c>
      <c r="P333" s="103"/>
      <c r="Q333" s="78" t="s">
        <v>3740</v>
      </c>
      <c r="R333" s="78" t="s">
        <v>3774</v>
      </c>
      <c r="S333" s="98" t="s">
        <v>3775</v>
      </c>
      <c r="T333" s="98" t="s">
        <v>3776</v>
      </c>
      <c r="U333" s="156" t="s">
        <v>3777</v>
      </c>
      <c r="V333" s="140" t="s">
        <v>3778</v>
      </c>
      <c r="W333" s="166"/>
      <c r="AA333" s="128">
        <f>IF(OR(J333="Fail",ISBLANK(J333)),INDEX('Issue Code Table'!C:C,MATCH(N:N,'Issue Code Table'!A:A,0)),IF(M333="Critical",6,IF(M333="Significant",5,IF(M333="Moderate",3,2))))</f>
        <v>4</v>
      </c>
    </row>
    <row r="334" spans="1:27" s="79" customFormat="1" ht="59.15" customHeight="1" x14ac:dyDescent="0.25">
      <c r="A334" s="96" t="s">
        <v>3779</v>
      </c>
      <c r="B334" s="97" t="s">
        <v>810</v>
      </c>
      <c r="C334" s="156" t="s">
        <v>811</v>
      </c>
      <c r="D334" s="156" t="s">
        <v>193</v>
      </c>
      <c r="E334" s="156" t="s">
        <v>3780</v>
      </c>
      <c r="F334" s="156" t="s">
        <v>3781</v>
      </c>
      <c r="G334" s="156" t="s">
        <v>3782</v>
      </c>
      <c r="H334" s="156" t="s">
        <v>3783</v>
      </c>
      <c r="I334" s="156"/>
      <c r="J334" s="94"/>
      <c r="K334" s="99" t="s">
        <v>3784</v>
      </c>
      <c r="L334" s="81"/>
      <c r="M334" s="101" t="s">
        <v>160</v>
      </c>
      <c r="N334" s="108" t="s">
        <v>186</v>
      </c>
      <c r="O334" s="153" t="s">
        <v>187</v>
      </c>
      <c r="P334" s="103"/>
      <c r="Q334" s="78" t="s">
        <v>3740</v>
      </c>
      <c r="R334" s="78" t="s">
        <v>3785</v>
      </c>
      <c r="S334" s="98" t="s">
        <v>3786</v>
      </c>
      <c r="T334" s="98" t="s">
        <v>347</v>
      </c>
      <c r="U334" s="156" t="s">
        <v>3787</v>
      </c>
      <c r="V334" s="140" t="s">
        <v>3788</v>
      </c>
      <c r="W334" s="166" t="s">
        <v>221</v>
      </c>
      <c r="AA334" s="128">
        <f>IF(OR(J334="Fail",ISBLANK(J334)),INDEX('Issue Code Table'!C:C,MATCH(N:N,'Issue Code Table'!A:A,0)),IF(M334="Critical",6,IF(M334="Significant",5,IF(M334="Moderate",3,2))))</f>
        <v>6</v>
      </c>
    </row>
    <row r="335" spans="1:27" s="79" customFormat="1" ht="59.15" customHeight="1" x14ac:dyDescent="0.25">
      <c r="A335" s="96" t="s">
        <v>3789</v>
      </c>
      <c r="B335" s="97" t="s">
        <v>1189</v>
      </c>
      <c r="C335" s="156" t="s">
        <v>1190</v>
      </c>
      <c r="D335" s="156" t="s">
        <v>193</v>
      </c>
      <c r="E335" s="156" t="s">
        <v>3790</v>
      </c>
      <c r="F335" s="156" t="s">
        <v>3791</v>
      </c>
      <c r="G335" s="156" t="s">
        <v>3792</v>
      </c>
      <c r="H335" s="156" t="s">
        <v>3793</v>
      </c>
      <c r="I335" s="156"/>
      <c r="J335" s="94"/>
      <c r="K335" s="99" t="s">
        <v>3794</v>
      </c>
      <c r="L335" s="81"/>
      <c r="M335" s="101" t="s">
        <v>199</v>
      </c>
      <c r="N335" s="108" t="s">
        <v>1414</v>
      </c>
      <c r="O335" s="102" t="s">
        <v>2297</v>
      </c>
      <c r="P335" s="103"/>
      <c r="Q335" s="78" t="s">
        <v>3795</v>
      </c>
      <c r="R335" s="78" t="s">
        <v>3796</v>
      </c>
      <c r="S335" s="98" t="s">
        <v>3797</v>
      </c>
      <c r="T335" s="98" t="s">
        <v>347</v>
      </c>
      <c r="U335" s="156" t="s">
        <v>3798</v>
      </c>
      <c r="V335" s="140" t="s">
        <v>3799</v>
      </c>
      <c r="W335" s="166"/>
      <c r="AA335" s="128">
        <f>IF(OR(J335="Fail",ISBLANK(J335)),INDEX('Issue Code Table'!C:C,MATCH(N:N,'Issue Code Table'!A:A,0)),IF(M335="Critical",6,IF(M335="Significant",5,IF(M335="Moderate",3,2))))</f>
        <v>5</v>
      </c>
    </row>
    <row r="336" spans="1:27" s="79" customFormat="1" ht="59.15" customHeight="1" x14ac:dyDescent="0.25">
      <c r="A336" s="96" t="s">
        <v>3800</v>
      </c>
      <c r="B336" s="97" t="s">
        <v>1189</v>
      </c>
      <c r="C336" s="156" t="s">
        <v>1190</v>
      </c>
      <c r="D336" s="156" t="s">
        <v>193</v>
      </c>
      <c r="E336" s="156" t="s">
        <v>3801</v>
      </c>
      <c r="F336" s="156" t="s">
        <v>3802</v>
      </c>
      <c r="G336" s="156" t="s">
        <v>3803</v>
      </c>
      <c r="H336" s="156" t="s">
        <v>3804</v>
      </c>
      <c r="I336" s="156"/>
      <c r="J336" s="94"/>
      <c r="K336" s="99" t="s">
        <v>3805</v>
      </c>
      <c r="L336" s="81"/>
      <c r="M336" s="101" t="s">
        <v>199</v>
      </c>
      <c r="N336" s="108" t="s">
        <v>1414</v>
      </c>
      <c r="O336" s="102" t="s">
        <v>2297</v>
      </c>
      <c r="P336" s="103"/>
      <c r="Q336" s="78" t="s">
        <v>3806</v>
      </c>
      <c r="R336" s="78" t="s">
        <v>3807</v>
      </c>
      <c r="S336" s="98" t="s">
        <v>3808</v>
      </c>
      <c r="T336" s="98" t="s">
        <v>3809</v>
      </c>
      <c r="U336" s="156" t="s">
        <v>3810</v>
      </c>
      <c r="V336" s="140" t="s">
        <v>3811</v>
      </c>
      <c r="W336" s="166"/>
      <c r="AA336" s="128">
        <f>IF(OR(J336="Fail",ISBLANK(J336)),INDEX('Issue Code Table'!C:C,MATCH(N:N,'Issue Code Table'!A:A,0)),IF(M336="Critical",6,IF(M336="Significant",5,IF(M336="Moderate",3,2))))</f>
        <v>5</v>
      </c>
    </row>
    <row r="337" spans="1:27" s="79" customFormat="1" ht="59.15" customHeight="1" x14ac:dyDescent="0.25">
      <c r="A337" s="96" t="s">
        <v>3812</v>
      </c>
      <c r="B337" s="97" t="s">
        <v>1189</v>
      </c>
      <c r="C337" s="156" t="s">
        <v>1190</v>
      </c>
      <c r="D337" s="156" t="s">
        <v>193</v>
      </c>
      <c r="E337" s="156" t="s">
        <v>3813</v>
      </c>
      <c r="F337" s="156" t="s">
        <v>3814</v>
      </c>
      <c r="G337" s="156" t="s">
        <v>3815</v>
      </c>
      <c r="H337" s="156" t="s">
        <v>3816</v>
      </c>
      <c r="I337" s="156"/>
      <c r="J337" s="94"/>
      <c r="K337" s="99" t="s">
        <v>3817</v>
      </c>
      <c r="L337" s="81"/>
      <c r="M337" s="101" t="s">
        <v>160</v>
      </c>
      <c r="N337" s="108" t="s">
        <v>1414</v>
      </c>
      <c r="O337" s="102" t="s">
        <v>2297</v>
      </c>
      <c r="P337" s="103"/>
      <c r="Q337" s="78" t="s">
        <v>3818</v>
      </c>
      <c r="R337" s="78" t="s">
        <v>3819</v>
      </c>
      <c r="S337" s="98" t="s">
        <v>3820</v>
      </c>
      <c r="T337" s="98" t="s">
        <v>3821</v>
      </c>
      <c r="U337" s="156" t="s">
        <v>3822</v>
      </c>
      <c r="V337" s="140" t="s">
        <v>3823</v>
      </c>
      <c r="W337" s="166" t="s">
        <v>221</v>
      </c>
      <c r="AA337" s="128">
        <f>IF(OR(J337="Fail",ISBLANK(J337)),INDEX('Issue Code Table'!C:C,MATCH(N:N,'Issue Code Table'!A:A,0)),IF(M337="Critical",6,IF(M337="Significant",5,IF(M337="Moderate",3,2))))</f>
        <v>5</v>
      </c>
    </row>
    <row r="338" spans="1:27" s="79" customFormat="1" ht="59.15" customHeight="1" x14ac:dyDescent="0.25">
      <c r="A338" s="96" t="s">
        <v>3824</v>
      </c>
      <c r="B338" s="97" t="s">
        <v>1189</v>
      </c>
      <c r="C338" s="156" t="s">
        <v>1190</v>
      </c>
      <c r="D338" s="156" t="s">
        <v>193</v>
      </c>
      <c r="E338" s="156" t="s">
        <v>3825</v>
      </c>
      <c r="F338" s="156" t="s">
        <v>3826</v>
      </c>
      <c r="G338" s="156" t="s">
        <v>3827</v>
      </c>
      <c r="H338" s="156" t="s">
        <v>3828</v>
      </c>
      <c r="I338" s="156"/>
      <c r="J338" s="94"/>
      <c r="K338" s="99" t="s">
        <v>3817</v>
      </c>
      <c r="L338" s="81"/>
      <c r="M338" s="101" t="s">
        <v>199</v>
      </c>
      <c r="N338" s="108" t="s">
        <v>1414</v>
      </c>
      <c r="O338" s="102" t="s">
        <v>2297</v>
      </c>
      <c r="P338" s="103"/>
      <c r="Q338" s="78" t="s">
        <v>3818</v>
      </c>
      <c r="R338" s="78" t="s">
        <v>3829</v>
      </c>
      <c r="S338" s="98" t="s">
        <v>3094</v>
      </c>
      <c r="T338" s="98" t="s">
        <v>3830</v>
      </c>
      <c r="U338" s="156" t="s">
        <v>3831</v>
      </c>
      <c r="V338" s="140" t="s">
        <v>3832</v>
      </c>
      <c r="W338" s="166"/>
      <c r="AA338" s="128">
        <f>IF(OR(J338="Fail",ISBLANK(J338)),INDEX('Issue Code Table'!C:C,MATCH(N:N,'Issue Code Table'!A:A,0)),IF(M338="Critical",6,IF(M338="Significant",5,IF(M338="Moderate",3,2))))</f>
        <v>5</v>
      </c>
    </row>
    <row r="339" spans="1:27" s="79" customFormat="1" ht="59.15" customHeight="1" x14ac:dyDescent="0.25">
      <c r="A339" s="96" t="s">
        <v>3833</v>
      </c>
      <c r="B339" s="97" t="s">
        <v>361</v>
      </c>
      <c r="C339" s="156" t="s">
        <v>362</v>
      </c>
      <c r="D339" s="156" t="s">
        <v>193</v>
      </c>
      <c r="E339" s="156" t="s">
        <v>3834</v>
      </c>
      <c r="F339" s="156" t="s">
        <v>3835</v>
      </c>
      <c r="G339" s="156" t="s">
        <v>3836</v>
      </c>
      <c r="H339" s="156" t="s">
        <v>3837</v>
      </c>
      <c r="I339" s="156"/>
      <c r="J339" s="94"/>
      <c r="K339" s="99" t="s">
        <v>3838</v>
      </c>
      <c r="L339" s="81"/>
      <c r="M339" s="101" t="s">
        <v>160</v>
      </c>
      <c r="N339" s="108" t="s">
        <v>1414</v>
      </c>
      <c r="O339" s="102" t="s">
        <v>2297</v>
      </c>
      <c r="P339" s="103"/>
      <c r="Q339" s="78" t="s">
        <v>3818</v>
      </c>
      <c r="R339" s="78" t="s">
        <v>3839</v>
      </c>
      <c r="S339" s="98" t="s">
        <v>3840</v>
      </c>
      <c r="T339" s="98" t="s">
        <v>347</v>
      </c>
      <c r="U339" s="156" t="s">
        <v>3841</v>
      </c>
      <c r="V339" s="140" t="s">
        <v>3842</v>
      </c>
      <c r="W339" s="166" t="s">
        <v>221</v>
      </c>
      <c r="AA339" s="128">
        <f>IF(OR(J339="Fail",ISBLANK(J339)),INDEX('Issue Code Table'!C:C,MATCH(N:N,'Issue Code Table'!A:A,0)),IF(M339="Critical",6,IF(M339="Significant",5,IF(M339="Moderate",3,2))))</f>
        <v>5</v>
      </c>
    </row>
    <row r="340" spans="1:27" s="79" customFormat="1" ht="59.15" customHeight="1" x14ac:dyDescent="0.25">
      <c r="A340" s="96" t="s">
        <v>3843</v>
      </c>
      <c r="B340" s="97" t="s">
        <v>1189</v>
      </c>
      <c r="C340" s="156" t="s">
        <v>1190</v>
      </c>
      <c r="D340" s="156" t="s">
        <v>193</v>
      </c>
      <c r="E340" s="156" t="s">
        <v>3844</v>
      </c>
      <c r="F340" s="156" t="s">
        <v>3845</v>
      </c>
      <c r="G340" s="156" t="s">
        <v>3846</v>
      </c>
      <c r="H340" s="156" t="s">
        <v>3847</v>
      </c>
      <c r="I340" s="156"/>
      <c r="J340" s="94"/>
      <c r="K340" s="99" t="s">
        <v>3848</v>
      </c>
      <c r="L340" s="81"/>
      <c r="M340" s="101" t="s">
        <v>199</v>
      </c>
      <c r="N340" s="108" t="s">
        <v>1414</v>
      </c>
      <c r="O340" s="102" t="s">
        <v>2297</v>
      </c>
      <c r="P340" s="103"/>
      <c r="Q340" s="78" t="s">
        <v>3818</v>
      </c>
      <c r="R340" s="78" t="s">
        <v>3849</v>
      </c>
      <c r="S340" s="98" t="s">
        <v>3850</v>
      </c>
      <c r="T340" s="98" t="s">
        <v>3851</v>
      </c>
      <c r="U340" s="156" t="s">
        <v>3852</v>
      </c>
      <c r="V340" s="156" t="s">
        <v>3853</v>
      </c>
      <c r="W340" s="166"/>
      <c r="AA340" s="128">
        <f>IF(OR(J340="Fail",ISBLANK(J340)),INDEX('Issue Code Table'!C:C,MATCH(N:N,'Issue Code Table'!A:A,0)),IF(M340="Critical",6,IF(M340="Significant",5,IF(M340="Moderate",3,2))))</f>
        <v>5</v>
      </c>
    </row>
    <row r="341" spans="1:27" s="79" customFormat="1" ht="59.15" customHeight="1" x14ac:dyDescent="0.25">
      <c r="A341" s="96" t="s">
        <v>3854</v>
      </c>
      <c r="B341" s="97" t="s">
        <v>361</v>
      </c>
      <c r="C341" s="156" t="s">
        <v>362</v>
      </c>
      <c r="D341" s="156" t="s">
        <v>193</v>
      </c>
      <c r="E341" s="156" t="s">
        <v>3855</v>
      </c>
      <c r="F341" s="156" t="s">
        <v>3856</v>
      </c>
      <c r="G341" s="156" t="s">
        <v>3857</v>
      </c>
      <c r="H341" s="156" t="s">
        <v>3858</v>
      </c>
      <c r="I341" s="156"/>
      <c r="J341" s="94"/>
      <c r="K341" s="99" t="s">
        <v>3859</v>
      </c>
      <c r="L341" s="81"/>
      <c r="M341" s="101" t="s">
        <v>160</v>
      </c>
      <c r="N341" s="108" t="s">
        <v>738</v>
      </c>
      <c r="O341" s="102" t="s">
        <v>739</v>
      </c>
      <c r="P341" s="103"/>
      <c r="Q341" s="78" t="s">
        <v>3860</v>
      </c>
      <c r="R341" s="78" t="s">
        <v>3861</v>
      </c>
      <c r="S341" s="98" t="s">
        <v>3862</v>
      </c>
      <c r="T341" s="98" t="s">
        <v>3863</v>
      </c>
      <c r="U341" s="156" t="s">
        <v>3864</v>
      </c>
      <c r="V341" s="140" t="s">
        <v>3865</v>
      </c>
      <c r="W341" s="166" t="s">
        <v>221</v>
      </c>
      <c r="AA341" s="128">
        <f>IF(OR(J341="Fail",ISBLANK(J341)),INDEX('Issue Code Table'!C:C,MATCH(N:N,'Issue Code Table'!A:A,0)),IF(M341="Critical",6,IF(M341="Significant",5,IF(M341="Moderate",3,2))))</f>
        <v>5</v>
      </c>
    </row>
    <row r="342" spans="1:27" s="79" customFormat="1" ht="59.15" customHeight="1" x14ac:dyDescent="0.25">
      <c r="A342" s="96" t="s">
        <v>3866</v>
      </c>
      <c r="B342" s="97" t="s">
        <v>153</v>
      </c>
      <c r="C342" s="156" t="s">
        <v>154</v>
      </c>
      <c r="D342" s="156" t="s">
        <v>193</v>
      </c>
      <c r="E342" s="156" t="s">
        <v>3867</v>
      </c>
      <c r="F342" s="156" t="s">
        <v>3868</v>
      </c>
      <c r="G342" s="156" t="s">
        <v>3869</v>
      </c>
      <c r="H342" s="156" t="s">
        <v>3870</v>
      </c>
      <c r="I342" s="156"/>
      <c r="J342" s="94"/>
      <c r="K342" s="99" t="s">
        <v>3871</v>
      </c>
      <c r="L342" s="81"/>
      <c r="M342" s="101" t="s">
        <v>160</v>
      </c>
      <c r="N342" s="108" t="s">
        <v>2826</v>
      </c>
      <c r="O342" s="102" t="s">
        <v>2827</v>
      </c>
      <c r="P342" s="103"/>
      <c r="Q342" s="78" t="s">
        <v>3860</v>
      </c>
      <c r="R342" s="78" t="s">
        <v>3872</v>
      </c>
      <c r="S342" s="98" t="s">
        <v>3873</v>
      </c>
      <c r="T342" s="98" t="s">
        <v>347</v>
      </c>
      <c r="U342" s="156" t="s">
        <v>3874</v>
      </c>
      <c r="V342" s="140" t="s">
        <v>3875</v>
      </c>
      <c r="W342" s="166" t="s">
        <v>221</v>
      </c>
      <c r="AA342" s="128">
        <f>IF(OR(J342="Fail",ISBLANK(J342)),INDEX('Issue Code Table'!C:C,MATCH(N:N,'Issue Code Table'!A:A,0)),IF(M342="Critical",6,IF(M342="Significant",5,IF(M342="Moderate",3,2))))</f>
        <v>5</v>
      </c>
    </row>
    <row r="343" spans="1:27" s="79" customFormat="1" ht="59.15" customHeight="1" x14ac:dyDescent="0.25">
      <c r="A343" s="96" t="s">
        <v>3876</v>
      </c>
      <c r="B343" s="97" t="s">
        <v>153</v>
      </c>
      <c r="C343" s="156" t="s">
        <v>154</v>
      </c>
      <c r="D343" s="156" t="s">
        <v>193</v>
      </c>
      <c r="E343" s="156" t="s">
        <v>3877</v>
      </c>
      <c r="F343" s="156" t="s">
        <v>3878</v>
      </c>
      <c r="G343" s="156" t="s">
        <v>3879</v>
      </c>
      <c r="H343" s="156" t="s">
        <v>3880</v>
      </c>
      <c r="I343" s="156"/>
      <c r="J343" s="94"/>
      <c r="K343" s="99" t="s">
        <v>3881</v>
      </c>
      <c r="L343" s="81"/>
      <c r="M343" s="101" t="s">
        <v>160</v>
      </c>
      <c r="N343" s="108" t="s">
        <v>2826</v>
      </c>
      <c r="O343" s="102" t="s">
        <v>2827</v>
      </c>
      <c r="P343" s="103"/>
      <c r="Q343" s="78" t="s">
        <v>3860</v>
      </c>
      <c r="R343" s="78" t="s">
        <v>3882</v>
      </c>
      <c r="S343" s="98" t="s">
        <v>3883</v>
      </c>
      <c r="T343" s="98" t="s">
        <v>3884</v>
      </c>
      <c r="U343" s="156" t="s">
        <v>3885</v>
      </c>
      <c r="V343" s="140" t="s">
        <v>3886</v>
      </c>
      <c r="W343" s="166" t="s">
        <v>221</v>
      </c>
      <c r="AA343" s="128">
        <f>IF(OR(J343="Fail",ISBLANK(J343)),INDEX('Issue Code Table'!C:C,MATCH(N:N,'Issue Code Table'!A:A,0)),IF(M343="Critical",6,IF(M343="Significant",5,IF(M343="Moderate",3,2))))</f>
        <v>5</v>
      </c>
    </row>
    <row r="344" spans="1:27" s="79" customFormat="1" ht="59.15" customHeight="1" x14ac:dyDescent="0.25">
      <c r="A344" s="96" t="s">
        <v>3887</v>
      </c>
      <c r="B344" s="97" t="s">
        <v>361</v>
      </c>
      <c r="C344" s="156" t="s">
        <v>362</v>
      </c>
      <c r="D344" s="156" t="s">
        <v>193</v>
      </c>
      <c r="E344" s="156" t="s">
        <v>3888</v>
      </c>
      <c r="F344" s="156" t="s">
        <v>3889</v>
      </c>
      <c r="G344" s="156" t="s">
        <v>3890</v>
      </c>
      <c r="H344" s="156" t="s">
        <v>3891</v>
      </c>
      <c r="I344" s="156"/>
      <c r="J344" s="94"/>
      <c r="K344" s="156" t="s">
        <v>3892</v>
      </c>
      <c r="L344" s="81"/>
      <c r="M344" s="101" t="s">
        <v>160</v>
      </c>
      <c r="N344" s="108" t="s">
        <v>738</v>
      </c>
      <c r="O344" s="102" t="s">
        <v>739</v>
      </c>
      <c r="P344" s="103"/>
      <c r="Q344" s="78" t="s">
        <v>3893</v>
      </c>
      <c r="R344" s="78" t="s">
        <v>3894</v>
      </c>
      <c r="S344" s="98" t="s">
        <v>3895</v>
      </c>
      <c r="T344" s="98" t="s">
        <v>3896</v>
      </c>
      <c r="U344" s="156" t="s">
        <v>3897</v>
      </c>
      <c r="V344" s="140" t="s">
        <v>3898</v>
      </c>
      <c r="W344" s="166" t="s">
        <v>221</v>
      </c>
      <c r="AA344" s="128">
        <f>IF(OR(J344="Fail",ISBLANK(J344)),INDEX('Issue Code Table'!C:C,MATCH(N:N,'Issue Code Table'!A:A,0)),IF(M344="Critical",6,IF(M344="Significant",5,IF(M344="Moderate",3,2))))</f>
        <v>5</v>
      </c>
    </row>
    <row r="345" spans="1:27" s="79" customFormat="1" ht="59.15" customHeight="1" x14ac:dyDescent="0.25">
      <c r="A345" s="96" t="s">
        <v>3899</v>
      </c>
      <c r="B345" s="97" t="s">
        <v>361</v>
      </c>
      <c r="C345" s="97" t="s">
        <v>362</v>
      </c>
      <c r="D345" s="156" t="s">
        <v>193</v>
      </c>
      <c r="E345" s="156" t="s">
        <v>3900</v>
      </c>
      <c r="F345" s="156" t="s">
        <v>3901</v>
      </c>
      <c r="G345" s="156" t="s">
        <v>3902</v>
      </c>
      <c r="H345" s="156" t="s">
        <v>3903</v>
      </c>
      <c r="I345" s="156"/>
      <c r="J345" s="94"/>
      <c r="K345" s="156" t="s">
        <v>3904</v>
      </c>
      <c r="L345" s="81"/>
      <c r="M345" s="101" t="s">
        <v>160</v>
      </c>
      <c r="N345" s="108" t="s">
        <v>738</v>
      </c>
      <c r="O345" s="153" t="s">
        <v>739</v>
      </c>
      <c r="P345" s="103"/>
      <c r="Q345" s="78" t="s">
        <v>3905</v>
      </c>
      <c r="R345" s="78" t="s">
        <v>3906</v>
      </c>
      <c r="S345" s="98" t="s">
        <v>3907</v>
      </c>
      <c r="T345" s="98" t="s">
        <v>3908</v>
      </c>
      <c r="U345" s="156" t="s">
        <v>3909</v>
      </c>
      <c r="V345" s="140" t="s">
        <v>3910</v>
      </c>
      <c r="W345" s="166" t="s">
        <v>221</v>
      </c>
      <c r="AA345" s="128">
        <f>IF(OR(J345="Fail",ISBLANK(J345)),INDEX('Issue Code Table'!C:C,MATCH(N:N,'Issue Code Table'!A:A,0)),IF(M345="Critical",6,IF(M345="Significant",5,IF(M345="Moderate",3,2))))</f>
        <v>5</v>
      </c>
    </row>
    <row r="346" spans="1:27" s="79" customFormat="1" ht="59.15" customHeight="1" x14ac:dyDescent="0.25">
      <c r="A346" s="96" t="s">
        <v>3911</v>
      </c>
      <c r="B346" s="97" t="s">
        <v>361</v>
      </c>
      <c r="C346" s="97" t="s">
        <v>362</v>
      </c>
      <c r="D346" s="156" t="s">
        <v>193</v>
      </c>
      <c r="E346" s="156" t="s">
        <v>3912</v>
      </c>
      <c r="F346" s="156" t="s">
        <v>3913</v>
      </c>
      <c r="G346" s="156" t="s">
        <v>3914</v>
      </c>
      <c r="H346" s="156" t="s">
        <v>3915</v>
      </c>
      <c r="I346" s="156"/>
      <c r="J346" s="94"/>
      <c r="K346" s="156" t="s">
        <v>3916</v>
      </c>
      <c r="L346" s="81"/>
      <c r="M346" s="101" t="s">
        <v>199</v>
      </c>
      <c r="N346" s="108" t="s">
        <v>200</v>
      </c>
      <c r="O346" s="153" t="s">
        <v>201</v>
      </c>
      <c r="P346" s="103"/>
      <c r="Q346" s="78" t="s">
        <v>3905</v>
      </c>
      <c r="R346" s="78" t="s">
        <v>3917</v>
      </c>
      <c r="S346" s="98" t="s">
        <v>3918</v>
      </c>
      <c r="T346" s="98" t="s">
        <v>3919</v>
      </c>
      <c r="U346" s="156" t="s">
        <v>3920</v>
      </c>
      <c r="V346" s="140" t="s">
        <v>3921</v>
      </c>
      <c r="W346" s="166"/>
      <c r="AA346" s="128">
        <f>IF(OR(J346="Fail",ISBLANK(J346)),INDEX('Issue Code Table'!C:C,MATCH(N:N,'Issue Code Table'!A:A,0)),IF(M346="Critical",6,IF(M346="Significant",5,IF(M346="Moderate",3,2))))</f>
        <v>3</v>
      </c>
    </row>
    <row r="347" spans="1:27" s="79" customFormat="1" ht="59.15" customHeight="1" x14ac:dyDescent="0.25">
      <c r="A347" s="96" t="s">
        <v>3922</v>
      </c>
      <c r="B347" s="97" t="s">
        <v>361</v>
      </c>
      <c r="C347" s="97" t="s">
        <v>362</v>
      </c>
      <c r="D347" s="156" t="s">
        <v>193</v>
      </c>
      <c r="E347" s="156" t="s">
        <v>3923</v>
      </c>
      <c r="F347" s="156" t="s">
        <v>3924</v>
      </c>
      <c r="G347" s="156" t="s">
        <v>3925</v>
      </c>
      <c r="H347" s="156" t="s">
        <v>3926</v>
      </c>
      <c r="I347" s="156"/>
      <c r="J347" s="94"/>
      <c r="K347" s="156" t="s">
        <v>3927</v>
      </c>
      <c r="L347" s="81"/>
      <c r="M347" s="101" t="s">
        <v>160</v>
      </c>
      <c r="N347" s="108" t="s">
        <v>738</v>
      </c>
      <c r="O347" s="153" t="s">
        <v>739</v>
      </c>
      <c r="P347" s="103"/>
      <c r="Q347" s="78" t="s">
        <v>3905</v>
      </c>
      <c r="R347" s="78" t="s">
        <v>3928</v>
      </c>
      <c r="S347" s="98" t="s">
        <v>3929</v>
      </c>
      <c r="T347" s="98" t="s">
        <v>3930</v>
      </c>
      <c r="U347" s="156" t="s">
        <v>3931</v>
      </c>
      <c r="V347" s="140" t="s">
        <v>3932</v>
      </c>
      <c r="W347" s="166" t="s">
        <v>221</v>
      </c>
      <c r="AA347" s="128">
        <f>IF(OR(J347="Fail",ISBLANK(J347)),INDEX('Issue Code Table'!C:C,MATCH(N:N,'Issue Code Table'!A:A,0)),IF(M347="Critical",6,IF(M347="Significant",5,IF(M347="Moderate",3,2))))</f>
        <v>5</v>
      </c>
    </row>
    <row r="348" spans="1:27" s="79" customFormat="1" ht="59.15" customHeight="1" x14ac:dyDescent="0.25">
      <c r="A348" s="96" t="s">
        <v>3933</v>
      </c>
      <c r="B348" s="97" t="s">
        <v>361</v>
      </c>
      <c r="C348" s="97" t="s">
        <v>362</v>
      </c>
      <c r="D348" s="156" t="s">
        <v>193</v>
      </c>
      <c r="E348" s="156" t="s">
        <v>3934</v>
      </c>
      <c r="F348" s="156" t="s">
        <v>3935</v>
      </c>
      <c r="G348" s="156" t="s">
        <v>3936</v>
      </c>
      <c r="H348" s="156" t="s">
        <v>3937</v>
      </c>
      <c r="I348" s="156"/>
      <c r="J348" s="94"/>
      <c r="K348" s="156" t="s">
        <v>3938</v>
      </c>
      <c r="L348" s="81"/>
      <c r="M348" s="101" t="s">
        <v>160</v>
      </c>
      <c r="N348" s="108" t="s">
        <v>738</v>
      </c>
      <c r="O348" s="153" t="s">
        <v>739</v>
      </c>
      <c r="P348" s="103"/>
      <c r="Q348" s="78" t="s">
        <v>3905</v>
      </c>
      <c r="R348" s="78" t="s">
        <v>3939</v>
      </c>
      <c r="S348" s="98" t="s">
        <v>3940</v>
      </c>
      <c r="T348" s="98" t="s">
        <v>2277</v>
      </c>
      <c r="U348" s="156" t="s">
        <v>3941</v>
      </c>
      <c r="V348" s="140" t="s">
        <v>3942</v>
      </c>
      <c r="W348" s="166" t="s">
        <v>221</v>
      </c>
      <c r="AA348" s="128">
        <f>IF(OR(J348="Fail",ISBLANK(J348)),INDEX('Issue Code Table'!C:C,MATCH(N:N,'Issue Code Table'!A:A,0)),IF(M348="Critical",6,IF(M348="Significant",5,IF(M348="Moderate",3,2))))</f>
        <v>5</v>
      </c>
    </row>
    <row r="349" spans="1:27" s="79" customFormat="1" ht="59.15" customHeight="1" x14ac:dyDescent="0.25">
      <c r="A349" s="96" t="s">
        <v>3943</v>
      </c>
      <c r="B349" s="97" t="s">
        <v>1189</v>
      </c>
      <c r="C349" s="156" t="s">
        <v>1190</v>
      </c>
      <c r="D349" s="156" t="s">
        <v>193</v>
      </c>
      <c r="E349" s="156" t="s">
        <v>3944</v>
      </c>
      <c r="F349" s="156" t="s">
        <v>3945</v>
      </c>
      <c r="G349" s="156" t="s">
        <v>3946</v>
      </c>
      <c r="H349" s="156" t="s">
        <v>3947</v>
      </c>
      <c r="I349" s="156"/>
      <c r="J349" s="94"/>
      <c r="K349" s="99" t="s">
        <v>3948</v>
      </c>
      <c r="L349" s="138"/>
      <c r="M349" s="101" t="s">
        <v>160</v>
      </c>
      <c r="N349" s="108" t="s">
        <v>738</v>
      </c>
      <c r="O349" s="102" t="s">
        <v>739</v>
      </c>
      <c r="P349" s="103"/>
      <c r="Q349" s="78" t="s">
        <v>3949</v>
      </c>
      <c r="R349" s="78" t="s">
        <v>3950</v>
      </c>
      <c r="S349" s="98" t="s">
        <v>3951</v>
      </c>
      <c r="T349" s="98" t="s">
        <v>3952</v>
      </c>
      <c r="U349" s="156" t="s">
        <v>3953</v>
      </c>
      <c r="V349" s="140" t="s">
        <v>3954</v>
      </c>
      <c r="W349" s="166" t="s">
        <v>221</v>
      </c>
      <c r="AA349" s="128">
        <f>IF(OR(J349="Fail",ISBLANK(J349)),INDEX('Issue Code Table'!C:C,MATCH(N:N,'Issue Code Table'!A:A,0)),IF(M349="Critical",6,IF(M349="Significant",5,IF(M349="Moderate",3,2))))</f>
        <v>5</v>
      </c>
    </row>
    <row r="350" spans="1:27" s="79" customFormat="1" ht="59.15" customHeight="1" x14ac:dyDescent="0.25">
      <c r="A350" s="96" t="s">
        <v>3955</v>
      </c>
      <c r="B350" s="97" t="s">
        <v>361</v>
      </c>
      <c r="C350" s="156" t="s">
        <v>362</v>
      </c>
      <c r="D350" s="156" t="s">
        <v>193</v>
      </c>
      <c r="E350" s="156" t="s">
        <v>3956</v>
      </c>
      <c r="F350" s="156" t="s">
        <v>3957</v>
      </c>
      <c r="G350" s="156" t="s">
        <v>3958</v>
      </c>
      <c r="H350" s="156" t="s">
        <v>3959</v>
      </c>
      <c r="I350" s="156"/>
      <c r="J350" s="94"/>
      <c r="K350" s="99" t="s">
        <v>3960</v>
      </c>
      <c r="L350" s="81"/>
      <c r="M350" s="101" t="s">
        <v>160</v>
      </c>
      <c r="N350" s="108" t="s">
        <v>738</v>
      </c>
      <c r="O350" s="102" t="s">
        <v>739</v>
      </c>
      <c r="P350" s="103"/>
      <c r="Q350" s="78" t="s">
        <v>3961</v>
      </c>
      <c r="R350" s="78" t="s">
        <v>3962</v>
      </c>
      <c r="S350" s="98" t="s">
        <v>3963</v>
      </c>
      <c r="T350" s="98" t="s">
        <v>347</v>
      </c>
      <c r="U350" s="156" t="s">
        <v>3964</v>
      </c>
      <c r="V350" s="140" t="s">
        <v>3965</v>
      </c>
      <c r="W350" s="166" t="s">
        <v>221</v>
      </c>
      <c r="AA350" s="128">
        <f>IF(OR(J350="Fail",ISBLANK(J350)),INDEX('Issue Code Table'!C:C,MATCH(N:N,'Issue Code Table'!A:A,0)),IF(M350="Critical",6,IF(M350="Significant",5,IF(M350="Moderate",3,2))))</f>
        <v>5</v>
      </c>
    </row>
    <row r="351" spans="1:27" s="79" customFormat="1" ht="59.15" customHeight="1" x14ac:dyDescent="0.25">
      <c r="A351" s="96" t="s">
        <v>3966</v>
      </c>
      <c r="B351" s="97" t="s">
        <v>1189</v>
      </c>
      <c r="C351" s="156" t="s">
        <v>1190</v>
      </c>
      <c r="D351" s="156" t="s">
        <v>193</v>
      </c>
      <c r="E351" s="156" t="s">
        <v>3967</v>
      </c>
      <c r="F351" s="156" t="s">
        <v>3968</v>
      </c>
      <c r="G351" s="156" t="s">
        <v>3969</v>
      </c>
      <c r="H351" s="156" t="s">
        <v>3970</v>
      </c>
      <c r="I351" s="156"/>
      <c r="J351" s="94"/>
      <c r="K351" s="99" t="s">
        <v>3971</v>
      </c>
      <c r="L351" s="81"/>
      <c r="M351" s="101" t="s">
        <v>160</v>
      </c>
      <c r="N351" s="108" t="s">
        <v>738</v>
      </c>
      <c r="O351" s="102" t="s">
        <v>739</v>
      </c>
      <c r="P351" s="103"/>
      <c r="Q351" s="78" t="s">
        <v>3961</v>
      </c>
      <c r="R351" s="78" t="s">
        <v>3972</v>
      </c>
      <c r="S351" s="98" t="s">
        <v>3973</v>
      </c>
      <c r="T351" s="98" t="s">
        <v>3974</v>
      </c>
      <c r="U351" s="156" t="s">
        <v>3975</v>
      </c>
      <c r="V351" s="140" t="s">
        <v>3976</v>
      </c>
      <c r="W351" s="166" t="s">
        <v>221</v>
      </c>
      <c r="AA351" s="128">
        <f>IF(OR(J351="Fail",ISBLANK(J351)),INDEX('Issue Code Table'!C:C,MATCH(N:N,'Issue Code Table'!A:A,0)),IF(M351="Critical",6,IF(M351="Significant",5,IF(M351="Moderate",3,2))))</f>
        <v>5</v>
      </c>
    </row>
    <row r="352" spans="1:27" s="79" customFormat="1" ht="59.15" customHeight="1" x14ac:dyDescent="0.25">
      <c r="A352" s="96" t="s">
        <v>3977</v>
      </c>
      <c r="B352" s="98" t="s">
        <v>336</v>
      </c>
      <c r="C352" s="156" t="s">
        <v>337</v>
      </c>
      <c r="D352" s="156" t="s">
        <v>193</v>
      </c>
      <c r="E352" s="156" t="s">
        <v>3978</v>
      </c>
      <c r="F352" s="156" t="s">
        <v>3979</v>
      </c>
      <c r="G352" s="156" t="s">
        <v>3980</v>
      </c>
      <c r="H352" s="156" t="s">
        <v>3981</v>
      </c>
      <c r="I352" s="156"/>
      <c r="J352" s="94"/>
      <c r="K352" s="99" t="s">
        <v>3982</v>
      </c>
      <c r="L352" s="81"/>
      <c r="M352" s="101" t="s">
        <v>160</v>
      </c>
      <c r="N352" s="108" t="s">
        <v>1414</v>
      </c>
      <c r="O352" s="102" t="s">
        <v>2297</v>
      </c>
      <c r="P352" s="103"/>
      <c r="Q352" s="78" t="s">
        <v>3983</v>
      </c>
      <c r="R352" s="78" t="s">
        <v>3984</v>
      </c>
      <c r="S352" s="98" t="s">
        <v>3985</v>
      </c>
      <c r="T352" s="98" t="s">
        <v>3986</v>
      </c>
      <c r="U352" s="156" t="s">
        <v>3987</v>
      </c>
      <c r="V352" s="140" t="s">
        <v>3988</v>
      </c>
      <c r="W352" s="166" t="s">
        <v>221</v>
      </c>
      <c r="AA352" s="128">
        <f>IF(OR(J352="Fail",ISBLANK(J352)),INDEX('Issue Code Table'!C:C,MATCH(N:N,'Issue Code Table'!A:A,0)),IF(M352="Critical",6,IF(M352="Significant",5,IF(M352="Moderate",3,2))))</f>
        <v>5</v>
      </c>
    </row>
    <row r="353" spans="1:27" s="79" customFormat="1" ht="59.15" customHeight="1" x14ac:dyDescent="0.25">
      <c r="A353" s="96" t="s">
        <v>3989</v>
      </c>
      <c r="B353" s="97" t="s">
        <v>361</v>
      </c>
      <c r="C353" s="97" t="s">
        <v>362</v>
      </c>
      <c r="D353" s="156" t="s">
        <v>193</v>
      </c>
      <c r="E353" s="156" t="s">
        <v>3990</v>
      </c>
      <c r="F353" s="156" t="s">
        <v>3991</v>
      </c>
      <c r="G353" s="156" t="s">
        <v>3992</v>
      </c>
      <c r="H353" s="156" t="s">
        <v>3993</v>
      </c>
      <c r="I353" s="156"/>
      <c r="J353" s="94"/>
      <c r="K353" s="99" t="s">
        <v>3994</v>
      </c>
      <c r="L353" s="81"/>
      <c r="M353" s="101" t="s">
        <v>160</v>
      </c>
      <c r="N353" s="108" t="s">
        <v>738</v>
      </c>
      <c r="O353" s="153" t="s">
        <v>739</v>
      </c>
      <c r="P353" s="103"/>
      <c r="Q353" s="78" t="s">
        <v>3995</v>
      </c>
      <c r="R353" s="78" t="s">
        <v>3996</v>
      </c>
      <c r="S353" s="98" t="s">
        <v>3997</v>
      </c>
      <c r="T353" s="98" t="s">
        <v>347</v>
      </c>
      <c r="U353" s="156" t="s">
        <v>3998</v>
      </c>
      <c r="V353" s="140" t="s">
        <v>3999</v>
      </c>
      <c r="W353" s="166" t="s">
        <v>221</v>
      </c>
      <c r="AA353" s="128">
        <f>IF(OR(J353="Fail",ISBLANK(J353)),INDEX('Issue Code Table'!C:C,MATCH(N:N,'Issue Code Table'!A:A,0)),IF(M353="Critical",6,IF(M353="Significant",5,IF(M353="Moderate",3,2))))</f>
        <v>5</v>
      </c>
    </row>
    <row r="354" spans="1:27" s="79" customFormat="1" ht="59.15" customHeight="1" x14ac:dyDescent="0.25">
      <c r="A354" s="96" t="s">
        <v>4000</v>
      </c>
      <c r="B354" s="97" t="s">
        <v>1189</v>
      </c>
      <c r="C354" s="156" t="s">
        <v>1190</v>
      </c>
      <c r="D354" s="156" t="s">
        <v>193</v>
      </c>
      <c r="E354" s="156" t="s">
        <v>4001</v>
      </c>
      <c r="F354" s="156" t="s">
        <v>4002</v>
      </c>
      <c r="G354" s="156" t="s">
        <v>4003</v>
      </c>
      <c r="H354" s="156" t="s">
        <v>4004</v>
      </c>
      <c r="I354" s="156"/>
      <c r="J354" s="94"/>
      <c r="K354" s="99" t="s">
        <v>4005</v>
      </c>
      <c r="L354" s="138"/>
      <c r="M354" s="101" t="s">
        <v>160</v>
      </c>
      <c r="N354" s="108" t="s">
        <v>738</v>
      </c>
      <c r="O354" s="102" t="s">
        <v>739</v>
      </c>
      <c r="P354" s="103"/>
      <c r="Q354" s="78" t="s">
        <v>4006</v>
      </c>
      <c r="R354" s="78" t="s">
        <v>4007</v>
      </c>
      <c r="S354" s="98" t="s">
        <v>4008</v>
      </c>
      <c r="T354" s="98" t="s">
        <v>4009</v>
      </c>
      <c r="U354" s="156" t="s">
        <v>4010</v>
      </c>
      <c r="V354" s="140" t="s">
        <v>4011</v>
      </c>
      <c r="W354" s="166" t="s">
        <v>221</v>
      </c>
      <c r="AA354" s="128">
        <f>IF(OR(J354="Fail",ISBLANK(J354)),INDEX('Issue Code Table'!C:C,MATCH(N:N,'Issue Code Table'!A:A,0)),IF(M354="Critical",6,IF(M354="Significant",5,IF(M354="Moderate",3,2))))</f>
        <v>5</v>
      </c>
    </row>
    <row r="355" spans="1:27" s="79" customFormat="1" ht="59.15" customHeight="1" x14ac:dyDescent="0.25">
      <c r="A355" s="96" t="s">
        <v>4012</v>
      </c>
      <c r="B355" s="98" t="s">
        <v>336</v>
      </c>
      <c r="C355" s="156" t="s">
        <v>337</v>
      </c>
      <c r="D355" s="156" t="s">
        <v>193</v>
      </c>
      <c r="E355" s="156" t="s">
        <v>4013</v>
      </c>
      <c r="F355" s="156" t="s">
        <v>4014</v>
      </c>
      <c r="G355" s="156" t="s">
        <v>4015</v>
      </c>
      <c r="H355" s="156" t="s">
        <v>4016</v>
      </c>
      <c r="I355" s="156"/>
      <c r="J355" s="94"/>
      <c r="K355" s="99" t="s">
        <v>4017</v>
      </c>
      <c r="L355" s="81"/>
      <c r="M355" s="101" t="s">
        <v>160</v>
      </c>
      <c r="N355" s="108" t="s">
        <v>1358</v>
      </c>
      <c r="O355" s="102" t="s">
        <v>1359</v>
      </c>
      <c r="P355" s="103"/>
      <c r="Q355" s="78" t="s">
        <v>4018</v>
      </c>
      <c r="R355" s="78" t="s">
        <v>4019</v>
      </c>
      <c r="S355" s="98" t="s">
        <v>4020</v>
      </c>
      <c r="T355" s="98" t="s">
        <v>347</v>
      </c>
      <c r="U355" s="156" t="s">
        <v>4021</v>
      </c>
      <c r="V355" s="140" t="s">
        <v>4022</v>
      </c>
      <c r="W355" s="166" t="s">
        <v>221</v>
      </c>
      <c r="AA355" s="128">
        <f>IF(OR(J355="Fail",ISBLANK(J355)),INDEX('Issue Code Table'!C:C,MATCH(N:N,'Issue Code Table'!A:A,0)),IF(M355="Critical",6,IF(M355="Significant",5,IF(M355="Moderate",3,2))))</f>
        <v>5</v>
      </c>
    </row>
    <row r="356" spans="1:27" s="79" customFormat="1" ht="59.15" customHeight="1" x14ac:dyDescent="0.25">
      <c r="A356" s="96" t="s">
        <v>4023</v>
      </c>
      <c r="B356" s="98" t="s">
        <v>336</v>
      </c>
      <c r="C356" s="156" t="s">
        <v>337</v>
      </c>
      <c r="D356" s="156" t="s">
        <v>193</v>
      </c>
      <c r="E356" s="156" t="s">
        <v>4024</v>
      </c>
      <c r="F356" s="156" t="s">
        <v>4025</v>
      </c>
      <c r="G356" s="156" t="s">
        <v>4026</v>
      </c>
      <c r="H356" s="156" t="s">
        <v>4027</v>
      </c>
      <c r="I356" s="156"/>
      <c r="J356" s="94"/>
      <c r="K356" s="99" t="s">
        <v>4028</v>
      </c>
      <c r="L356" s="81"/>
      <c r="M356" s="101" t="s">
        <v>160</v>
      </c>
      <c r="N356" s="108" t="s">
        <v>342</v>
      </c>
      <c r="O356" s="102" t="s">
        <v>343</v>
      </c>
      <c r="P356" s="103"/>
      <c r="Q356" s="78" t="s">
        <v>4018</v>
      </c>
      <c r="R356" s="78" t="s">
        <v>4029</v>
      </c>
      <c r="S356" s="98" t="s">
        <v>4030</v>
      </c>
      <c r="T356" s="98" t="s">
        <v>347</v>
      </c>
      <c r="U356" s="156" t="s">
        <v>4031</v>
      </c>
      <c r="V356" s="140" t="s">
        <v>4032</v>
      </c>
      <c r="W356" s="166" t="s">
        <v>221</v>
      </c>
      <c r="AA356" s="128">
        <f>IF(OR(J356="Fail",ISBLANK(J356)),INDEX('Issue Code Table'!C:C,MATCH(N:N,'Issue Code Table'!A:A,0)),IF(M356="Critical",6,IF(M356="Significant",5,IF(M356="Moderate",3,2))))</f>
        <v>5</v>
      </c>
    </row>
    <row r="357" spans="1:27" s="79" customFormat="1" ht="59.15" customHeight="1" x14ac:dyDescent="0.25">
      <c r="A357" s="96" t="s">
        <v>4033</v>
      </c>
      <c r="B357" s="97" t="s">
        <v>361</v>
      </c>
      <c r="C357" s="97" t="s">
        <v>362</v>
      </c>
      <c r="D357" s="156" t="s">
        <v>193</v>
      </c>
      <c r="E357" s="156" t="s">
        <v>4034</v>
      </c>
      <c r="F357" s="156" t="s">
        <v>4035</v>
      </c>
      <c r="G357" s="156" t="s">
        <v>4036</v>
      </c>
      <c r="H357" s="156" t="s">
        <v>4037</v>
      </c>
      <c r="I357" s="156"/>
      <c r="J357" s="94"/>
      <c r="K357" s="99" t="s">
        <v>4038</v>
      </c>
      <c r="L357" s="81"/>
      <c r="M357" s="101" t="s">
        <v>160</v>
      </c>
      <c r="N357" s="108" t="s">
        <v>738</v>
      </c>
      <c r="O357" s="153" t="s">
        <v>739</v>
      </c>
      <c r="P357" s="103"/>
      <c r="Q357" s="78" t="s">
        <v>4039</v>
      </c>
      <c r="R357" s="78" t="s">
        <v>4040</v>
      </c>
      <c r="S357" s="98" t="s">
        <v>4041</v>
      </c>
      <c r="T357" s="98" t="s">
        <v>4042</v>
      </c>
      <c r="U357" s="156" t="s">
        <v>4043</v>
      </c>
      <c r="V357" s="140" t="s">
        <v>4044</v>
      </c>
      <c r="W357" s="166" t="s">
        <v>221</v>
      </c>
      <c r="AA357" s="128">
        <f>IF(OR(J357="Fail",ISBLANK(J357)),INDEX('Issue Code Table'!C:C,MATCH(N:N,'Issue Code Table'!A:A,0)),IF(M357="Critical",6,IF(M357="Significant",5,IF(M357="Moderate",3,2))))</f>
        <v>5</v>
      </c>
    </row>
    <row r="358" spans="1:27" s="79" customFormat="1" ht="59.15" customHeight="1" x14ac:dyDescent="0.25">
      <c r="A358" s="96" t="s">
        <v>4045</v>
      </c>
      <c r="B358" s="97" t="s">
        <v>903</v>
      </c>
      <c r="C358" s="97" t="s">
        <v>904</v>
      </c>
      <c r="D358" s="156" t="s">
        <v>193</v>
      </c>
      <c r="E358" s="156" t="s">
        <v>4046</v>
      </c>
      <c r="F358" s="156" t="s">
        <v>4047</v>
      </c>
      <c r="G358" s="156" t="s">
        <v>4048</v>
      </c>
      <c r="H358" s="156" t="s">
        <v>4049</v>
      </c>
      <c r="I358" s="156"/>
      <c r="J358" s="94"/>
      <c r="K358" s="99" t="s">
        <v>4050</v>
      </c>
      <c r="L358" s="81"/>
      <c r="M358" s="101" t="s">
        <v>160</v>
      </c>
      <c r="N358" s="108" t="s">
        <v>738</v>
      </c>
      <c r="O358" s="102" t="s">
        <v>2346</v>
      </c>
      <c r="P358" s="103"/>
      <c r="Q358" s="78" t="s">
        <v>4039</v>
      </c>
      <c r="R358" s="78" t="s">
        <v>4051</v>
      </c>
      <c r="S358" s="98" t="s">
        <v>4052</v>
      </c>
      <c r="T358" s="98" t="s">
        <v>4053</v>
      </c>
      <c r="U358" s="156" t="s">
        <v>4054</v>
      </c>
      <c r="V358" s="140" t="s">
        <v>4055</v>
      </c>
      <c r="W358" s="166" t="s">
        <v>221</v>
      </c>
      <c r="AA358" s="128">
        <f>IF(OR(J358="Fail",ISBLANK(J358)),INDEX('Issue Code Table'!C:C,MATCH(N:N,'Issue Code Table'!A:A,0)),IF(M358="Critical",6,IF(M358="Significant",5,IF(M358="Moderate",3,2))))</f>
        <v>5</v>
      </c>
    </row>
    <row r="359" spans="1:27" s="79" customFormat="1" ht="59.15" customHeight="1" x14ac:dyDescent="0.25">
      <c r="A359" s="96" t="s">
        <v>4056</v>
      </c>
      <c r="B359" s="97" t="s">
        <v>2014</v>
      </c>
      <c r="C359" s="156" t="s">
        <v>2015</v>
      </c>
      <c r="D359" s="156" t="s">
        <v>193</v>
      </c>
      <c r="E359" s="156" t="s">
        <v>4057</v>
      </c>
      <c r="F359" s="156" t="s">
        <v>4058</v>
      </c>
      <c r="G359" s="156" t="s">
        <v>4059</v>
      </c>
      <c r="H359" s="156" t="s">
        <v>4060</v>
      </c>
      <c r="I359" s="156"/>
      <c r="J359" s="94"/>
      <c r="K359" s="99" t="s">
        <v>4061</v>
      </c>
      <c r="L359" s="81"/>
      <c r="M359" s="101" t="s">
        <v>199</v>
      </c>
      <c r="N359" s="108" t="s">
        <v>1402</v>
      </c>
      <c r="O359" s="102" t="s">
        <v>1403</v>
      </c>
      <c r="P359" s="103"/>
      <c r="Q359" s="78" t="s">
        <v>4062</v>
      </c>
      <c r="R359" s="78" t="s">
        <v>4063</v>
      </c>
      <c r="S359" s="98" t="s">
        <v>4064</v>
      </c>
      <c r="T359" s="98" t="s">
        <v>4065</v>
      </c>
      <c r="U359" s="156" t="s">
        <v>4066</v>
      </c>
      <c r="V359" s="140" t="s">
        <v>4067</v>
      </c>
      <c r="W359" s="166"/>
      <c r="AA359" s="128">
        <f>IF(OR(J359="Fail",ISBLANK(J359)),INDEX('Issue Code Table'!C:C,MATCH(N:N,'Issue Code Table'!A:A,0)),IF(M359="Critical",6,IF(M359="Significant",5,IF(M359="Moderate",3,2))))</f>
        <v>3</v>
      </c>
    </row>
    <row r="360" spans="1:27" s="79" customFormat="1" ht="59.15" customHeight="1" x14ac:dyDescent="0.25">
      <c r="A360" s="96" t="s">
        <v>4068</v>
      </c>
      <c r="B360" s="97" t="s">
        <v>2014</v>
      </c>
      <c r="C360" s="156" t="s">
        <v>2015</v>
      </c>
      <c r="D360" s="156" t="s">
        <v>193</v>
      </c>
      <c r="E360" s="156" t="s">
        <v>4069</v>
      </c>
      <c r="F360" s="156" t="s">
        <v>4070</v>
      </c>
      <c r="G360" s="156" t="s">
        <v>4071</v>
      </c>
      <c r="H360" s="156" t="s">
        <v>4072</v>
      </c>
      <c r="I360" s="156"/>
      <c r="J360" s="94"/>
      <c r="K360" s="99" t="s">
        <v>4073</v>
      </c>
      <c r="L360" s="81"/>
      <c r="M360" s="101" t="s">
        <v>199</v>
      </c>
      <c r="N360" s="108" t="s">
        <v>1402</v>
      </c>
      <c r="O360" s="102" t="s">
        <v>1403</v>
      </c>
      <c r="P360" s="103"/>
      <c r="Q360" s="78" t="s">
        <v>4062</v>
      </c>
      <c r="R360" s="78" t="s">
        <v>4074</v>
      </c>
      <c r="S360" s="98" t="s">
        <v>4075</v>
      </c>
      <c r="T360" s="98" t="s">
        <v>4076</v>
      </c>
      <c r="U360" s="156" t="s">
        <v>4077</v>
      </c>
      <c r="V360" s="140" t="s">
        <v>4078</v>
      </c>
      <c r="W360" s="166"/>
      <c r="AA360" s="128">
        <f>IF(OR(J360="Fail",ISBLANK(J360)),INDEX('Issue Code Table'!C:C,MATCH(N:N,'Issue Code Table'!A:A,0)),IF(M360="Critical",6,IF(M360="Significant",5,IF(M360="Moderate",3,2))))</f>
        <v>3</v>
      </c>
    </row>
    <row r="361" spans="1:27" s="79" customFormat="1" ht="59.15" customHeight="1" x14ac:dyDescent="0.25">
      <c r="A361" s="96" t="s">
        <v>4079</v>
      </c>
      <c r="B361" s="97" t="s">
        <v>361</v>
      </c>
      <c r="C361" s="156" t="s">
        <v>362</v>
      </c>
      <c r="D361" s="156" t="s">
        <v>193</v>
      </c>
      <c r="E361" s="156" t="s">
        <v>4080</v>
      </c>
      <c r="F361" s="156" t="s">
        <v>4081</v>
      </c>
      <c r="G361" s="156" t="s">
        <v>4082</v>
      </c>
      <c r="H361" s="156" t="s">
        <v>4083</v>
      </c>
      <c r="I361" s="156"/>
      <c r="J361" s="94"/>
      <c r="K361" s="99" t="s">
        <v>4084</v>
      </c>
      <c r="L361" s="81"/>
      <c r="M361" s="101" t="s">
        <v>160</v>
      </c>
      <c r="N361" s="108" t="s">
        <v>817</v>
      </c>
      <c r="O361" s="102" t="s">
        <v>818</v>
      </c>
      <c r="P361" s="103"/>
      <c r="Q361" s="78" t="s">
        <v>4085</v>
      </c>
      <c r="R361" s="78" t="s">
        <v>4086</v>
      </c>
      <c r="S361" s="98" t="s">
        <v>4087</v>
      </c>
      <c r="T361" s="98" t="s">
        <v>347</v>
      </c>
      <c r="U361" s="156" t="s">
        <v>4088</v>
      </c>
      <c r="V361" s="140" t="s">
        <v>4089</v>
      </c>
      <c r="W361" s="166" t="s">
        <v>221</v>
      </c>
      <c r="AA361" s="128">
        <f>IF(OR(J361="Fail",ISBLANK(J361)),INDEX('Issue Code Table'!C:C,MATCH(N:N,'Issue Code Table'!A:A,0)),IF(M361="Critical",6,IF(M361="Significant",5,IF(M361="Moderate",3,2))))</f>
        <v>6</v>
      </c>
    </row>
    <row r="362" spans="1:27" s="79" customFormat="1" ht="59.15" customHeight="1" x14ac:dyDescent="0.25">
      <c r="A362" s="96" t="s">
        <v>4090</v>
      </c>
      <c r="B362" s="97" t="s">
        <v>767</v>
      </c>
      <c r="C362" s="156" t="s">
        <v>768</v>
      </c>
      <c r="D362" s="156" t="s">
        <v>193</v>
      </c>
      <c r="E362" s="156" t="s">
        <v>4091</v>
      </c>
      <c r="F362" s="156" t="s">
        <v>4092</v>
      </c>
      <c r="G362" s="156" t="s">
        <v>4093</v>
      </c>
      <c r="H362" s="156" t="s">
        <v>4094</v>
      </c>
      <c r="I362" s="156"/>
      <c r="J362" s="94"/>
      <c r="K362" s="99" t="s">
        <v>4095</v>
      </c>
      <c r="L362" s="81"/>
      <c r="M362" s="101" t="s">
        <v>160</v>
      </c>
      <c r="N362" s="108" t="s">
        <v>186</v>
      </c>
      <c r="O362" s="153" t="s">
        <v>187</v>
      </c>
      <c r="P362" s="103"/>
      <c r="Q362" s="78" t="s">
        <v>4085</v>
      </c>
      <c r="R362" s="78" t="s">
        <v>4096</v>
      </c>
      <c r="S362" s="98" t="s">
        <v>4097</v>
      </c>
      <c r="T362" s="98" t="s">
        <v>347</v>
      </c>
      <c r="U362" s="156" t="s">
        <v>4098</v>
      </c>
      <c r="V362" s="140" t="s">
        <v>4099</v>
      </c>
      <c r="W362" s="166" t="s">
        <v>221</v>
      </c>
      <c r="AA362" s="128">
        <f>IF(OR(J362="Fail",ISBLANK(J362)),INDEX('Issue Code Table'!C:C,MATCH(N:N,'Issue Code Table'!A:A,0)),IF(M362="Critical",6,IF(M362="Significant",5,IF(M362="Moderate",3,2))))</f>
        <v>6</v>
      </c>
    </row>
    <row r="363" spans="1:27" s="79" customFormat="1" ht="59.15" customHeight="1" x14ac:dyDescent="0.25">
      <c r="A363" s="96" t="s">
        <v>4100</v>
      </c>
      <c r="B363" s="97" t="s">
        <v>361</v>
      </c>
      <c r="C363" s="156" t="s">
        <v>362</v>
      </c>
      <c r="D363" s="156" t="s">
        <v>193</v>
      </c>
      <c r="E363" s="156" t="s">
        <v>4101</v>
      </c>
      <c r="F363" s="156" t="s">
        <v>4102</v>
      </c>
      <c r="G363" s="156" t="s">
        <v>4103</v>
      </c>
      <c r="H363" s="156" t="s">
        <v>4104</v>
      </c>
      <c r="I363" s="156"/>
      <c r="J363" s="94"/>
      <c r="K363" s="99" t="s">
        <v>4105</v>
      </c>
      <c r="L363" s="81"/>
      <c r="M363" s="101" t="s">
        <v>160</v>
      </c>
      <c r="N363" s="108" t="s">
        <v>186</v>
      </c>
      <c r="O363" s="153" t="s">
        <v>187</v>
      </c>
      <c r="P363" s="103"/>
      <c r="Q363" s="78" t="s">
        <v>4085</v>
      </c>
      <c r="R363" s="78" t="s">
        <v>4106</v>
      </c>
      <c r="S363" s="98" t="s">
        <v>4107</v>
      </c>
      <c r="T363" s="98" t="s">
        <v>4108</v>
      </c>
      <c r="U363" s="156" t="s">
        <v>4109</v>
      </c>
      <c r="V363" s="140" t="s">
        <v>4110</v>
      </c>
      <c r="W363" s="166" t="s">
        <v>221</v>
      </c>
      <c r="AA363" s="128">
        <f>IF(OR(J363="Fail",ISBLANK(J363)),INDEX('Issue Code Table'!C:C,MATCH(N:N,'Issue Code Table'!A:A,0)),IF(M363="Critical",6,IF(M363="Significant",5,IF(M363="Moderate",3,2))))</f>
        <v>6</v>
      </c>
    </row>
    <row r="364" spans="1:27" s="79" customFormat="1" ht="59.15" customHeight="1" x14ac:dyDescent="0.25">
      <c r="A364" s="96" t="s">
        <v>4111</v>
      </c>
      <c r="B364" s="97" t="s">
        <v>361</v>
      </c>
      <c r="C364" s="156" t="s">
        <v>362</v>
      </c>
      <c r="D364" s="156" t="s">
        <v>193</v>
      </c>
      <c r="E364" s="156" t="s">
        <v>4080</v>
      </c>
      <c r="F364" s="156" t="s">
        <v>4112</v>
      </c>
      <c r="G364" s="156" t="s">
        <v>4113</v>
      </c>
      <c r="H364" s="156" t="s">
        <v>4083</v>
      </c>
      <c r="I364" s="156"/>
      <c r="J364" s="94"/>
      <c r="K364" s="99" t="s">
        <v>4084</v>
      </c>
      <c r="L364" s="81"/>
      <c r="M364" s="101" t="s">
        <v>160</v>
      </c>
      <c r="N364" s="108" t="s">
        <v>817</v>
      </c>
      <c r="O364" s="102" t="s">
        <v>818</v>
      </c>
      <c r="P364" s="103"/>
      <c r="Q364" s="78" t="s">
        <v>4114</v>
      </c>
      <c r="R364" s="78" t="s">
        <v>4115</v>
      </c>
      <c r="S364" s="98" t="s">
        <v>4087</v>
      </c>
      <c r="T364" s="98" t="s">
        <v>347</v>
      </c>
      <c r="U364" s="156" t="s">
        <v>4116</v>
      </c>
      <c r="V364" s="140" t="s">
        <v>4117</v>
      </c>
      <c r="W364" s="166" t="s">
        <v>221</v>
      </c>
      <c r="AA364" s="128">
        <f>IF(OR(J364="Fail",ISBLANK(J364)),INDEX('Issue Code Table'!C:C,MATCH(N:N,'Issue Code Table'!A:A,0)),IF(M364="Critical",6,IF(M364="Significant",5,IF(M364="Moderate",3,2))))</f>
        <v>6</v>
      </c>
    </row>
    <row r="365" spans="1:27" s="79" customFormat="1" ht="59.15" customHeight="1" x14ac:dyDescent="0.25">
      <c r="A365" s="96" t="s">
        <v>4118</v>
      </c>
      <c r="B365" s="97" t="s">
        <v>767</v>
      </c>
      <c r="C365" s="156" t="s">
        <v>768</v>
      </c>
      <c r="D365" s="156" t="s">
        <v>193</v>
      </c>
      <c r="E365" s="156" t="s">
        <v>4091</v>
      </c>
      <c r="F365" s="156" t="s">
        <v>4119</v>
      </c>
      <c r="G365" s="156" t="s">
        <v>4120</v>
      </c>
      <c r="H365" s="156" t="s">
        <v>4094</v>
      </c>
      <c r="I365" s="156"/>
      <c r="J365" s="94"/>
      <c r="K365" s="99" t="s">
        <v>4095</v>
      </c>
      <c r="L365" s="81"/>
      <c r="M365" s="101" t="s">
        <v>160</v>
      </c>
      <c r="N365" s="108" t="s">
        <v>186</v>
      </c>
      <c r="O365" s="153" t="s">
        <v>187</v>
      </c>
      <c r="P365" s="103"/>
      <c r="Q365" s="78" t="s">
        <v>4114</v>
      </c>
      <c r="R365" s="78" t="s">
        <v>4121</v>
      </c>
      <c r="S365" s="98" t="s">
        <v>4097</v>
      </c>
      <c r="T365" s="98" t="s">
        <v>347</v>
      </c>
      <c r="U365" s="156" t="s">
        <v>4122</v>
      </c>
      <c r="V365" s="140" t="s">
        <v>4123</v>
      </c>
      <c r="W365" s="166" t="s">
        <v>221</v>
      </c>
      <c r="AA365" s="128">
        <f>IF(OR(J365="Fail",ISBLANK(J365)),INDEX('Issue Code Table'!C:C,MATCH(N:N,'Issue Code Table'!A:A,0)),IF(M365="Critical",6,IF(M365="Significant",5,IF(M365="Moderate",3,2))))</f>
        <v>6</v>
      </c>
    </row>
    <row r="366" spans="1:27" s="79" customFormat="1" ht="59.15" customHeight="1" x14ac:dyDescent="0.25">
      <c r="A366" s="96" t="s">
        <v>4124</v>
      </c>
      <c r="B366" s="97" t="s">
        <v>361</v>
      </c>
      <c r="C366" s="156" t="s">
        <v>362</v>
      </c>
      <c r="D366" s="156" t="s">
        <v>193</v>
      </c>
      <c r="E366" s="156" t="s">
        <v>4125</v>
      </c>
      <c r="F366" s="156" t="s">
        <v>4126</v>
      </c>
      <c r="G366" s="156" t="s">
        <v>4127</v>
      </c>
      <c r="H366" s="156" t="s">
        <v>4128</v>
      </c>
      <c r="I366" s="156"/>
      <c r="J366" s="94"/>
      <c r="K366" s="99" t="s">
        <v>4129</v>
      </c>
      <c r="L366" s="81"/>
      <c r="M366" s="101" t="s">
        <v>160</v>
      </c>
      <c r="N366" s="108" t="s">
        <v>1097</v>
      </c>
      <c r="O366" s="102" t="s">
        <v>1098</v>
      </c>
      <c r="P366" s="103"/>
      <c r="Q366" s="78" t="s">
        <v>4114</v>
      </c>
      <c r="R366" s="78" t="s">
        <v>4130</v>
      </c>
      <c r="S366" s="98" t="s">
        <v>4131</v>
      </c>
      <c r="T366" s="98" t="s">
        <v>4132</v>
      </c>
      <c r="U366" s="156" t="s">
        <v>4133</v>
      </c>
      <c r="V366" s="140" t="s">
        <v>4134</v>
      </c>
      <c r="W366" s="166" t="s">
        <v>221</v>
      </c>
      <c r="AA366" s="128">
        <f>IF(OR(J366="Fail",ISBLANK(J366)),INDEX('Issue Code Table'!C:C,MATCH(N:N,'Issue Code Table'!A:A,0)),IF(M366="Critical",6,IF(M366="Significant",5,IF(M366="Moderate",3,2))))</f>
        <v>5</v>
      </c>
    </row>
    <row r="367" spans="1:27" s="79" customFormat="1" ht="59.15" customHeight="1" x14ac:dyDescent="0.25">
      <c r="A367" s="96" t="s">
        <v>4135</v>
      </c>
      <c r="B367" s="97" t="s">
        <v>361</v>
      </c>
      <c r="C367" s="156" t="s">
        <v>362</v>
      </c>
      <c r="D367" s="156" t="s">
        <v>193</v>
      </c>
      <c r="E367" s="156" t="s">
        <v>4136</v>
      </c>
      <c r="F367" s="156" t="s">
        <v>4137</v>
      </c>
      <c r="G367" s="156" t="s">
        <v>4138</v>
      </c>
      <c r="H367" s="156" t="s">
        <v>4139</v>
      </c>
      <c r="I367" s="156"/>
      <c r="J367" s="94"/>
      <c r="K367" s="156" t="s">
        <v>4140</v>
      </c>
      <c r="L367" s="81"/>
      <c r="M367" s="101" t="s">
        <v>160</v>
      </c>
      <c r="N367" s="108" t="s">
        <v>738</v>
      </c>
      <c r="O367" s="102" t="s">
        <v>739</v>
      </c>
      <c r="P367" s="103"/>
      <c r="Q367" s="78" t="s">
        <v>4141</v>
      </c>
      <c r="R367" s="78" t="s">
        <v>4142</v>
      </c>
      <c r="S367" s="98" t="s">
        <v>4143</v>
      </c>
      <c r="T367" s="98" t="s">
        <v>4144</v>
      </c>
      <c r="U367" s="156" t="s">
        <v>4145</v>
      </c>
      <c r="V367" s="140" t="s">
        <v>4146</v>
      </c>
      <c r="W367" s="166" t="s">
        <v>221</v>
      </c>
      <c r="AA367" s="128">
        <f>IF(OR(J367="Fail",ISBLANK(J367)),INDEX('Issue Code Table'!C:C,MATCH(N:N,'Issue Code Table'!A:A,0)),IF(M367="Critical",6,IF(M367="Significant",5,IF(M367="Moderate",3,2))))</f>
        <v>5</v>
      </c>
    </row>
    <row r="368" spans="1:27" s="79" customFormat="1" ht="59.15" customHeight="1" x14ac:dyDescent="0.25">
      <c r="A368" s="96" t="s">
        <v>4147</v>
      </c>
      <c r="B368" s="97" t="s">
        <v>361</v>
      </c>
      <c r="C368" s="156" t="s">
        <v>362</v>
      </c>
      <c r="D368" s="156" t="s">
        <v>193</v>
      </c>
      <c r="E368" s="156" t="s">
        <v>4148</v>
      </c>
      <c r="F368" s="156" t="s">
        <v>4149</v>
      </c>
      <c r="G368" s="156" t="s">
        <v>4150</v>
      </c>
      <c r="H368" s="156" t="s">
        <v>4151</v>
      </c>
      <c r="I368" s="156"/>
      <c r="J368" s="94"/>
      <c r="K368" s="156" t="s">
        <v>4152</v>
      </c>
      <c r="L368" s="81"/>
      <c r="M368" s="101" t="s">
        <v>160</v>
      </c>
      <c r="N368" s="108" t="s">
        <v>738</v>
      </c>
      <c r="O368" s="102" t="s">
        <v>739</v>
      </c>
      <c r="P368" s="103"/>
      <c r="Q368" s="78" t="s">
        <v>4141</v>
      </c>
      <c r="R368" s="78" t="s">
        <v>4153</v>
      </c>
      <c r="S368" s="98" t="s">
        <v>4154</v>
      </c>
      <c r="T368" s="98" t="s">
        <v>4155</v>
      </c>
      <c r="U368" s="156" t="s">
        <v>4156</v>
      </c>
      <c r="V368" s="140" t="s">
        <v>4157</v>
      </c>
      <c r="W368" s="166" t="s">
        <v>221</v>
      </c>
      <c r="AA368" s="128">
        <f>IF(OR(J368="Fail",ISBLANK(J368)),INDEX('Issue Code Table'!C:C,MATCH(N:N,'Issue Code Table'!A:A,0)),IF(M368="Critical",6,IF(M368="Significant",5,IF(M368="Moderate",3,2))))</f>
        <v>5</v>
      </c>
    </row>
    <row r="369" spans="1:27" s="79" customFormat="1" ht="59.15" customHeight="1" x14ac:dyDescent="0.25">
      <c r="A369" s="96" t="s">
        <v>4158</v>
      </c>
      <c r="B369" s="97" t="s">
        <v>361</v>
      </c>
      <c r="C369" s="156" t="s">
        <v>362</v>
      </c>
      <c r="D369" s="156" t="s">
        <v>193</v>
      </c>
      <c r="E369" s="156" t="s">
        <v>4159</v>
      </c>
      <c r="F369" s="156" t="s">
        <v>4160</v>
      </c>
      <c r="G369" s="156" t="s">
        <v>4161</v>
      </c>
      <c r="H369" s="156" t="s">
        <v>4162</v>
      </c>
      <c r="I369" s="156"/>
      <c r="J369" s="94"/>
      <c r="K369" s="99" t="s">
        <v>4163</v>
      </c>
      <c r="L369" s="138"/>
      <c r="M369" s="101" t="s">
        <v>199</v>
      </c>
      <c r="N369" s="108" t="s">
        <v>377</v>
      </c>
      <c r="O369" s="102" t="s">
        <v>378</v>
      </c>
      <c r="P369" s="103"/>
      <c r="Q369" s="78" t="s">
        <v>4164</v>
      </c>
      <c r="R369" s="78" t="s">
        <v>4165</v>
      </c>
      <c r="S369" s="98" t="s">
        <v>4166</v>
      </c>
      <c r="T369" s="98" t="s">
        <v>4167</v>
      </c>
      <c r="U369" s="156" t="s">
        <v>4168</v>
      </c>
      <c r="V369" s="140" t="s">
        <v>4169</v>
      </c>
      <c r="W369" s="166"/>
      <c r="AA369" s="128">
        <f>IF(OR(J369="Fail",ISBLANK(J369)),INDEX('Issue Code Table'!C:C,MATCH(N:N,'Issue Code Table'!A:A,0)),IF(M369="Critical",6,IF(M369="Significant",5,IF(M369="Moderate",3,2))))</f>
        <v>4</v>
      </c>
    </row>
    <row r="370" spans="1:27" s="79" customFormat="1" ht="59.15" customHeight="1" x14ac:dyDescent="0.25">
      <c r="A370" s="96" t="s">
        <v>4170</v>
      </c>
      <c r="B370" s="97" t="s">
        <v>361</v>
      </c>
      <c r="C370" s="156" t="s">
        <v>362</v>
      </c>
      <c r="D370" s="156" t="s">
        <v>193</v>
      </c>
      <c r="E370" s="156" t="s">
        <v>4171</v>
      </c>
      <c r="F370" s="156" t="s">
        <v>4172</v>
      </c>
      <c r="G370" s="156" t="s">
        <v>4173</v>
      </c>
      <c r="H370" s="156" t="s">
        <v>4174</v>
      </c>
      <c r="I370" s="156"/>
      <c r="J370" s="94"/>
      <c r="K370" s="99" t="s">
        <v>4175</v>
      </c>
      <c r="L370" s="81"/>
      <c r="M370" s="101" t="s">
        <v>199</v>
      </c>
      <c r="N370" s="108" t="s">
        <v>2826</v>
      </c>
      <c r="O370" s="102" t="s">
        <v>2827</v>
      </c>
      <c r="P370" s="103"/>
      <c r="Q370" s="78" t="s">
        <v>4176</v>
      </c>
      <c r="R370" s="78" t="s">
        <v>4177</v>
      </c>
      <c r="S370" s="98" t="s">
        <v>4178</v>
      </c>
      <c r="T370" s="98" t="s">
        <v>347</v>
      </c>
      <c r="U370" s="156" t="s">
        <v>4179</v>
      </c>
      <c r="V370" s="140" t="s">
        <v>4180</v>
      </c>
      <c r="W370" s="166"/>
      <c r="AA370" s="128">
        <f>IF(OR(J370="Fail",ISBLANK(J370)),INDEX('Issue Code Table'!C:C,MATCH(N:N,'Issue Code Table'!A:A,0)),IF(M370="Critical",6,IF(M370="Significant",5,IF(M370="Moderate",3,2))))</f>
        <v>5</v>
      </c>
    </row>
    <row r="371" spans="1:27" s="79" customFormat="1" ht="59.15" customHeight="1" x14ac:dyDescent="0.25">
      <c r="A371" s="96" t="s">
        <v>4181</v>
      </c>
      <c r="B371" s="97" t="s">
        <v>1675</v>
      </c>
      <c r="C371" s="156" t="s">
        <v>1676</v>
      </c>
      <c r="D371" s="156" t="s">
        <v>193</v>
      </c>
      <c r="E371" s="156" t="s">
        <v>4182</v>
      </c>
      <c r="F371" s="156" t="s">
        <v>4183</v>
      </c>
      <c r="G371" s="156" t="s">
        <v>4184</v>
      </c>
      <c r="H371" s="156" t="s">
        <v>4185</v>
      </c>
      <c r="I371" s="156"/>
      <c r="J371" s="94"/>
      <c r="K371" s="99" t="s">
        <v>4186</v>
      </c>
      <c r="L371" s="81"/>
      <c r="M371" s="101" t="s">
        <v>160</v>
      </c>
      <c r="N371" s="108" t="s">
        <v>2826</v>
      </c>
      <c r="O371" s="102" t="s">
        <v>2827</v>
      </c>
      <c r="P371" s="103"/>
      <c r="Q371" s="78" t="s">
        <v>4187</v>
      </c>
      <c r="R371" s="78" t="s">
        <v>4188</v>
      </c>
      <c r="S371" s="98" t="s">
        <v>4189</v>
      </c>
      <c r="T371" s="98" t="s">
        <v>4190</v>
      </c>
      <c r="U371" s="156" t="s">
        <v>4191</v>
      </c>
      <c r="V371" s="140" t="s">
        <v>4192</v>
      </c>
      <c r="W371" s="166" t="s">
        <v>221</v>
      </c>
      <c r="AA371" s="128">
        <f>IF(OR(J371="Fail",ISBLANK(J371)),INDEX('Issue Code Table'!C:C,MATCH(N:N,'Issue Code Table'!A:A,0)),IF(M371="Critical",6,IF(M371="Significant",5,IF(M371="Moderate",3,2))))</f>
        <v>5</v>
      </c>
    </row>
    <row r="372" spans="1:27" s="79" customFormat="1" ht="59.15" customHeight="1" x14ac:dyDescent="0.25">
      <c r="A372" s="96" t="s">
        <v>4193</v>
      </c>
      <c r="B372" s="97" t="s">
        <v>361</v>
      </c>
      <c r="C372" s="156" t="s">
        <v>362</v>
      </c>
      <c r="D372" s="156" t="s">
        <v>193</v>
      </c>
      <c r="E372" s="156" t="s">
        <v>4194</v>
      </c>
      <c r="F372" s="156" t="s">
        <v>4195</v>
      </c>
      <c r="G372" s="156" t="s">
        <v>4196</v>
      </c>
      <c r="H372" s="156" t="s">
        <v>4197</v>
      </c>
      <c r="I372" s="156"/>
      <c r="J372" s="94"/>
      <c r="K372" s="99" t="s">
        <v>4198</v>
      </c>
      <c r="L372" s="81"/>
      <c r="M372" s="101" t="s">
        <v>160</v>
      </c>
      <c r="N372" s="108" t="s">
        <v>2826</v>
      </c>
      <c r="O372" s="102" t="s">
        <v>2827</v>
      </c>
      <c r="P372" s="103"/>
      <c r="Q372" s="78" t="s">
        <v>4187</v>
      </c>
      <c r="R372" s="78" t="s">
        <v>4199</v>
      </c>
      <c r="S372" s="98" t="s">
        <v>4189</v>
      </c>
      <c r="T372" s="98" t="s">
        <v>4200</v>
      </c>
      <c r="U372" s="156" t="s">
        <v>4201</v>
      </c>
      <c r="V372" s="140" t="s">
        <v>4202</v>
      </c>
      <c r="W372" s="166" t="s">
        <v>221</v>
      </c>
      <c r="AA372" s="128">
        <f>IF(OR(J372="Fail",ISBLANK(J372)),INDEX('Issue Code Table'!C:C,MATCH(N:N,'Issue Code Table'!A:A,0)),IF(M372="Critical",6,IF(M372="Significant",5,IF(M372="Moderate",3,2))))</f>
        <v>5</v>
      </c>
    </row>
    <row r="373" spans="1:27" s="79" customFormat="1" ht="59.15" customHeight="1" x14ac:dyDescent="0.25">
      <c r="A373" s="96" t="s">
        <v>4203</v>
      </c>
      <c r="B373" s="97" t="s">
        <v>361</v>
      </c>
      <c r="C373" s="156" t="s">
        <v>362</v>
      </c>
      <c r="D373" s="156" t="s">
        <v>193</v>
      </c>
      <c r="E373" s="156" t="s">
        <v>4204</v>
      </c>
      <c r="F373" s="156" t="s">
        <v>4205</v>
      </c>
      <c r="G373" s="156" t="s">
        <v>4206</v>
      </c>
      <c r="H373" s="156" t="s">
        <v>4207</v>
      </c>
      <c r="I373" s="156"/>
      <c r="J373" s="94"/>
      <c r="K373" s="99" t="s">
        <v>4208</v>
      </c>
      <c r="L373" s="81"/>
      <c r="M373" s="101" t="s">
        <v>160</v>
      </c>
      <c r="N373" s="108" t="s">
        <v>738</v>
      </c>
      <c r="O373" s="102" t="s">
        <v>739</v>
      </c>
      <c r="P373" s="103"/>
      <c r="Q373" s="78" t="s">
        <v>4187</v>
      </c>
      <c r="R373" s="78" t="s">
        <v>4209</v>
      </c>
      <c r="S373" s="98" t="s">
        <v>4210</v>
      </c>
      <c r="T373" s="98" t="s">
        <v>4211</v>
      </c>
      <c r="U373" s="156" t="s">
        <v>4212</v>
      </c>
      <c r="V373" s="140" t="s">
        <v>4213</v>
      </c>
      <c r="W373" s="166" t="s">
        <v>221</v>
      </c>
      <c r="AA373" s="128">
        <f>IF(OR(J373="Fail",ISBLANK(J373)),INDEX('Issue Code Table'!C:C,MATCH(N:N,'Issue Code Table'!A:A,0)),IF(M373="Critical",6,IF(M373="Significant",5,IF(M373="Moderate",3,2))))</f>
        <v>5</v>
      </c>
    </row>
    <row r="374" spans="1:27" s="79" customFormat="1" ht="59.15" customHeight="1" x14ac:dyDescent="0.25">
      <c r="A374" s="96" t="s">
        <v>4214</v>
      </c>
      <c r="B374" s="97" t="s">
        <v>361</v>
      </c>
      <c r="C374" s="156" t="s">
        <v>362</v>
      </c>
      <c r="D374" s="156" t="s">
        <v>193</v>
      </c>
      <c r="E374" s="156" t="s">
        <v>4215</v>
      </c>
      <c r="F374" s="156" t="s">
        <v>4216</v>
      </c>
      <c r="G374" s="156" t="s">
        <v>4217</v>
      </c>
      <c r="H374" s="156" t="s">
        <v>4218</v>
      </c>
      <c r="I374" s="156"/>
      <c r="J374" s="94"/>
      <c r="K374" s="99" t="s">
        <v>4219</v>
      </c>
      <c r="L374" s="139"/>
      <c r="M374" s="101" t="s">
        <v>160</v>
      </c>
      <c r="N374" s="108" t="s">
        <v>738</v>
      </c>
      <c r="O374" s="102" t="s">
        <v>739</v>
      </c>
      <c r="P374" s="103"/>
      <c r="Q374" s="78" t="s">
        <v>4220</v>
      </c>
      <c r="R374" s="78" t="s">
        <v>4221</v>
      </c>
      <c r="S374" s="98" t="s">
        <v>3304</v>
      </c>
      <c r="T374" s="98" t="s">
        <v>4222</v>
      </c>
      <c r="U374" s="156" t="s">
        <v>4223</v>
      </c>
      <c r="V374" s="140" t="s">
        <v>4224</v>
      </c>
      <c r="W374" s="166" t="s">
        <v>221</v>
      </c>
      <c r="AA374" s="128">
        <f>IF(OR(J374="Fail",ISBLANK(J374)),INDEX('Issue Code Table'!C:C,MATCH(N:N,'Issue Code Table'!A:A,0)),IF(M374="Critical",6,IF(M374="Significant",5,IF(M374="Moderate",3,2))))</f>
        <v>5</v>
      </c>
    </row>
    <row r="375" spans="1:27" s="79" customFormat="1" ht="59.15" customHeight="1" x14ac:dyDescent="0.25">
      <c r="A375" s="96" t="s">
        <v>4225</v>
      </c>
      <c r="B375" s="97" t="s">
        <v>153</v>
      </c>
      <c r="C375" s="156" t="s">
        <v>154</v>
      </c>
      <c r="D375" s="156" t="s">
        <v>193</v>
      </c>
      <c r="E375" s="156" t="s">
        <v>4226</v>
      </c>
      <c r="F375" s="156" t="s">
        <v>4227</v>
      </c>
      <c r="G375" s="156" t="s">
        <v>4228</v>
      </c>
      <c r="H375" s="156" t="s">
        <v>4229</v>
      </c>
      <c r="I375" s="156"/>
      <c r="J375" s="94"/>
      <c r="K375" s="99" t="s">
        <v>4230</v>
      </c>
      <c r="L375" s="139"/>
      <c r="M375" s="101" t="s">
        <v>160</v>
      </c>
      <c r="N375" s="108" t="s">
        <v>2826</v>
      </c>
      <c r="O375" s="102" t="s">
        <v>2827</v>
      </c>
      <c r="P375" s="103"/>
      <c r="Q375" s="78" t="s">
        <v>4220</v>
      </c>
      <c r="R375" s="78" t="s">
        <v>4231</v>
      </c>
      <c r="S375" s="98" t="s">
        <v>4232</v>
      </c>
      <c r="T375" s="98" t="s">
        <v>4233</v>
      </c>
      <c r="U375" s="156" t="s">
        <v>4234</v>
      </c>
      <c r="V375" s="140" t="s">
        <v>4235</v>
      </c>
      <c r="W375" s="166" t="s">
        <v>221</v>
      </c>
      <c r="AA375" s="128">
        <f>IF(OR(J375="Fail",ISBLANK(J375)),INDEX('Issue Code Table'!C:C,MATCH(N:N,'Issue Code Table'!A:A,0)),IF(M375="Critical",6,IF(M375="Significant",5,IF(M375="Moderate",3,2))))</f>
        <v>5</v>
      </c>
    </row>
    <row r="376" spans="1:27" s="79" customFormat="1" ht="59.15" customHeight="1" x14ac:dyDescent="0.25">
      <c r="A376" s="96" t="s">
        <v>4236</v>
      </c>
      <c r="B376" s="97" t="s">
        <v>153</v>
      </c>
      <c r="C376" s="156" t="s">
        <v>154</v>
      </c>
      <c r="D376" s="156" t="s">
        <v>193</v>
      </c>
      <c r="E376" s="156" t="s">
        <v>4237</v>
      </c>
      <c r="F376" s="156" t="s">
        <v>4238</v>
      </c>
      <c r="G376" s="156" t="s">
        <v>4239</v>
      </c>
      <c r="H376" s="156" t="s">
        <v>4240</v>
      </c>
      <c r="I376" s="156"/>
      <c r="J376" s="94"/>
      <c r="K376" s="99" t="s">
        <v>4241</v>
      </c>
      <c r="L376" s="138"/>
      <c r="M376" s="101" t="s">
        <v>160</v>
      </c>
      <c r="N376" s="108" t="s">
        <v>2826</v>
      </c>
      <c r="O376" s="102" t="s">
        <v>2827</v>
      </c>
      <c r="P376" s="103"/>
      <c r="Q376" s="78" t="s">
        <v>4220</v>
      </c>
      <c r="R376" s="78" t="s">
        <v>4242</v>
      </c>
      <c r="S376" s="98" t="s">
        <v>4243</v>
      </c>
      <c r="T376" s="98" t="s">
        <v>347</v>
      </c>
      <c r="U376" s="156" t="s">
        <v>4244</v>
      </c>
      <c r="V376" s="140" t="s">
        <v>4245</v>
      </c>
      <c r="W376" s="166" t="s">
        <v>221</v>
      </c>
      <c r="AA376" s="128">
        <f>IF(OR(J376="Fail",ISBLANK(J376)),INDEX('Issue Code Table'!C:C,MATCH(N:N,'Issue Code Table'!A:A,0)),IF(M376="Critical",6,IF(M376="Significant",5,IF(M376="Moderate",3,2))))</f>
        <v>5</v>
      </c>
    </row>
    <row r="377" spans="1:27" s="79" customFormat="1" ht="59.15" customHeight="1" x14ac:dyDescent="0.25">
      <c r="A377" s="96" t="s">
        <v>4246</v>
      </c>
      <c r="B377" s="97" t="s">
        <v>361</v>
      </c>
      <c r="C377" s="156" t="s">
        <v>362</v>
      </c>
      <c r="D377" s="156" t="s">
        <v>193</v>
      </c>
      <c r="E377" s="156" t="s">
        <v>4247</v>
      </c>
      <c r="F377" s="156" t="s">
        <v>4248</v>
      </c>
      <c r="G377" s="156" t="s">
        <v>4249</v>
      </c>
      <c r="H377" s="156" t="s">
        <v>4250</v>
      </c>
      <c r="I377" s="156"/>
      <c r="J377" s="94"/>
      <c r="K377" s="99" t="s">
        <v>4251</v>
      </c>
      <c r="L377" s="81"/>
      <c r="M377" s="101" t="s">
        <v>199</v>
      </c>
      <c r="N377" s="108" t="s">
        <v>714</v>
      </c>
      <c r="O377" s="102" t="s">
        <v>715</v>
      </c>
      <c r="P377" s="103"/>
      <c r="Q377" s="78" t="s">
        <v>4252</v>
      </c>
      <c r="R377" s="78" t="s">
        <v>4253</v>
      </c>
      <c r="S377" s="98" t="s">
        <v>4254</v>
      </c>
      <c r="T377" s="98" t="s">
        <v>4255</v>
      </c>
      <c r="U377" s="156" t="s">
        <v>4256</v>
      </c>
      <c r="V377" s="140" t="s">
        <v>4257</v>
      </c>
      <c r="W377" s="166"/>
      <c r="AA377" s="128">
        <f>IF(OR(J377="Fail",ISBLANK(J377)),INDEX('Issue Code Table'!C:C,MATCH(N:N,'Issue Code Table'!A:A,0)),IF(M377="Critical",6,IF(M377="Significant",5,IF(M377="Moderate",3,2))))</f>
        <v>4</v>
      </c>
    </row>
    <row r="378" spans="1:27" s="79" customFormat="1" ht="59.15" customHeight="1" x14ac:dyDescent="0.25">
      <c r="A378" s="96" t="s">
        <v>4258</v>
      </c>
      <c r="B378" s="97" t="s">
        <v>903</v>
      </c>
      <c r="C378" s="97" t="s">
        <v>904</v>
      </c>
      <c r="D378" s="156" t="s">
        <v>193</v>
      </c>
      <c r="E378" s="156" t="s">
        <v>4259</v>
      </c>
      <c r="F378" s="156" t="s">
        <v>4260</v>
      </c>
      <c r="G378" s="156" t="s">
        <v>4261</v>
      </c>
      <c r="H378" s="156" t="s">
        <v>4262</v>
      </c>
      <c r="I378" s="156"/>
      <c r="J378" s="94"/>
      <c r="K378" s="99" t="s">
        <v>4263</v>
      </c>
      <c r="L378" s="81"/>
      <c r="M378" s="101" t="s">
        <v>160</v>
      </c>
      <c r="N378" s="108" t="s">
        <v>738</v>
      </c>
      <c r="O378" s="102" t="s">
        <v>2346</v>
      </c>
      <c r="P378" s="103"/>
      <c r="Q378" s="78" t="s">
        <v>4252</v>
      </c>
      <c r="R378" s="78" t="s">
        <v>4264</v>
      </c>
      <c r="S378" s="98" t="s">
        <v>4254</v>
      </c>
      <c r="T378" s="98" t="s">
        <v>4265</v>
      </c>
      <c r="U378" s="156" t="s">
        <v>4266</v>
      </c>
      <c r="V378" s="140" t="s">
        <v>4267</v>
      </c>
      <c r="W378" s="166" t="s">
        <v>221</v>
      </c>
      <c r="AA378" s="128">
        <f>IF(OR(J378="Fail",ISBLANK(J378)),INDEX('Issue Code Table'!C:C,MATCH(N:N,'Issue Code Table'!A:A,0)),IF(M378="Critical",6,IF(M378="Significant",5,IF(M378="Moderate",3,2))))</f>
        <v>5</v>
      </c>
    </row>
    <row r="379" spans="1:27" s="79" customFormat="1" ht="59.15" customHeight="1" x14ac:dyDescent="0.25">
      <c r="A379" s="96" t="s">
        <v>4268</v>
      </c>
      <c r="B379" s="97" t="s">
        <v>903</v>
      </c>
      <c r="C379" s="97" t="s">
        <v>904</v>
      </c>
      <c r="D379" s="156" t="s">
        <v>193</v>
      </c>
      <c r="E379" s="156" t="s">
        <v>4269</v>
      </c>
      <c r="F379" s="156" t="s">
        <v>4270</v>
      </c>
      <c r="G379" s="156" t="s">
        <v>4271</v>
      </c>
      <c r="H379" s="156" t="s">
        <v>4272</v>
      </c>
      <c r="I379" s="156"/>
      <c r="J379" s="94"/>
      <c r="K379" s="99" t="s">
        <v>4273</v>
      </c>
      <c r="L379" s="81"/>
      <c r="M379" s="101" t="s">
        <v>199</v>
      </c>
      <c r="N379" s="108" t="s">
        <v>318</v>
      </c>
      <c r="O379" s="102" t="s">
        <v>319</v>
      </c>
      <c r="P379" s="103"/>
      <c r="Q379" s="78" t="s">
        <v>4252</v>
      </c>
      <c r="R379" s="78" t="s">
        <v>4274</v>
      </c>
      <c r="S379" s="98" t="s">
        <v>4254</v>
      </c>
      <c r="T379" s="98" t="s">
        <v>4275</v>
      </c>
      <c r="U379" s="156" t="s">
        <v>4276</v>
      </c>
      <c r="V379" s="140" t="s">
        <v>4277</v>
      </c>
      <c r="W379" s="166"/>
      <c r="AA379" s="128">
        <f>IF(OR(J379="Fail",ISBLANK(J379)),INDEX('Issue Code Table'!C:C,MATCH(N:N,'Issue Code Table'!A:A,0)),IF(M379="Critical",6,IF(M379="Significant",5,IF(M379="Moderate",3,2))))</f>
        <v>4</v>
      </c>
    </row>
    <row r="380" spans="1:27" s="79" customFormat="1" ht="59.15" customHeight="1" x14ac:dyDescent="0.25">
      <c r="A380" s="96" t="s">
        <v>4278</v>
      </c>
      <c r="B380" s="97" t="s">
        <v>361</v>
      </c>
      <c r="C380" s="156" t="s">
        <v>362</v>
      </c>
      <c r="D380" s="156" t="s">
        <v>193</v>
      </c>
      <c r="E380" s="156" t="s">
        <v>4279</v>
      </c>
      <c r="F380" s="156" t="s">
        <v>4280</v>
      </c>
      <c r="G380" s="156" t="s">
        <v>4281</v>
      </c>
      <c r="H380" s="156" t="s">
        <v>4282</v>
      </c>
      <c r="I380" s="156"/>
      <c r="J380" s="94"/>
      <c r="K380" s="99" t="s">
        <v>4283</v>
      </c>
      <c r="L380" s="81"/>
      <c r="M380" s="101" t="s">
        <v>199</v>
      </c>
      <c r="N380" s="108" t="s">
        <v>1402</v>
      </c>
      <c r="O380" s="102" t="s">
        <v>1403</v>
      </c>
      <c r="P380" s="103"/>
      <c r="Q380" s="78" t="s">
        <v>4284</v>
      </c>
      <c r="R380" s="78" t="s">
        <v>4285</v>
      </c>
      <c r="S380" s="98" t="s">
        <v>4286</v>
      </c>
      <c r="T380" s="98" t="s">
        <v>4287</v>
      </c>
      <c r="U380" s="156" t="s">
        <v>4288</v>
      </c>
      <c r="V380" s="140" t="s">
        <v>4289</v>
      </c>
      <c r="W380" s="166"/>
      <c r="AA380" s="128">
        <f>IF(OR(J380="Fail",ISBLANK(J380)),INDEX('Issue Code Table'!C:C,MATCH(N:N,'Issue Code Table'!A:A,0)),IF(M380="Critical",6,IF(M380="Significant",5,IF(M380="Moderate",3,2))))</f>
        <v>3</v>
      </c>
    </row>
    <row r="381" spans="1:27" s="79" customFormat="1" ht="59.15" customHeight="1" x14ac:dyDescent="0.25">
      <c r="A381" s="96" t="s">
        <v>4290</v>
      </c>
      <c r="B381" s="97" t="s">
        <v>361</v>
      </c>
      <c r="C381" s="156" t="s">
        <v>362</v>
      </c>
      <c r="D381" s="156" t="s">
        <v>193</v>
      </c>
      <c r="E381" s="156" t="s">
        <v>4291</v>
      </c>
      <c r="F381" s="156" t="s">
        <v>4292</v>
      </c>
      <c r="G381" s="156" t="s">
        <v>4293</v>
      </c>
      <c r="H381" s="156" t="s">
        <v>4294</v>
      </c>
      <c r="I381" s="156"/>
      <c r="J381" s="94"/>
      <c r="K381" s="99" t="s">
        <v>4295</v>
      </c>
      <c r="L381" s="81"/>
      <c r="M381" s="101" t="s">
        <v>160</v>
      </c>
      <c r="N381" s="108" t="s">
        <v>738</v>
      </c>
      <c r="O381" s="102" t="s">
        <v>739</v>
      </c>
      <c r="P381" s="103"/>
      <c r="Q381" s="78" t="s">
        <v>4296</v>
      </c>
      <c r="R381" s="78" t="s">
        <v>4297</v>
      </c>
      <c r="S381" s="98" t="s">
        <v>4298</v>
      </c>
      <c r="T381" s="98" t="s">
        <v>347</v>
      </c>
      <c r="U381" s="156" t="s">
        <v>4299</v>
      </c>
      <c r="V381" s="140" t="s">
        <v>4300</v>
      </c>
      <c r="W381" s="166" t="s">
        <v>221</v>
      </c>
      <c r="AA381" s="128">
        <f>IF(OR(J381="Fail",ISBLANK(J381)),INDEX('Issue Code Table'!C:C,MATCH(N:N,'Issue Code Table'!A:A,0)),IF(M381="Critical",6,IF(M381="Significant",5,IF(M381="Moderate",3,2))))</f>
        <v>5</v>
      </c>
    </row>
    <row r="382" spans="1:27" s="79" customFormat="1" ht="59.15" customHeight="1" x14ac:dyDescent="0.25">
      <c r="A382" s="96" t="s">
        <v>4301</v>
      </c>
      <c r="B382" s="97" t="s">
        <v>361</v>
      </c>
      <c r="C382" s="156" t="s">
        <v>362</v>
      </c>
      <c r="D382" s="156" t="s">
        <v>193</v>
      </c>
      <c r="E382" s="156" t="s">
        <v>4302</v>
      </c>
      <c r="F382" s="156" t="s">
        <v>4303</v>
      </c>
      <c r="G382" s="156" t="s">
        <v>4304</v>
      </c>
      <c r="H382" s="156" t="s">
        <v>4305</v>
      </c>
      <c r="I382" s="156"/>
      <c r="J382" s="94"/>
      <c r="K382" s="99" t="s">
        <v>4306</v>
      </c>
      <c r="L382" s="81"/>
      <c r="M382" s="101" t="s">
        <v>199</v>
      </c>
      <c r="N382" s="108" t="s">
        <v>2813</v>
      </c>
      <c r="O382" s="102" t="s">
        <v>2814</v>
      </c>
      <c r="P382" s="103"/>
      <c r="Q382" s="78" t="s">
        <v>4296</v>
      </c>
      <c r="R382" s="78" t="s">
        <v>4307</v>
      </c>
      <c r="S382" s="98" t="s">
        <v>4308</v>
      </c>
      <c r="T382" s="98" t="s">
        <v>4309</v>
      </c>
      <c r="U382" s="156" t="s">
        <v>4310</v>
      </c>
      <c r="V382" s="140" t="s">
        <v>4311</v>
      </c>
      <c r="W382" s="166"/>
      <c r="AA382" s="128">
        <f>IF(OR(J382="Fail",ISBLANK(J382)),INDEX('Issue Code Table'!C:C,MATCH(N:N,'Issue Code Table'!A:A,0)),IF(M382="Critical",6,IF(M382="Significant",5,IF(M382="Moderate",3,2))))</f>
        <v>5</v>
      </c>
    </row>
    <row r="383" spans="1:27" s="79" customFormat="1" ht="59.15" customHeight="1" x14ac:dyDescent="0.25">
      <c r="A383" s="96" t="s">
        <v>4312</v>
      </c>
      <c r="B383" s="97" t="s">
        <v>361</v>
      </c>
      <c r="C383" s="156" t="s">
        <v>362</v>
      </c>
      <c r="D383" s="156" t="s">
        <v>193</v>
      </c>
      <c r="E383" s="156" t="s">
        <v>4313</v>
      </c>
      <c r="F383" s="156" t="s">
        <v>4314</v>
      </c>
      <c r="G383" s="156" t="s">
        <v>4315</v>
      </c>
      <c r="H383" s="156" t="s">
        <v>4316</v>
      </c>
      <c r="I383" s="156"/>
      <c r="J383" s="94"/>
      <c r="K383" s="99" t="s">
        <v>4317</v>
      </c>
      <c r="L383" s="138"/>
      <c r="M383" s="101" t="s">
        <v>160</v>
      </c>
      <c r="N383" s="108" t="s">
        <v>738</v>
      </c>
      <c r="O383" s="102" t="s">
        <v>739</v>
      </c>
      <c r="P383" s="103"/>
      <c r="Q383" s="78" t="s">
        <v>4318</v>
      </c>
      <c r="R383" s="78" t="s">
        <v>4319</v>
      </c>
      <c r="S383" s="98" t="s">
        <v>4320</v>
      </c>
      <c r="T383" s="98" t="s">
        <v>4321</v>
      </c>
      <c r="U383" s="156" t="s">
        <v>4322</v>
      </c>
      <c r="V383" s="140" t="s">
        <v>4323</v>
      </c>
      <c r="W383" s="166" t="s">
        <v>221</v>
      </c>
      <c r="AA383" s="128">
        <f>IF(OR(J383="Fail",ISBLANK(J383)),INDEX('Issue Code Table'!C:C,MATCH(N:N,'Issue Code Table'!A:A,0)),IF(M383="Critical",6,IF(M383="Significant",5,IF(M383="Moderate",3,2))))</f>
        <v>5</v>
      </c>
    </row>
    <row r="384" spans="1:27" s="79" customFormat="1" ht="59.15" customHeight="1" x14ac:dyDescent="0.25">
      <c r="A384" s="96" t="s">
        <v>4324</v>
      </c>
      <c r="B384" s="97" t="s">
        <v>361</v>
      </c>
      <c r="C384" s="156" t="s">
        <v>362</v>
      </c>
      <c r="D384" s="156" t="s">
        <v>193</v>
      </c>
      <c r="E384" s="156" t="s">
        <v>4325</v>
      </c>
      <c r="F384" s="156" t="s">
        <v>4326</v>
      </c>
      <c r="G384" s="156" t="s">
        <v>4327</v>
      </c>
      <c r="H384" s="156" t="s">
        <v>4328</v>
      </c>
      <c r="I384" s="156"/>
      <c r="J384" s="94"/>
      <c r="K384" s="99" t="s">
        <v>4329</v>
      </c>
      <c r="L384" s="81"/>
      <c r="M384" s="101" t="s">
        <v>199</v>
      </c>
      <c r="N384" s="108" t="s">
        <v>3479</v>
      </c>
      <c r="O384" s="102" t="s">
        <v>3480</v>
      </c>
      <c r="P384" s="103"/>
      <c r="Q384" s="78" t="s">
        <v>4318</v>
      </c>
      <c r="R384" s="78" t="s">
        <v>4330</v>
      </c>
      <c r="S384" s="98" t="s">
        <v>4320</v>
      </c>
      <c r="T384" s="98" t="s">
        <v>4331</v>
      </c>
      <c r="U384" s="156" t="s">
        <v>4332</v>
      </c>
      <c r="V384" s="140" t="s">
        <v>4333</v>
      </c>
      <c r="W384" s="166"/>
      <c r="AA384" s="128">
        <f>IF(OR(J384="Fail",ISBLANK(J384)),INDEX('Issue Code Table'!C:C,MATCH(N:N,'Issue Code Table'!A:A,0)),IF(M384="Critical",6,IF(M384="Significant",5,IF(M384="Moderate",3,2))))</f>
        <v>4</v>
      </c>
    </row>
    <row r="385" spans="1:27" s="79" customFormat="1" ht="59.15" customHeight="1" x14ac:dyDescent="0.25">
      <c r="A385" s="96" t="s">
        <v>4334</v>
      </c>
      <c r="B385" s="97" t="s">
        <v>361</v>
      </c>
      <c r="C385" s="156" t="s">
        <v>362</v>
      </c>
      <c r="D385" s="156" t="s">
        <v>193</v>
      </c>
      <c r="E385" s="156" t="s">
        <v>4335</v>
      </c>
      <c r="F385" s="156" t="s">
        <v>4336</v>
      </c>
      <c r="G385" s="156" t="s">
        <v>4337</v>
      </c>
      <c r="H385" s="156" t="s">
        <v>4338</v>
      </c>
      <c r="I385" s="156"/>
      <c r="J385" s="94"/>
      <c r="K385" s="156" t="s">
        <v>4339</v>
      </c>
      <c r="L385" s="81"/>
      <c r="M385" s="101" t="s">
        <v>160</v>
      </c>
      <c r="N385" s="108" t="s">
        <v>738</v>
      </c>
      <c r="O385" s="102" t="s">
        <v>739</v>
      </c>
      <c r="P385" s="103"/>
      <c r="Q385" s="78" t="s">
        <v>4318</v>
      </c>
      <c r="R385" s="78" t="s">
        <v>4340</v>
      </c>
      <c r="S385" s="98" t="s">
        <v>4341</v>
      </c>
      <c r="T385" s="98" t="s">
        <v>4342</v>
      </c>
      <c r="U385" s="156" t="s">
        <v>4343</v>
      </c>
      <c r="V385" s="140" t="s">
        <v>4344</v>
      </c>
      <c r="W385" s="166" t="s">
        <v>221</v>
      </c>
      <c r="AA385" s="128">
        <f>IF(OR(J385="Fail",ISBLANK(J385)),INDEX('Issue Code Table'!C:C,MATCH(N:N,'Issue Code Table'!A:A,0)),IF(M385="Critical",6,IF(M385="Significant",5,IF(M385="Moderate",3,2))))</f>
        <v>5</v>
      </c>
    </row>
    <row r="386" spans="1:27" s="79" customFormat="1" ht="59.15" customHeight="1" x14ac:dyDescent="0.25">
      <c r="A386" s="96" t="s">
        <v>4345</v>
      </c>
      <c r="B386" s="97" t="s">
        <v>361</v>
      </c>
      <c r="C386" s="156" t="s">
        <v>362</v>
      </c>
      <c r="D386" s="156" t="s">
        <v>193</v>
      </c>
      <c r="E386" s="156" t="s">
        <v>4346</v>
      </c>
      <c r="F386" s="156" t="s">
        <v>4347</v>
      </c>
      <c r="G386" s="156" t="s">
        <v>4348</v>
      </c>
      <c r="H386" s="156" t="s">
        <v>4349</v>
      </c>
      <c r="I386" s="156"/>
      <c r="J386" s="94"/>
      <c r="K386" s="99" t="s">
        <v>4350</v>
      </c>
      <c r="L386" s="81"/>
      <c r="M386" s="101" t="s">
        <v>160</v>
      </c>
      <c r="N386" s="108" t="s">
        <v>738</v>
      </c>
      <c r="O386" s="102" t="s">
        <v>739</v>
      </c>
      <c r="P386" s="103"/>
      <c r="Q386" s="78" t="s">
        <v>4351</v>
      </c>
      <c r="R386" s="78" t="s">
        <v>4352</v>
      </c>
      <c r="S386" s="98" t="s">
        <v>4353</v>
      </c>
      <c r="T386" s="98" t="s">
        <v>4354</v>
      </c>
      <c r="U386" s="156" t="s">
        <v>4355</v>
      </c>
      <c r="V386" s="140" t="s">
        <v>4356</v>
      </c>
      <c r="W386" s="166" t="s">
        <v>221</v>
      </c>
      <c r="AA386" s="128">
        <f>IF(OR(J386="Fail",ISBLANK(J386)),INDEX('Issue Code Table'!C:C,MATCH(N:N,'Issue Code Table'!A:A,0)),IF(M386="Critical",6,IF(M386="Significant",5,IF(M386="Moderate",3,2))))</f>
        <v>5</v>
      </c>
    </row>
    <row r="387" spans="1:27" s="79" customFormat="1" ht="59.15" customHeight="1" x14ac:dyDescent="0.25">
      <c r="A387" s="96" t="s">
        <v>4357</v>
      </c>
      <c r="B387" s="97" t="s">
        <v>361</v>
      </c>
      <c r="C387" s="156" t="s">
        <v>362</v>
      </c>
      <c r="D387" s="156" t="s">
        <v>193</v>
      </c>
      <c r="E387" s="156" t="s">
        <v>4024</v>
      </c>
      <c r="F387" s="156" t="s">
        <v>4025</v>
      </c>
      <c r="G387" s="156" t="s">
        <v>4358</v>
      </c>
      <c r="H387" s="156" t="s">
        <v>4027</v>
      </c>
      <c r="I387" s="156"/>
      <c r="J387" s="94"/>
      <c r="K387" s="99" t="s">
        <v>4028</v>
      </c>
      <c r="L387" s="81"/>
      <c r="M387" s="101" t="s">
        <v>160</v>
      </c>
      <c r="N387" s="108" t="s">
        <v>342</v>
      </c>
      <c r="O387" s="102" t="s">
        <v>343</v>
      </c>
      <c r="P387" s="103"/>
      <c r="Q387" s="78" t="s">
        <v>4359</v>
      </c>
      <c r="R387" s="78" t="s">
        <v>4360</v>
      </c>
      <c r="S387" s="98" t="s">
        <v>4030</v>
      </c>
      <c r="T387" s="98" t="s">
        <v>347</v>
      </c>
      <c r="U387" s="156" t="s">
        <v>4361</v>
      </c>
      <c r="V387" s="140" t="s">
        <v>4362</v>
      </c>
      <c r="W387" s="166" t="s">
        <v>221</v>
      </c>
      <c r="AA387" s="128">
        <f>IF(OR(J387="Fail",ISBLANK(J387)),INDEX('Issue Code Table'!C:C,MATCH(N:N,'Issue Code Table'!A:A,0)),IF(M387="Critical",6,IF(M387="Significant",5,IF(M387="Moderate",3,2))))</f>
        <v>5</v>
      </c>
    </row>
    <row r="388" spans="1:27" ht="26.25" customHeight="1" x14ac:dyDescent="0.35">
      <c r="A388" s="276"/>
      <c r="B388" s="276" t="s">
        <v>4363</v>
      </c>
      <c r="C388" s="277"/>
      <c r="D388" s="277"/>
      <c r="E388" s="278"/>
      <c r="F388" s="279"/>
      <c r="G388" s="279"/>
      <c r="H388" s="279"/>
      <c r="I388" s="277"/>
      <c r="J388" s="277"/>
      <c r="K388" s="277"/>
      <c r="L388" s="277"/>
      <c r="M388" s="277"/>
      <c r="N388" s="277"/>
      <c r="O388" s="277"/>
      <c r="P388" s="130"/>
      <c r="Q388" s="277"/>
      <c r="R388" s="277"/>
      <c r="S388" s="277"/>
      <c r="T388" s="277"/>
      <c r="U388" s="277"/>
      <c r="V388" s="277"/>
      <c r="W388" s="277"/>
      <c r="Y388" s="83"/>
      <c r="AA388" s="129"/>
    </row>
    <row r="389" spans="1:27" s="127" customFormat="1" ht="25.5" hidden="1" customHeight="1" x14ac:dyDescent="0.35">
      <c r="A389" s="86"/>
      <c r="F389" s="132"/>
      <c r="G389" s="132" t="s">
        <v>60</v>
      </c>
    </row>
    <row r="390" spans="1:27" customFormat="1" hidden="1" x14ac:dyDescent="0.35">
      <c r="A390" s="86"/>
      <c r="E390" s="87"/>
      <c r="F390" s="133"/>
      <c r="G390" s="133" t="s">
        <v>61</v>
      </c>
      <c r="H390" s="134"/>
    </row>
    <row r="391" spans="1:27" customFormat="1" hidden="1" x14ac:dyDescent="0.35">
      <c r="A391" s="86"/>
      <c r="E391" s="87"/>
      <c r="F391" s="133"/>
      <c r="G391" s="133" t="s">
        <v>49</v>
      </c>
      <c r="H391" s="134"/>
    </row>
    <row r="392" spans="1:27" customFormat="1" hidden="1" x14ac:dyDescent="0.35">
      <c r="A392" s="86"/>
      <c r="E392" s="87"/>
      <c r="F392" s="133"/>
      <c r="G392" s="133" t="s">
        <v>4364</v>
      </c>
      <c r="H392" s="134"/>
    </row>
    <row r="393" spans="1:27" s="127" customFormat="1" hidden="1" x14ac:dyDescent="0.35">
      <c r="A393" s="170"/>
      <c r="E393" s="171"/>
      <c r="F393" s="132"/>
      <c r="G393" s="132"/>
      <c r="H393" s="134"/>
      <c r="AA393"/>
    </row>
    <row r="394" spans="1:27" s="127" customFormat="1" hidden="1" x14ac:dyDescent="0.35">
      <c r="A394" s="170"/>
      <c r="E394" s="88"/>
      <c r="F394" s="132"/>
      <c r="G394" s="132" t="s">
        <v>4365</v>
      </c>
      <c r="H394" s="134"/>
      <c r="AA394"/>
    </row>
    <row r="395" spans="1:27" s="127" customFormat="1" hidden="1" x14ac:dyDescent="0.35">
      <c r="A395" s="170"/>
      <c r="E395" s="88"/>
      <c r="F395" s="132"/>
      <c r="G395" s="132" t="s">
        <v>146</v>
      </c>
      <c r="H395" s="134"/>
      <c r="AA395"/>
    </row>
    <row r="396" spans="1:27" s="127" customFormat="1" hidden="1" x14ac:dyDescent="0.35">
      <c r="A396" s="170"/>
      <c r="E396" s="88"/>
      <c r="F396" s="132"/>
      <c r="G396" s="132" t="s">
        <v>160</v>
      </c>
      <c r="H396" s="134"/>
      <c r="AA396"/>
    </row>
    <row r="397" spans="1:27" s="127" customFormat="1" hidden="1" x14ac:dyDescent="0.35">
      <c r="A397" s="170"/>
      <c r="E397" s="88"/>
      <c r="F397" s="132"/>
      <c r="G397" s="132" t="s">
        <v>199</v>
      </c>
      <c r="H397" s="134"/>
      <c r="AA397"/>
    </row>
    <row r="398" spans="1:27" s="127" customFormat="1" hidden="1" x14ac:dyDescent="0.35">
      <c r="E398" s="88"/>
      <c r="F398" s="132"/>
      <c r="G398" s="132" t="s">
        <v>264</v>
      </c>
      <c r="H398" s="134"/>
      <c r="AA398"/>
    </row>
    <row r="399" spans="1:27" s="127" customFormat="1" hidden="1" x14ac:dyDescent="0.35">
      <c r="E399" s="88"/>
      <c r="F399" s="132"/>
      <c r="G399" s="132"/>
      <c r="H399" s="134"/>
      <c r="AA399"/>
    </row>
    <row r="400" spans="1:27" customFormat="1" hidden="1" x14ac:dyDescent="0.35">
      <c r="E400" s="87"/>
      <c r="F400" s="133"/>
      <c r="G400" s="133"/>
      <c r="H400" s="134"/>
      <c r="Q400" s="127"/>
    </row>
    <row r="401" spans="5:5" hidden="1" x14ac:dyDescent="0.35">
      <c r="E401" s="84"/>
    </row>
    <row r="402" spans="5:5" hidden="1" x14ac:dyDescent="0.35">
      <c r="E402" s="84"/>
    </row>
    <row r="403" spans="5:5" hidden="1" x14ac:dyDescent="0.35">
      <c r="E403" s="84"/>
    </row>
    <row r="404" spans="5:5" hidden="1" x14ac:dyDescent="0.35">
      <c r="E404" s="84"/>
    </row>
    <row r="405" spans="5:5" hidden="1" x14ac:dyDescent="0.35">
      <c r="E405" s="84"/>
    </row>
    <row r="406" spans="5:5" hidden="1" x14ac:dyDescent="0.35">
      <c r="E406" s="84"/>
    </row>
    <row r="407" spans="5:5" hidden="1" x14ac:dyDescent="0.35">
      <c r="E407" s="84"/>
    </row>
    <row r="408" spans="5:5" hidden="1" x14ac:dyDescent="0.35">
      <c r="E408" s="84"/>
    </row>
    <row r="409" spans="5:5" hidden="1" x14ac:dyDescent="0.35">
      <c r="E409" s="84"/>
    </row>
    <row r="410" spans="5:5" hidden="1" x14ac:dyDescent="0.35"/>
    <row r="411" spans="5:5" hidden="1" x14ac:dyDescent="0.35">
      <c r="E411" s="84"/>
    </row>
    <row r="412" spans="5:5" x14ac:dyDescent="0.35">
      <c r="E412" s="84"/>
    </row>
    <row r="413" spans="5:5" x14ac:dyDescent="0.35">
      <c r="E413" s="84"/>
    </row>
    <row r="414" spans="5:5" x14ac:dyDescent="0.35">
      <c r="E414" s="84"/>
    </row>
    <row r="415" spans="5:5" x14ac:dyDescent="0.35">
      <c r="E415" s="84"/>
    </row>
    <row r="416" spans="5:5" x14ac:dyDescent="0.35">
      <c r="E416" s="84"/>
    </row>
    <row r="417" spans="5:5" x14ac:dyDescent="0.35">
      <c r="E417" s="84"/>
    </row>
    <row r="418" spans="5:5" x14ac:dyDescent="0.35">
      <c r="E418" s="84"/>
    </row>
    <row r="419" spans="5:5" x14ac:dyDescent="0.35">
      <c r="E419" s="84"/>
    </row>
    <row r="420" spans="5:5" x14ac:dyDescent="0.35">
      <c r="E420" s="84"/>
    </row>
    <row r="421" spans="5:5" x14ac:dyDescent="0.35">
      <c r="E421" s="84"/>
    </row>
    <row r="422" spans="5:5" x14ac:dyDescent="0.35">
      <c r="E422" s="84"/>
    </row>
    <row r="423" spans="5:5" x14ac:dyDescent="0.35">
      <c r="E423" s="84"/>
    </row>
    <row r="424" spans="5:5" x14ac:dyDescent="0.35">
      <c r="E424" s="84"/>
    </row>
    <row r="425" spans="5:5" x14ac:dyDescent="0.35">
      <c r="E425" s="84"/>
    </row>
    <row r="426" spans="5:5" x14ac:dyDescent="0.35">
      <c r="E426" s="84"/>
    </row>
    <row r="427" spans="5:5" x14ac:dyDescent="0.35">
      <c r="E427" s="84"/>
    </row>
    <row r="428" spans="5:5" x14ac:dyDescent="0.35">
      <c r="E428" s="84"/>
    </row>
    <row r="429" spans="5:5" x14ac:dyDescent="0.35">
      <c r="E429" s="84"/>
    </row>
    <row r="430" spans="5:5" x14ac:dyDescent="0.35">
      <c r="E430" s="84"/>
    </row>
    <row r="431" spans="5:5" x14ac:dyDescent="0.35">
      <c r="E431" s="84"/>
    </row>
    <row r="432" spans="5:5" x14ac:dyDescent="0.35">
      <c r="E432" s="84"/>
    </row>
    <row r="433" spans="5:5" x14ac:dyDescent="0.35">
      <c r="E433" s="84"/>
    </row>
    <row r="434" spans="5:5" x14ac:dyDescent="0.35">
      <c r="E434" s="84"/>
    </row>
    <row r="435" spans="5:5" x14ac:dyDescent="0.35">
      <c r="E435" s="84"/>
    </row>
    <row r="436" spans="5:5" x14ac:dyDescent="0.35">
      <c r="E436" s="84"/>
    </row>
    <row r="437" spans="5:5" x14ac:dyDescent="0.35">
      <c r="E437" s="84"/>
    </row>
    <row r="438" spans="5:5" x14ac:dyDescent="0.35">
      <c r="E438" s="84"/>
    </row>
    <row r="439" spans="5:5" x14ac:dyDescent="0.35">
      <c r="E439" s="84"/>
    </row>
    <row r="440" spans="5:5" x14ac:dyDescent="0.35">
      <c r="E440" s="84"/>
    </row>
    <row r="441" spans="5:5" x14ac:dyDescent="0.35">
      <c r="E441" s="84"/>
    </row>
    <row r="442" spans="5:5" x14ac:dyDescent="0.35">
      <c r="E442" s="84"/>
    </row>
    <row r="443" spans="5:5" x14ac:dyDescent="0.35">
      <c r="E443" s="84"/>
    </row>
    <row r="444" spans="5:5" x14ac:dyDescent="0.35">
      <c r="E444" s="84"/>
    </row>
    <row r="445" spans="5:5" x14ac:dyDescent="0.35">
      <c r="E445" s="84"/>
    </row>
    <row r="446" spans="5:5" x14ac:dyDescent="0.35">
      <c r="E446" s="84"/>
    </row>
    <row r="447" spans="5:5" x14ac:dyDescent="0.35">
      <c r="E447" s="84"/>
    </row>
    <row r="448" spans="5:5" x14ac:dyDescent="0.35">
      <c r="E448" s="84"/>
    </row>
    <row r="449" spans="5:5" x14ac:dyDescent="0.35">
      <c r="E449" s="84"/>
    </row>
    <row r="450" spans="5:5" x14ac:dyDescent="0.35">
      <c r="E450" s="84"/>
    </row>
    <row r="451" spans="5:5" x14ac:dyDescent="0.35">
      <c r="E451" s="84"/>
    </row>
    <row r="452" spans="5:5" x14ac:dyDescent="0.35">
      <c r="E452" s="84"/>
    </row>
    <row r="453" spans="5:5" x14ac:dyDescent="0.35">
      <c r="E453" s="84"/>
    </row>
    <row r="454" spans="5:5" x14ac:dyDescent="0.35">
      <c r="E454" s="84"/>
    </row>
    <row r="455" spans="5:5" x14ac:dyDescent="0.35">
      <c r="E455" s="84"/>
    </row>
    <row r="456" spans="5:5" x14ac:dyDescent="0.35">
      <c r="E456" s="84"/>
    </row>
    <row r="457" spans="5:5" x14ac:dyDescent="0.35">
      <c r="E457" s="84"/>
    </row>
    <row r="458" spans="5:5" x14ac:dyDescent="0.35">
      <c r="E458" s="84"/>
    </row>
    <row r="459" spans="5:5" x14ac:dyDescent="0.35">
      <c r="E459" s="84"/>
    </row>
    <row r="460" spans="5:5" x14ac:dyDescent="0.35">
      <c r="E460" s="84"/>
    </row>
    <row r="461" spans="5:5" x14ac:dyDescent="0.35">
      <c r="E461" s="84"/>
    </row>
    <row r="462" spans="5:5" x14ac:dyDescent="0.35">
      <c r="E462" s="84"/>
    </row>
    <row r="463" spans="5:5" x14ac:dyDescent="0.35">
      <c r="E463" s="84"/>
    </row>
    <row r="464" spans="5:5" x14ac:dyDescent="0.35">
      <c r="E464" s="84"/>
    </row>
  </sheetData>
  <protectedRanges>
    <protectedRange password="E1A2" sqref="AA2" name="Range1_1_2_1"/>
    <protectedRange password="E1A2" sqref="O72" name="Range1"/>
    <protectedRange password="E1A2" sqref="N3:O3" name="Range1_2_1_1"/>
    <protectedRange password="E1A2" sqref="N4:O4" name="Range1_4_1"/>
    <protectedRange password="E1A2" sqref="V2" name="Range1_14"/>
    <protectedRange password="E1A2" sqref="N116:N136" name="Range1_6"/>
    <protectedRange password="E1A2" sqref="P5:P6" name="Range1_1"/>
    <protectedRange password="E1A2" sqref="O5" name="Range1_1_2"/>
    <protectedRange password="E1A2" sqref="N292" name="Range1_6_2"/>
    <protectedRange password="E1A2" sqref="N293" name="Range1_6_2_1"/>
    <protectedRange password="E1A2" sqref="N294 N322" name="Range1_6_2_2"/>
    <protectedRange password="E1A2" sqref="N295" name="Range1_6_2_3"/>
    <protectedRange password="E1A2" sqref="N346" name="Range1_6_2_8"/>
  </protectedRanges>
  <autoFilter ref="A2:AH392" xr:uid="{7B6B37D7-99EA-4192-B4DC-83A97B1559EC}"/>
  <phoneticPr fontId="18" type="noConversion"/>
  <conditionalFormatting sqref="L35">
    <cfRule type="cellIs" dxfId="6" priority="200" stopIfTrue="1" operator="equal">
      <formula>"Pass"</formula>
    </cfRule>
    <cfRule type="cellIs" dxfId="5" priority="201" stopIfTrue="1" operator="equal">
      <formula>"Fail"</formula>
    </cfRule>
    <cfRule type="cellIs" dxfId="4" priority="202" stopIfTrue="1" operator="equal">
      <formula>"Info"</formula>
    </cfRule>
  </conditionalFormatting>
  <conditionalFormatting sqref="N3:N387">
    <cfRule type="expression" dxfId="3" priority="204">
      <formula>ISERROR(AA3)</formula>
    </cfRule>
  </conditionalFormatting>
  <conditionalFormatting sqref="J3:J387">
    <cfRule type="cellIs" dxfId="2" priority="197" operator="equal">
      <formula>"Info"</formula>
    </cfRule>
    <cfRule type="cellIs" dxfId="1" priority="198" operator="equal">
      <formula>"Fail"</formula>
    </cfRule>
    <cfRule type="cellIs" dxfId="0" priority="199" operator="equal">
      <formula>"Pass"</formula>
    </cfRule>
  </conditionalFormatting>
  <dataValidations count="6">
    <dataValidation type="list" allowBlank="1" showInputMessage="1" showErrorMessage="1" sqref="N364 N82:N98 N238 N78:N79 N349:N352 N354:N356 N335:N344 N234:N236 N358:N361 N315:N320 N256:N291 N216:N225 N327:N331 N201:N214 N296:N313 N106:N199 N333 N366:N387 N74:N75 N100:N102 N240:N253 M3:M387" xr:uid="{D8D156A0-3290-431A-86A1-F8731004C6AA}">
      <formula1>$G$395:$G$398</formula1>
    </dataValidation>
    <dataValidation type="list" allowBlank="1" showInputMessage="1" showErrorMessage="1" sqref="N314" xr:uid="{994BC231-1110-405A-A0D6-B3D49FF387FE}">
      <formula1>$G$378:$G$381</formula1>
    </dataValidation>
    <dataValidation type="list" allowBlank="1" showInputMessage="1" showErrorMessage="1" sqref="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xr:uid="{AC7153FF-CE7A-4436-97CB-806F6ED2C119}">
      <formula1>$H$47:$H$50</formula1>
    </dataValidation>
    <dataValidation type="list" allowBlank="1" showInputMessage="1" showErrorMessage="1" sqref="JF5:JF6 WVR5:WVR6 WLV5:WLV6 WBZ5:WBZ6 VSD5:VSD6 VIH5:VIH6 UYL5:UYL6 UOP5:UOP6 UET5:UET6 TUX5:TUX6 TLB5:TLB6 TBF5:TBF6 SRJ5:SRJ6 SHN5:SHN6 RXR5:RXR6 RNV5:RNV6 RDZ5:RDZ6 QUD5:QUD6 QKH5:QKH6 QAL5:QAL6 PQP5:PQP6 PGT5:PGT6 OWX5:OWX6 ONB5:ONB6 ODF5:ODF6 NTJ5:NTJ6 NJN5:NJN6 MZR5:MZR6 MPV5:MPV6 MFZ5:MFZ6 LWD5:LWD6 LMH5:LMH6 LCL5:LCL6 KSP5:KSP6 KIT5:KIT6 JYX5:JYX6 JPB5:JPB6 JFF5:JFF6 IVJ5:IVJ6 ILN5:ILN6 IBR5:IBR6 HRV5:HRV6 HHZ5:HHZ6 GYD5:GYD6 GOH5:GOH6 GEL5:GEL6 FUP5:FUP6 FKT5:FKT6 FAX5:FAX6 ERB5:ERB6 EHF5:EHF6 DXJ5:DXJ6 DNN5:DNN6 DDR5:DDR6 CTV5:CTV6 CJZ5:CJZ6 CAD5:CAD6 BQH5:BQH6 BGL5:BGL6 AWP5:AWP6 AMT5:AMT6 ACX5:ACX6 TB5:TB6" xr:uid="{F0AEA9EB-E6EB-4DAB-8F42-A1A6D5C27476}">
      <formula1>$I$75:$I$78</formula1>
    </dataValidation>
    <dataValidation type="list" allowBlank="1" showInputMessage="1" showErrorMessage="1" sqref="J3:J387" xr:uid="{0D695B67-4DF3-477C-A3AA-8D38C2B921B8}">
      <formula1>$G$389:$G$392</formula1>
    </dataValidation>
    <dataValidation type="list" allowBlank="1" showInputMessage="1" showErrorMessage="1" sqref="N227:N231" xr:uid="{752AEC73-670E-475F-A42A-AC8B3257E648}">
      <formula1>$F$345:$F$348</formula1>
    </dataValidation>
  </dataValidations>
  <pageMargins left="0.7" right="0.7" top="0.75" bottom="0.75" header="0.3" footer="0.3"/>
  <pageSetup scale="21" orientation="portrait" r:id="rId1"/>
  <headerFooter alignWithMargins="0"/>
  <rowBreaks count="5" manualBreakCount="5">
    <brk id="23" max="16383" man="1"/>
    <brk id="39" max="16383" man="1"/>
    <brk id="57" max="16383" man="1"/>
    <brk id="75" max="16383" man="1"/>
    <brk id="10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1"/>
  <sheetViews>
    <sheetView zoomScale="90" zoomScaleNormal="90" workbookViewId="0">
      <selection activeCell="D19" sqref="D19"/>
    </sheetView>
  </sheetViews>
  <sheetFormatPr defaultColWidth="18.7265625" defaultRowHeight="12.75" customHeight="1" x14ac:dyDescent="0.35"/>
  <cols>
    <col min="1" max="1" width="11.453125" style="39" customWidth="1"/>
    <col min="2" max="2" width="13.26953125" style="39" customWidth="1"/>
    <col min="3" max="3" width="84.453125" style="40" customWidth="1"/>
    <col min="4" max="4" width="48.453125" style="39" customWidth="1"/>
    <col min="5" max="16384" width="18.7265625" style="39"/>
  </cols>
  <sheetData>
    <row r="1" spans="1:4" ht="14.5" x14ac:dyDescent="0.35">
      <c r="A1" s="280" t="s">
        <v>4366</v>
      </c>
      <c r="B1" s="281"/>
      <c r="C1" s="282"/>
      <c r="D1" s="281"/>
    </row>
    <row r="2" spans="1:4" s="42" customFormat="1" ht="12.75" customHeight="1" x14ac:dyDescent="0.35">
      <c r="A2" s="283" t="s">
        <v>4367</v>
      </c>
      <c r="B2" s="283" t="s">
        <v>4368</v>
      </c>
      <c r="C2" s="284" t="s">
        <v>4369</v>
      </c>
      <c r="D2" s="283" t="s">
        <v>4370</v>
      </c>
    </row>
    <row r="3" spans="1:4" ht="13.5" customHeight="1" x14ac:dyDescent="0.35">
      <c r="A3" s="109">
        <v>1</v>
      </c>
      <c r="B3" s="110">
        <v>44651</v>
      </c>
      <c r="C3" s="111" t="s">
        <v>4371</v>
      </c>
      <c r="D3" s="41" t="s">
        <v>4372</v>
      </c>
    </row>
    <row r="4" spans="1:4" ht="29.65" customHeight="1" x14ac:dyDescent="0.35">
      <c r="A4" s="178">
        <v>1.1000000000000001</v>
      </c>
      <c r="B4" s="179">
        <v>44834</v>
      </c>
      <c r="C4" s="180" t="s">
        <v>4373</v>
      </c>
      <c r="D4" s="41" t="s">
        <v>4372</v>
      </c>
    </row>
    <row r="5" spans="1:4" ht="12.75" customHeight="1" x14ac:dyDescent="0.35">
      <c r="A5" s="178">
        <v>1.1000000000000001</v>
      </c>
      <c r="B5" s="179">
        <v>44834</v>
      </c>
      <c r="C5" s="180" t="s">
        <v>4374</v>
      </c>
      <c r="D5" s="41" t="s">
        <v>4372</v>
      </c>
    </row>
    <row r="6" spans="1:4" ht="12.75" customHeight="1" x14ac:dyDescent="0.35">
      <c r="A6" s="178">
        <v>1.2</v>
      </c>
      <c r="B6" s="179">
        <v>45174</v>
      </c>
      <c r="C6" s="180" t="s">
        <v>4375</v>
      </c>
      <c r="D6" s="41" t="s">
        <v>4372</v>
      </c>
    </row>
    <row r="7" spans="1:4" ht="12.75" customHeight="1" x14ac:dyDescent="0.35">
      <c r="A7" s="178">
        <v>2</v>
      </c>
      <c r="B7" s="179">
        <v>45199</v>
      </c>
      <c r="C7" s="180" t="s">
        <v>4376</v>
      </c>
      <c r="D7" s="41" t="s">
        <v>4372</v>
      </c>
    </row>
    <row r="8" spans="1:4" ht="12.75" customHeight="1" x14ac:dyDescent="0.35">
      <c r="A8" s="178"/>
      <c r="B8" s="179"/>
      <c r="C8" s="180"/>
      <c r="D8" s="285"/>
    </row>
    <row r="9" spans="1:4" ht="12.75" customHeight="1" x14ac:dyDescent="0.35">
      <c r="A9" s="178"/>
      <c r="B9" s="179"/>
      <c r="C9" s="180"/>
      <c r="D9" s="285"/>
    </row>
    <row r="10" spans="1:4" ht="12.75" customHeight="1" x14ac:dyDescent="0.35">
      <c r="A10" s="178"/>
      <c r="B10" s="179"/>
      <c r="C10" s="180"/>
      <c r="D10" s="285"/>
    </row>
    <row r="11" spans="1:4" ht="12.75" customHeight="1" x14ac:dyDescent="0.35">
      <c r="A11" s="178"/>
      <c r="B11" s="179"/>
      <c r="C11" s="180"/>
      <c r="D11" s="28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A224-ECA6-4B0F-BA2F-731BA945447C}">
  <sheetPr>
    <pageSetUpPr fitToPage="1"/>
  </sheetPr>
  <dimension ref="A1:D6"/>
  <sheetViews>
    <sheetView showGridLines="0" zoomScale="80" zoomScaleNormal="80" workbookViewId="0">
      <pane ySplit="1" topLeftCell="A2" activePane="bottomLeft" state="frozen"/>
      <selection pane="bottomLeft" activeCell="C32" sqref="C32"/>
    </sheetView>
  </sheetViews>
  <sheetFormatPr defaultColWidth="8.7265625" defaultRowHeight="12.5" x14ac:dyDescent="0.25"/>
  <cols>
    <col min="1" max="1" width="8.81640625" style="173" customWidth="1"/>
    <col min="2" max="2" width="18.54296875" style="173" customWidth="1"/>
    <col min="3" max="3" width="103.453125" style="173" customWidth="1"/>
    <col min="4" max="4" width="22.453125" style="173" customWidth="1"/>
    <col min="5" max="16384" width="8.7265625" style="173"/>
  </cols>
  <sheetData>
    <row r="1" spans="1:4" ht="13" x14ac:dyDescent="0.3">
      <c r="A1" s="286" t="s">
        <v>4366</v>
      </c>
      <c r="B1" s="287"/>
      <c r="C1" s="287"/>
      <c r="D1" s="287"/>
    </row>
    <row r="2" spans="1:4" ht="12.65" customHeight="1" x14ac:dyDescent="0.25">
      <c r="A2" s="288" t="s">
        <v>4367</v>
      </c>
      <c r="B2" s="288" t="s">
        <v>4377</v>
      </c>
      <c r="C2" s="288" t="s">
        <v>4369</v>
      </c>
      <c r="D2" s="288" t="s">
        <v>4378</v>
      </c>
    </row>
    <row r="3" spans="1:4" ht="54.65" customHeight="1" x14ac:dyDescent="0.25">
      <c r="A3" s="289">
        <v>1.1000000000000001</v>
      </c>
      <c r="B3" s="175" t="s">
        <v>164</v>
      </c>
      <c r="C3" s="174" t="s">
        <v>4379</v>
      </c>
      <c r="D3" s="290">
        <v>44834</v>
      </c>
    </row>
    <row r="4" spans="1:4" ht="54.65" customHeight="1" x14ac:dyDescent="0.25">
      <c r="A4" s="289">
        <v>1.1000000000000001</v>
      </c>
      <c r="B4" s="175" t="s">
        <v>915</v>
      </c>
      <c r="C4" s="174" t="s">
        <v>4380</v>
      </c>
      <c r="D4" s="290">
        <v>44834</v>
      </c>
    </row>
    <row r="5" spans="1:4" x14ac:dyDescent="0.25">
      <c r="A5" s="289">
        <v>1.1000000000000001</v>
      </c>
      <c r="B5" s="175" t="s">
        <v>1396</v>
      </c>
      <c r="C5" s="174" t="s">
        <v>4381</v>
      </c>
      <c r="D5" s="290">
        <v>44834</v>
      </c>
    </row>
    <row r="6" spans="1:4" x14ac:dyDescent="0.25">
      <c r="A6" s="289">
        <v>1.1000000000000001</v>
      </c>
      <c r="B6" s="175" t="s">
        <v>2510</v>
      </c>
      <c r="C6" s="174" t="s">
        <v>4382</v>
      </c>
      <c r="D6" s="290">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filterMode="1"/>
  <dimension ref="A1:U548"/>
  <sheetViews>
    <sheetView zoomScale="90" zoomScaleNormal="90" workbookViewId="0">
      <selection activeCell="I145" sqref="I145"/>
    </sheetView>
  </sheetViews>
  <sheetFormatPr defaultRowHeight="12.75" customHeight="1" x14ac:dyDescent="0.35"/>
  <cols>
    <col min="1" max="1" width="10.54296875" style="137" customWidth="1"/>
    <col min="2" max="2" width="69.54296875" style="137" customWidth="1"/>
    <col min="3" max="3" width="9.26953125" style="137" customWidth="1"/>
    <col min="4" max="4" width="12.7265625" style="137" customWidth="1"/>
    <col min="5" max="21" width="9.1796875" style="131"/>
    <col min="22" max="256" width="9.1796875" style="73"/>
    <col min="257" max="257" width="12.453125" style="73" customWidth="1"/>
    <col min="258" max="258" width="94.81640625" style="73" bestFit="1" customWidth="1"/>
    <col min="259" max="259" width="12.54296875" style="73" customWidth="1"/>
    <col min="260" max="260" width="9.7265625" style="73" bestFit="1" customWidth="1"/>
    <col min="261" max="512" width="9.1796875" style="73"/>
    <col min="513" max="513" width="12.453125" style="73" customWidth="1"/>
    <col min="514" max="514" width="94.81640625" style="73" bestFit="1" customWidth="1"/>
    <col min="515" max="515" width="12.54296875" style="73" customWidth="1"/>
    <col min="516" max="516" width="9.7265625" style="73" bestFit="1" customWidth="1"/>
    <col min="517" max="768" width="9.1796875" style="73"/>
    <col min="769" max="769" width="12.453125" style="73" customWidth="1"/>
    <col min="770" max="770" width="94.81640625" style="73" bestFit="1" customWidth="1"/>
    <col min="771" max="771" width="12.54296875" style="73" customWidth="1"/>
    <col min="772" max="772" width="9.7265625" style="73" bestFit="1" customWidth="1"/>
    <col min="773" max="1024" width="9.1796875" style="73"/>
    <col min="1025" max="1025" width="12.453125" style="73" customWidth="1"/>
    <col min="1026" max="1026" width="94.81640625" style="73" bestFit="1" customWidth="1"/>
    <col min="1027" max="1027" width="12.54296875" style="73" customWidth="1"/>
    <col min="1028" max="1028" width="9.7265625" style="73" bestFit="1" customWidth="1"/>
    <col min="1029" max="1280" width="9.1796875" style="73"/>
    <col min="1281" max="1281" width="12.453125" style="73" customWidth="1"/>
    <col min="1282" max="1282" width="94.81640625" style="73" bestFit="1" customWidth="1"/>
    <col min="1283" max="1283" width="12.54296875" style="73" customWidth="1"/>
    <col min="1284" max="1284" width="9.7265625" style="73" bestFit="1" customWidth="1"/>
    <col min="1285" max="1536" width="9.1796875" style="73"/>
    <col min="1537" max="1537" width="12.453125" style="73" customWidth="1"/>
    <col min="1538" max="1538" width="94.81640625" style="73" bestFit="1" customWidth="1"/>
    <col min="1539" max="1539" width="12.54296875" style="73" customWidth="1"/>
    <col min="1540" max="1540" width="9.7265625" style="73" bestFit="1" customWidth="1"/>
    <col min="1541" max="1792" width="9.1796875" style="73"/>
    <col min="1793" max="1793" width="12.453125" style="73" customWidth="1"/>
    <col min="1794" max="1794" width="94.81640625" style="73" bestFit="1" customWidth="1"/>
    <col min="1795" max="1795" width="12.54296875" style="73" customWidth="1"/>
    <col min="1796" max="1796" width="9.7265625" style="73" bestFit="1" customWidth="1"/>
    <col min="1797" max="2048" width="9.1796875" style="73"/>
    <col min="2049" max="2049" width="12.453125" style="73" customWidth="1"/>
    <col min="2050" max="2050" width="94.81640625" style="73" bestFit="1" customWidth="1"/>
    <col min="2051" max="2051" width="12.54296875" style="73" customWidth="1"/>
    <col min="2052" max="2052" width="9.7265625" style="73" bestFit="1" customWidth="1"/>
    <col min="2053" max="2304" width="9.1796875" style="73"/>
    <col min="2305" max="2305" width="12.453125" style="73" customWidth="1"/>
    <col min="2306" max="2306" width="94.81640625" style="73" bestFit="1" customWidth="1"/>
    <col min="2307" max="2307" width="12.54296875" style="73" customWidth="1"/>
    <col min="2308" max="2308" width="9.7265625" style="73" bestFit="1" customWidth="1"/>
    <col min="2309" max="2560" width="9.1796875" style="73"/>
    <col min="2561" max="2561" width="12.453125" style="73" customWidth="1"/>
    <col min="2562" max="2562" width="94.81640625" style="73" bestFit="1" customWidth="1"/>
    <col min="2563" max="2563" width="12.54296875" style="73" customWidth="1"/>
    <col min="2564" max="2564" width="9.7265625" style="73" bestFit="1" customWidth="1"/>
    <col min="2565" max="2816" width="9.1796875" style="73"/>
    <col min="2817" max="2817" width="12.453125" style="73" customWidth="1"/>
    <col min="2818" max="2818" width="94.81640625" style="73" bestFit="1" customWidth="1"/>
    <col min="2819" max="2819" width="12.54296875" style="73" customWidth="1"/>
    <col min="2820" max="2820" width="9.7265625" style="73" bestFit="1" customWidth="1"/>
    <col min="2821" max="3072" width="9.1796875" style="73"/>
    <col min="3073" max="3073" width="12.453125" style="73" customWidth="1"/>
    <col min="3074" max="3074" width="94.81640625" style="73" bestFit="1" customWidth="1"/>
    <col min="3075" max="3075" width="12.54296875" style="73" customWidth="1"/>
    <col min="3076" max="3076" width="9.7265625" style="73" bestFit="1" customWidth="1"/>
    <col min="3077" max="3328" width="9.1796875" style="73"/>
    <col min="3329" max="3329" width="12.453125" style="73" customWidth="1"/>
    <col min="3330" max="3330" width="94.81640625" style="73" bestFit="1" customWidth="1"/>
    <col min="3331" max="3331" width="12.54296875" style="73" customWidth="1"/>
    <col min="3332" max="3332" width="9.7265625" style="73" bestFit="1" customWidth="1"/>
    <col min="3333" max="3584" width="9.1796875" style="73"/>
    <col min="3585" max="3585" width="12.453125" style="73" customWidth="1"/>
    <col min="3586" max="3586" width="94.81640625" style="73" bestFit="1" customWidth="1"/>
    <col min="3587" max="3587" width="12.54296875" style="73" customWidth="1"/>
    <col min="3588" max="3588" width="9.7265625" style="73" bestFit="1" customWidth="1"/>
    <col min="3589" max="3840" width="9.1796875" style="73"/>
    <col min="3841" max="3841" width="12.453125" style="73" customWidth="1"/>
    <col min="3842" max="3842" width="94.81640625" style="73" bestFit="1" customWidth="1"/>
    <col min="3843" max="3843" width="12.54296875" style="73" customWidth="1"/>
    <col min="3844" max="3844" width="9.7265625" style="73" bestFit="1" customWidth="1"/>
    <col min="3845" max="4096" width="9.1796875" style="73"/>
    <col min="4097" max="4097" width="12.453125" style="73" customWidth="1"/>
    <col min="4098" max="4098" width="94.81640625" style="73" bestFit="1" customWidth="1"/>
    <col min="4099" max="4099" width="12.54296875" style="73" customWidth="1"/>
    <col min="4100" max="4100" width="9.7265625" style="73" bestFit="1" customWidth="1"/>
    <col min="4101" max="4352" width="9.1796875" style="73"/>
    <col min="4353" max="4353" width="12.453125" style="73" customWidth="1"/>
    <col min="4354" max="4354" width="94.81640625" style="73" bestFit="1" customWidth="1"/>
    <col min="4355" max="4355" width="12.54296875" style="73" customWidth="1"/>
    <col min="4356" max="4356" width="9.7265625" style="73" bestFit="1" customWidth="1"/>
    <col min="4357" max="4608" width="9.1796875" style="73"/>
    <col min="4609" max="4609" width="12.453125" style="73" customWidth="1"/>
    <col min="4610" max="4610" width="94.81640625" style="73" bestFit="1" customWidth="1"/>
    <col min="4611" max="4611" width="12.54296875" style="73" customWidth="1"/>
    <col min="4612" max="4612" width="9.7265625" style="73" bestFit="1" customWidth="1"/>
    <col min="4613" max="4864" width="9.1796875" style="73"/>
    <col min="4865" max="4865" width="12.453125" style="73" customWidth="1"/>
    <col min="4866" max="4866" width="94.81640625" style="73" bestFit="1" customWidth="1"/>
    <col min="4867" max="4867" width="12.54296875" style="73" customWidth="1"/>
    <col min="4868" max="4868" width="9.7265625" style="73" bestFit="1" customWidth="1"/>
    <col min="4869" max="5120" width="9.1796875" style="73"/>
    <col min="5121" max="5121" width="12.453125" style="73" customWidth="1"/>
    <col min="5122" max="5122" width="94.81640625" style="73" bestFit="1" customWidth="1"/>
    <col min="5123" max="5123" width="12.54296875" style="73" customWidth="1"/>
    <col min="5124" max="5124" width="9.7265625" style="73" bestFit="1" customWidth="1"/>
    <col min="5125" max="5376" width="9.1796875" style="73"/>
    <col min="5377" max="5377" width="12.453125" style="73" customWidth="1"/>
    <col min="5378" max="5378" width="94.81640625" style="73" bestFit="1" customWidth="1"/>
    <col min="5379" max="5379" width="12.54296875" style="73" customWidth="1"/>
    <col min="5380" max="5380" width="9.7265625" style="73" bestFit="1" customWidth="1"/>
    <col min="5381" max="5632" width="9.1796875" style="73"/>
    <col min="5633" max="5633" width="12.453125" style="73" customWidth="1"/>
    <col min="5634" max="5634" width="94.81640625" style="73" bestFit="1" customWidth="1"/>
    <col min="5635" max="5635" width="12.54296875" style="73" customWidth="1"/>
    <col min="5636" max="5636" width="9.7265625" style="73" bestFit="1" customWidth="1"/>
    <col min="5637" max="5888" width="9.1796875" style="73"/>
    <col min="5889" max="5889" width="12.453125" style="73" customWidth="1"/>
    <col min="5890" max="5890" width="94.81640625" style="73" bestFit="1" customWidth="1"/>
    <col min="5891" max="5891" width="12.54296875" style="73" customWidth="1"/>
    <col min="5892" max="5892" width="9.7265625" style="73" bestFit="1" customWidth="1"/>
    <col min="5893" max="6144" width="9.1796875" style="73"/>
    <col min="6145" max="6145" width="12.453125" style="73" customWidth="1"/>
    <col min="6146" max="6146" width="94.81640625" style="73" bestFit="1" customWidth="1"/>
    <col min="6147" max="6147" width="12.54296875" style="73" customWidth="1"/>
    <col min="6148" max="6148" width="9.7265625" style="73" bestFit="1" customWidth="1"/>
    <col min="6149" max="6400" width="9.1796875" style="73"/>
    <col min="6401" max="6401" width="12.453125" style="73" customWidth="1"/>
    <col min="6402" max="6402" width="94.81640625" style="73" bestFit="1" customWidth="1"/>
    <col min="6403" max="6403" width="12.54296875" style="73" customWidth="1"/>
    <col min="6404" max="6404" width="9.7265625" style="73" bestFit="1" customWidth="1"/>
    <col min="6405" max="6656" width="9.1796875" style="73"/>
    <col min="6657" max="6657" width="12.453125" style="73" customWidth="1"/>
    <col min="6658" max="6658" width="94.81640625" style="73" bestFit="1" customWidth="1"/>
    <col min="6659" max="6659" width="12.54296875" style="73" customWidth="1"/>
    <col min="6660" max="6660" width="9.7265625" style="73" bestFit="1" customWidth="1"/>
    <col min="6661" max="6912" width="9.1796875" style="73"/>
    <col min="6913" max="6913" width="12.453125" style="73" customWidth="1"/>
    <col min="6914" max="6914" width="94.81640625" style="73" bestFit="1" customWidth="1"/>
    <col min="6915" max="6915" width="12.54296875" style="73" customWidth="1"/>
    <col min="6916" max="6916" width="9.7265625" style="73" bestFit="1" customWidth="1"/>
    <col min="6917" max="7168" width="9.1796875" style="73"/>
    <col min="7169" max="7169" width="12.453125" style="73" customWidth="1"/>
    <col min="7170" max="7170" width="94.81640625" style="73" bestFit="1" customWidth="1"/>
    <col min="7171" max="7171" width="12.54296875" style="73" customWidth="1"/>
    <col min="7172" max="7172" width="9.7265625" style="73" bestFit="1" customWidth="1"/>
    <col min="7173" max="7424" width="9.1796875" style="73"/>
    <col min="7425" max="7425" width="12.453125" style="73" customWidth="1"/>
    <col min="7426" max="7426" width="94.81640625" style="73" bestFit="1" customWidth="1"/>
    <col min="7427" max="7427" width="12.54296875" style="73" customWidth="1"/>
    <col min="7428" max="7428" width="9.7265625" style="73" bestFit="1" customWidth="1"/>
    <col min="7429" max="7680" width="9.1796875" style="73"/>
    <col min="7681" max="7681" width="12.453125" style="73" customWidth="1"/>
    <col min="7682" max="7682" width="94.81640625" style="73" bestFit="1" customWidth="1"/>
    <col min="7683" max="7683" width="12.54296875" style="73" customWidth="1"/>
    <col min="7684" max="7684" width="9.7265625" style="73" bestFit="1" customWidth="1"/>
    <col min="7685" max="7936" width="9.1796875" style="73"/>
    <col min="7937" max="7937" width="12.453125" style="73" customWidth="1"/>
    <col min="7938" max="7938" width="94.81640625" style="73" bestFit="1" customWidth="1"/>
    <col min="7939" max="7939" width="12.54296875" style="73" customWidth="1"/>
    <col min="7940" max="7940" width="9.7265625" style="73" bestFit="1" customWidth="1"/>
    <col min="7941" max="8192" width="9.1796875" style="73"/>
    <col min="8193" max="8193" width="12.453125" style="73" customWidth="1"/>
    <col min="8194" max="8194" width="94.81640625" style="73" bestFit="1" customWidth="1"/>
    <col min="8195" max="8195" width="12.54296875" style="73" customWidth="1"/>
    <col min="8196" max="8196" width="9.7265625" style="73" bestFit="1" customWidth="1"/>
    <col min="8197" max="8448" width="9.1796875" style="73"/>
    <col min="8449" max="8449" width="12.453125" style="73" customWidth="1"/>
    <col min="8450" max="8450" width="94.81640625" style="73" bestFit="1" customWidth="1"/>
    <col min="8451" max="8451" width="12.54296875" style="73" customWidth="1"/>
    <col min="8452" max="8452" width="9.7265625" style="73" bestFit="1" customWidth="1"/>
    <col min="8453" max="8704" width="9.1796875" style="73"/>
    <col min="8705" max="8705" width="12.453125" style="73" customWidth="1"/>
    <col min="8706" max="8706" width="94.81640625" style="73" bestFit="1" customWidth="1"/>
    <col min="8707" max="8707" width="12.54296875" style="73" customWidth="1"/>
    <col min="8708" max="8708" width="9.7265625" style="73" bestFit="1" customWidth="1"/>
    <col min="8709" max="8960" width="9.1796875" style="73"/>
    <col min="8961" max="8961" width="12.453125" style="73" customWidth="1"/>
    <col min="8962" max="8962" width="94.81640625" style="73" bestFit="1" customWidth="1"/>
    <col min="8963" max="8963" width="12.54296875" style="73" customWidth="1"/>
    <col min="8964" max="8964" width="9.7265625" style="73" bestFit="1" customWidth="1"/>
    <col min="8965" max="9216" width="9.1796875" style="73"/>
    <col min="9217" max="9217" width="12.453125" style="73" customWidth="1"/>
    <col min="9218" max="9218" width="94.81640625" style="73" bestFit="1" customWidth="1"/>
    <col min="9219" max="9219" width="12.54296875" style="73" customWidth="1"/>
    <col min="9220" max="9220" width="9.7265625" style="73" bestFit="1" customWidth="1"/>
    <col min="9221" max="9472" width="9.1796875" style="73"/>
    <col min="9473" max="9473" width="12.453125" style="73" customWidth="1"/>
    <col min="9474" max="9474" width="94.81640625" style="73" bestFit="1" customWidth="1"/>
    <col min="9475" max="9475" width="12.54296875" style="73" customWidth="1"/>
    <col min="9476" max="9476" width="9.7265625" style="73" bestFit="1" customWidth="1"/>
    <col min="9477" max="9728" width="9.1796875" style="73"/>
    <col min="9729" max="9729" width="12.453125" style="73" customWidth="1"/>
    <col min="9730" max="9730" width="94.81640625" style="73" bestFit="1" customWidth="1"/>
    <col min="9731" max="9731" width="12.54296875" style="73" customWidth="1"/>
    <col min="9732" max="9732" width="9.7265625" style="73" bestFit="1" customWidth="1"/>
    <col min="9733" max="9984" width="9.1796875" style="73"/>
    <col min="9985" max="9985" width="12.453125" style="73" customWidth="1"/>
    <col min="9986" max="9986" width="94.81640625" style="73" bestFit="1" customWidth="1"/>
    <col min="9987" max="9987" width="12.54296875" style="73" customWidth="1"/>
    <col min="9988" max="9988" width="9.7265625" style="73" bestFit="1" customWidth="1"/>
    <col min="9989" max="10240" width="9.1796875" style="73"/>
    <col min="10241" max="10241" width="12.453125" style="73" customWidth="1"/>
    <col min="10242" max="10242" width="94.81640625" style="73" bestFit="1" customWidth="1"/>
    <col min="10243" max="10243" width="12.54296875" style="73" customWidth="1"/>
    <col min="10244" max="10244" width="9.7265625" style="73" bestFit="1" customWidth="1"/>
    <col min="10245" max="10496" width="9.1796875" style="73"/>
    <col min="10497" max="10497" width="12.453125" style="73" customWidth="1"/>
    <col min="10498" max="10498" width="94.81640625" style="73" bestFit="1" customWidth="1"/>
    <col min="10499" max="10499" width="12.54296875" style="73" customWidth="1"/>
    <col min="10500" max="10500" width="9.7265625" style="73" bestFit="1" customWidth="1"/>
    <col min="10501" max="10752" width="9.1796875" style="73"/>
    <col min="10753" max="10753" width="12.453125" style="73" customWidth="1"/>
    <col min="10754" max="10754" width="94.81640625" style="73" bestFit="1" customWidth="1"/>
    <col min="10755" max="10755" width="12.54296875" style="73" customWidth="1"/>
    <col min="10756" max="10756" width="9.7265625" style="73" bestFit="1" customWidth="1"/>
    <col min="10757" max="11008" width="9.1796875" style="73"/>
    <col min="11009" max="11009" width="12.453125" style="73" customWidth="1"/>
    <col min="11010" max="11010" width="94.81640625" style="73" bestFit="1" customWidth="1"/>
    <col min="11011" max="11011" width="12.54296875" style="73" customWidth="1"/>
    <col min="11012" max="11012" width="9.7265625" style="73" bestFit="1" customWidth="1"/>
    <col min="11013" max="11264" width="9.1796875" style="73"/>
    <col min="11265" max="11265" width="12.453125" style="73" customWidth="1"/>
    <col min="11266" max="11266" width="94.81640625" style="73" bestFit="1" customWidth="1"/>
    <col min="11267" max="11267" width="12.54296875" style="73" customWidth="1"/>
    <col min="11268" max="11268" width="9.7265625" style="73" bestFit="1" customWidth="1"/>
    <col min="11269" max="11520" width="9.1796875" style="73"/>
    <col min="11521" max="11521" width="12.453125" style="73" customWidth="1"/>
    <col min="11522" max="11522" width="94.81640625" style="73" bestFit="1" customWidth="1"/>
    <col min="11523" max="11523" width="12.54296875" style="73" customWidth="1"/>
    <col min="11524" max="11524" width="9.7265625" style="73" bestFit="1" customWidth="1"/>
    <col min="11525" max="11776" width="9.1796875" style="73"/>
    <col min="11777" max="11777" width="12.453125" style="73" customWidth="1"/>
    <col min="11778" max="11778" width="94.81640625" style="73" bestFit="1" customWidth="1"/>
    <col min="11779" max="11779" width="12.54296875" style="73" customWidth="1"/>
    <col min="11780" max="11780" width="9.7265625" style="73" bestFit="1" customWidth="1"/>
    <col min="11781" max="12032" width="9.1796875" style="73"/>
    <col min="12033" max="12033" width="12.453125" style="73" customWidth="1"/>
    <col min="12034" max="12034" width="94.81640625" style="73" bestFit="1" customWidth="1"/>
    <col min="12035" max="12035" width="12.54296875" style="73" customWidth="1"/>
    <col min="12036" max="12036" width="9.7265625" style="73" bestFit="1" customWidth="1"/>
    <col min="12037" max="12288" width="9.1796875" style="73"/>
    <col min="12289" max="12289" width="12.453125" style="73" customWidth="1"/>
    <col min="12290" max="12290" width="94.81640625" style="73" bestFit="1" customWidth="1"/>
    <col min="12291" max="12291" width="12.54296875" style="73" customWidth="1"/>
    <col min="12292" max="12292" width="9.7265625" style="73" bestFit="1" customWidth="1"/>
    <col min="12293" max="12544" width="9.1796875" style="73"/>
    <col min="12545" max="12545" width="12.453125" style="73" customWidth="1"/>
    <col min="12546" max="12546" width="94.81640625" style="73" bestFit="1" customWidth="1"/>
    <col min="12547" max="12547" width="12.54296875" style="73" customWidth="1"/>
    <col min="12548" max="12548" width="9.7265625" style="73" bestFit="1" customWidth="1"/>
    <col min="12549" max="12800" width="9.1796875" style="73"/>
    <col min="12801" max="12801" width="12.453125" style="73" customWidth="1"/>
    <col min="12802" max="12802" width="94.81640625" style="73" bestFit="1" customWidth="1"/>
    <col min="12803" max="12803" width="12.54296875" style="73" customWidth="1"/>
    <col min="12804" max="12804" width="9.7265625" style="73" bestFit="1" customWidth="1"/>
    <col min="12805" max="13056" width="9.1796875" style="73"/>
    <col min="13057" max="13057" width="12.453125" style="73" customWidth="1"/>
    <col min="13058" max="13058" width="94.81640625" style="73" bestFit="1" customWidth="1"/>
    <col min="13059" max="13059" width="12.54296875" style="73" customWidth="1"/>
    <col min="13060" max="13060" width="9.7265625" style="73" bestFit="1" customWidth="1"/>
    <col min="13061" max="13312" width="9.1796875" style="73"/>
    <col min="13313" max="13313" width="12.453125" style="73" customWidth="1"/>
    <col min="13314" max="13314" width="94.81640625" style="73" bestFit="1" customWidth="1"/>
    <col min="13315" max="13315" width="12.54296875" style="73" customWidth="1"/>
    <col min="13316" max="13316" width="9.7265625" style="73" bestFit="1" customWidth="1"/>
    <col min="13317" max="13568" width="9.1796875" style="73"/>
    <col min="13569" max="13569" width="12.453125" style="73" customWidth="1"/>
    <col min="13570" max="13570" width="94.81640625" style="73" bestFit="1" customWidth="1"/>
    <col min="13571" max="13571" width="12.54296875" style="73" customWidth="1"/>
    <col min="13572" max="13572" width="9.7265625" style="73" bestFit="1" customWidth="1"/>
    <col min="13573" max="13824" width="9.1796875" style="73"/>
    <col min="13825" max="13825" width="12.453125" style="73" customWidth="1"/>
    <col min="13826" max="13826" width="94.81640625" style="73" bestFit="1" customWidth="1"/>
    <col min="13827" max="13827" width="12.54296875" style="73" customWidth="1"/>
    <col min="13828" max="13828" width="9.7265625" style="73" bestFit="1" customWidth="1"/>
    <col min="13829" max="14080" width="9.1796875" style="73"/>
    <col min="14081" max="14081" width="12.453125" style="73" customWidth="1"/>
    <col min="14082" max="14082" width="94.81640625" style="73" bestFit="1" customWidth="1"/>
    <col min="14083" max="14083" width="12.54296875" style="73" customWidth="1"/>
    <col min="14084" max="14084" width="9.7265625" style="73" bestFit="1" customWidth="1"/>
    <col min="14085" max="14336" width="9.1796875" style="73"/>
    <col min="14337" max="14337" width="12.453125" style="73" customWidth="1"/>
    <col min="14338" max="14338" width="94.81640625" style="73" bestFit="1" customWidth="1"/>
    <col min="14339" max="14339" width="12.54296875" style="73" customWidth="1"/>
    <col min="14340" max="14340" width="9.7265625" style="73" bestFit="1" customWidth="1"/>
    <col min="14341" max="14592" width="9.1796875" style="73"/>
    <col min="14593" max="14593" width="12.453125" style="73" customWidth="1"/>
    <col min="14594" max="14594" width="94.81640625" style="73" bestFit="1" customWidth="1"/>
    <col min="14595" max="14595" width="12.54296875" style="73" customWidth="1"/>
    <col min="14596" max="14596" width="9.7265625" style="73" bestFit="1" customWidth="1"/>
    <col min="14597" max="14848" width="9.1796875" style="73"/>
    <col min="14849" max="14849" width="12.453125" style="73" customWidth="1"/>
    <col min="14850" max="14850" width="94.81640625" style="73" bestFit="1" customWidth="1"/>
    <col min="14851" max="14851" width="12.54296875" style="73" customWidth="1"/>
    <col min="14852" max="14852" width="9.7265625" style="73" bestFit="1" customWidth="1"/>
    <col min="14853" max="15104" width="9.1796875" style="73"/>
    <col min="15105" max="15105" width="12.453125" style="73" customWidth="1"/>
    <col min="15106" max="15106" width="94.81640625" style="73" bestFit="1" customWidth="1"/>
    <col min="15107" max="15107" width="12.54296875" style="73" customWidth="1"/>
    <col min="15108" max="15108" width="9.7265625" style="73" bestFit="1" customWidth="1"/>
    <col min="15109" max="15360" width="9.1796875" style="73"/>
    <col min="15361" max="15361" width="12.453125" style="73" customWidth="1"/>
    <col min="15362" max="15362" width="94.81640625" style="73" bestFit="1" customWidth="1"/>
    <col min="15363" max="15363" width="12.54296875" style="73" customWidth="1"/>
    <col min="15364" max="15364" width="9.7265625" style="73" bestFit="1" customWidth="1"/>
    <col min="15365" max="15616" width="9.1796875" style="73"/>
    <col min="15617" max="15617" width="12.453125" style="73" customWidth="1"/>
    <col min="15618" max="15618" width="94.81640625" style="73" bestFit="1" customWidth="1"/>
    <col min="15619" max="15619" width="12.54296875" style="73" customWidth="1"/>
    <col min="15620" max="15620" width="9.7265625" style="73" bestFit="1" customWidth="1"/>
    <col min="15621" max="15872" width="9.1796875" style="73"/>
    <col min="15873" max="15873" width="12.453125" style="73" customWidth="1"/>
    <col min="15874" max="15874" width="94.81640625" style="73" bestFit="1" customWidth="1"/>
    <col min="15875" max="15875" width="12.54296875" style="73" customWidth="1"/>
    <col min="15876" max="15876" width="9.7265625" style="73" bestFit="1" customWidth="1"/>
    <col min="15877" max="16128" width="9.1796875" style="73"/>
    <col min="16129" max="16129" width="12.453125" style="73" customWidth="1"/>
    <col min="16130" max="16130" width="94.81640625" style="73" bestFit="1" customWidth="1"/>
    <col min="16131" max="16131" width="12.54296875" style="73" customWidth="1"/>
    <col min="16132" max="16132" width="9.7265625" style="73" bestFit="1" customWidth="1"/>
    <col min="16133" max="16384" width="9.1796875" style="73"/>
  </cols>
  <sheetData>
    <row r="1" spans="1:4" ht="14.5" x14ac:dyDescent="0.35">
      <c r="A1" s="181" t="s">
        <v>126</v>
      </c>
      <c r="B1" s="182" t="s">
        <v>118</v>
      </c>
      <c r="C1" s="182" t="s">
        <v>62</v>
      </c>
      <c r="D1" s="184">
        <v>45199</v>
      </c>
    </row>
    <row r="2" spans="1:4" ht="15.5" hidden="1" x14ac:dyDescent="0.35">
      <c r="A2" s="185" t="s">
        <v>4383</v>
      </c>
      <c r="B2" s="186" t="s">
        <v>4384</v>
      </c>
      <c r="C2" s="186">
        <v>6</v>
      </c>
      <c r="D2" s="183"/>
    </row>
    <row r="3" spans="1:4" ht="15.5" hidden="1" x14ac:dyDescent="0.35">
      <c r="A3" s="185" t="s">
        <v>318</v>
      </c>
      <c r="B3" s="186" t="s">
        <v>4385</v>
      </c>
      <c r="C3" s="186">
        <v>4</v>
      </c>
      <c r="D3" s="183"/>
    </row>
    <row r="4" spans="1:4" ht="15.5" hidden="1" x14ac:dyDescent="0.35">
      <c r="A4" s="185" t="s">
        <v>4386</v>
      </c>
      <c r="B4" s="186" t="s">
        <v>4387</v>
      </c>
      <c r="C4" s="186">
        <v>1</v>
      </c>
      <c r="D4" s="183"/>
    </row>
    <row r="5" spans="1:4" ht="15.5" hidden="1" x14ac:dyDescent="0.35">
      <c r="A5" s="185" t="s">
        <v>4388</v>
      </c>
      <c r="B5" s="186" t="s">
        <v>4389</v>
      </c>
      <c r="C5" s="186">
        <v>2</v>
      </c>
      <c r="D5" s="183"/>
    </row>
    <row r="6" spans="1:4" ht="15.5" hidden="1" x14ac:dyDescent="0.35">
      <c r="A6" s="185" t="s">
        <v>4390</v>
      </c>
      <c r="B6" s="186" t="s">
        <v>4391</v>
      </c>
      <c r="C6" s="186">
        <v>2</v>
      </c>
      <c r="D6" s="183"/>
    </row>
    <row r="7" spans="1:4" ht="15.5" hidden="1" x14ac:dyDescent="0.35">
      <c r="A7" s="185" t="s">
        <v>4392</v>
      </c>
      <c r="B7" s="186" t="s">
        <v>4393</v>
      </c>
      <c r="C7" s="186">
        <v>4</v>
      </c>
      <c r="D7" s="183"/>
    </row>
    <row r="8" spans="1:4" ht="15.5" hidden="1" x14ac:dyDescent="0.35">
      <c r="A8" s="185" t="s">
        <v>4394</v>
      </c>
      <c r="B8" s="186" t="s">
        <v>4395</v>
      </c>
      <c r="C8" s="186">
        <v>2</v>
      </c>
      <c r="D8" s="183"/>
    </row>
    <row r="9" spans="1:4" ht="15.5" hidden="1" x14ac:dyDescent="0.35">
      <c r="A9" s="185" t="s">
        <v>4396</v>
      </c>
      <c r="B9" s="186" t="s">
        <v>4397</v>
      </c>
      <c r="C9" s="186">
        <v>5</v>
      </c>
      <c r="D9" s="183"/>
    </row>
    <row r="10" spans="1:4" ht="15.5" hidden="1" x14ac:dyDescent="0.35">
      <c r="A10" s="185" t="s">
        <v>4398</v>
      </c>
      <c r="B10" s="186" t="s">
        <v>4399</v>
      </c>
      <c r="C10" s="186">
        <v>5</v>
      </c>
      <c r="D10" s="183"/>
    </row>
    <row r="11" spans="1:4" ht="15.5" hidden="1" x14ac:dyDescent="0.35">
      <c r="A11" s="185" t="s">
        <v>292</v>
      </c>
      <c r="B11" s="186" t="s">
        <v>4400</v>
      </c>
      <c r="C11" s="186">
        <v>5</v>
      </c>
      <c r="D11" s="183"/>
    </row>
    <row r="12" spans="1:4" ht="15.5" hidden="1" x14ac:dyDescent="0.35">
      <c r="A12" s="185" t="s">
        <v>4401</v>
      </c>
      <c r="B12" s="186" t="s">
        <v>266</v>
      </c>
      <c r="C12" s="186">
        <v>2</v>
      </c>
      <c r="D12" s="183"/>
    </row>
    <row r="13" spans="1:4" ht="15.5" hidden="1" x14ac:dyDescent="0.35">
      <c r="A13" s="185" t="s">
        <v>342</v>
      </c>
      <c r="B13" s="186" t="s">
        <v>4402</v>
      </c>
      <c r="C13" s="186">
        <v>5</v>
      </c>
      <c r="D13" s="183"/>
    </row>
    <row r="14" spans="1:4" ht="15.5" hidden="1" x14ac:dyDescent="0.35">
      <c r="A14" s="185" t="s">
        <v>4403</v>
      </c>
      <c r="B14" s="186" t="s">
        <v>4404</v>
      </c>
      <c r="C14" s="186">
        <v>4</v>
      </c>
      <c r="D14" s="183"/>
    </row>
    <row r="15" spans="1:4" ht="15.5" hidden="1" x14ac:dyDescent="0.35">
      <c r="A15" s="185" t="s">
        <v>306</v>
      </c>
      <c r="B15" s="186" t="s">
        <v>4405</v>
      </c>
      <c r="C15" s="186">
        <v>4</v>
      </c>
      <c r="D15" s="183"/>
    </row>
    <row r="16" spans="1:4" ht="15.5" hidden="1" x14ac:dyDescent="0.35">
      <c r="A16" s="185" t="s">
        <v>924</v>
      </c>
      <c r="B16" s="186" t="s">
        <v>4406</v>
      </c>
      <c r="C16" s="186">
        <v>1</v>
      </c>
      <c r="D16" s="183"/>
    </row>
    <row r="17" spans="1:4" ht="15.5" hidden="1" x14ac:dyDescent="0.35">
      <c r="A17" s="185" t="s">
        <v>4407</v>
      </c>
      <c r="B17" s="186" t="s">
        <v>4408</v>
      </c>
      <c r="C17" s="186">
        <v>5</v>
      </c>
      <c r="D17" s="183"/>
    </row>
    <row r="18" spans="1:4" ht="15.5" hidden="1" x14ac:dyDescent="0.35">
      <c r="A18" s="185" t="s">
        <v>4409</v>
      </c>
      <c r="B18" s="186" t="s">
        <v>4410</v>
      </c>
      <c r="C18" s="186">
        <v>8</v>
      </c>
      <c r="D18" s="183"/>
    </row>
    <row r="19" spans="1:4" ht="15.5" hidden="1" x14ac:dyDescent="0.35">
      <c r="A19" s="185" t="s">
        <v>4411</v>
      </c>
      <c r="B19" s="186" t="s">
        <v>4412</v>
      </c>
      <c r="C19" s="186">
        <v>1</v>
      </c>
      <c r="D19" s="183"/>
    </row>
    <row r="20" spans="1:4" ht="15.5" hidden="1" x14ac:dyDescent="0.35">
      <c r="A20" s="185" t="s">
        <v>4413</v>
      </c>
      <c r="B20" s="186" t="s">
        <v>4414</v>
      </c>
      <c r="C20" s="186">
        <v>8</v>
      </c>
      <c r="D20" s="183"/>
    </row>
    <row r="21" spans="1:4" ht="15.5" hidden="1" x14ac:dyDescent="0.35">
      <c r="A21" s="185" t="s">
        <v>4415</v>
      </c>
      <c r="B21" s="186" t="s">
        <v>4416</v>
      </c>
      <c r="C21" s="186">
        <v>6</v>
      </c>
      <c r="D21" s="183"/>
    </row>
    <row r="22" spans="1:4" ht="15.5" hidden="1" x14ac:dyDescent="0.35">
      <c r="A22" s="185" t="s">
        <v>4417</v>
      </c>
      <c r="B22" s="186" t="s">
        <v>4418</v>
      </c>
      <c r="C22" s="186">
        <v>7</v>
      </c>
      <c r="D22" s="183"/>
    </row>
    <row r="23" spans="1:4" ht="15.5" hidden="1" x14ac:dyDescent="0.35">
      <c r="A23" s="185" t="s">
        <v>4419</v>
      </c>
      <c r="B23" s="186" t="s">
        <v>4420</v>
      </c>
      <c r="C23" s="186">
        <v>7</v>
      </c>
      <c r="D23" s="183"/>
    </row>
    <row r="24" spans="1:4" ht="15.5" hidden="1" x14ac:dyDescent="0.35">
      <c r="A24" s="185" t="s">
        <v>4421</v>
      </c>
      <c r="B24" s="186" t="s">
        <v>4422</v>
      </c>
      <c r="C24" s="186">
        <v>7</v>
      </c>
      <c r="D24" s="183"/>
    </row>
    <row r="25" spans="1:4" ht="15.5" hidden="1" x14ac:dyDescent="0.35">
      <c r="A25" s="185" t="s">
        <v>4423</v>
      </c>
      <c r="B25" s="186" t="s">
        <v>4424</v>
      </c>
      <c r="C25" s="186">
        <v>5</v>
      </c>
      <c r="D25" s="183"/>
    </row>
    <row r="26" spans="1:4" ht="15.5" hidden="1" x14ac:dyDescent="0.35">
      <c r="A26" s="185" t="s">
        <v>4425</v>
      </c>
      <c r="B26" s="186" t="s">
        <v>4426</v>
      </c>
      <c r="C26" s="186">
        <v>5</v>
      </c>
      <c r="D26" s="183"/>
    </row>
    <row r="27" spans="1:4" ht="15.5" hidden="1" x14ac:dyDescent="0.35">
      <c r="A27" s="185" t="s">
        <v>4427</v>
      </c>
      <c r="B27" s="186" t="s">
        <v>4428</v>
      </c>
      <c r="C27" s="186">
        <v>5</v>
      </c>
      <c r="D27" s="183"/>
    </row>
    <row r="28" spans="1:4" ht="15.5" hidden="1" x14ac:dyDescent="0.35">
      <c r="A28" s="185" t="s">
        <v>4429</v>
      </c>
      <c r="B28" s="186" t="s">
        <v>4430</v>
      </c>
      <c r="C28" s="186">
        <v>6</v>
      </c>
      <c r="D28" s="183"/>
    </row>
    <row r="29" spans="1:4" ht="15.5" hidden="1" x14ac:dyDescent="0.35">
      <c r="A29" s="185" t="s">
        <v>749</v>
      </c>
      <c r="B29" s="186" t="s">
        <v>4431</v>
      </c>
      <c r="C29" s="186">
        <v>6</v>
      </c>
      <c r="D29" s="183"/>
    </row>
    <row r="30" spans="1:4" ht="15.5" hidden="1" x14ac:dyDescent="0.35">
      <c r="A30" s="185" t="s">
        <v>4432</v>
      </c>
      <c r="B30" s="186" t="s">
        <v>4433</v>
      </c>
      <c r="C30" s="186">
        <v>4</v>
      </c>
      <c r="D30" s="183"/>
    </row>
    <row r="31" spans="1:4" ht="15.5" hidden="1" x14ac:dyDescent="0.35">
      <c r="A31" s="185" t="s">
        <v>4434</v>
      </c>
      <c r="B31" s="186" t="s">
        <v>4435</v>
      </c>
      <c r="C31" s="186">
        <v>7</v>
      </c>
      <c r="D31" s="183"/>
    </row>
    <row r="32" spans="1:4" ht="15.5" hidden="1" x14ac:dyDescent="0.35">
      <c r="A32" s="185" t="s">
        <v>4436</v>
      </c>
      <c r="B32" s="186" t="s">
        <v>4437</v>
      </c>
      <c r="C32" s="186">
        <v>5</v>
      </c>
      <c r="D32" s="183"/>
    </row>
    <row r="33" spans="1:4" ht="15.5" hidden="1" x14ac:dyDescent="0.35">
      <c r="A33" s="185" t="s">
        <v>4438</v>
      </c>
      <c r="B33" s="186" t="s">
        <v>4439</v>
      </c>
      <c r="C33" s="186">
        <v>5</v>
      </c>
      <c r="D33" s="183"/>
    </row>
    <row r="34" spans="1:4" ht="15.5" hidden="1" x14ac:dyDescent="0.35">
      <c r="A34" s="185" t="s">
        <v>4440</v>
      </c>
      <c r="B34" s="186" t="s">
        <v>4441</v>
      </c>
      <c r="C34" s="186">
        <v>8</v>
      </c>
      <c r="D34" s="183"/>
    </row>
    <row r="35" spans="1:4" ht="15.5" hidden="1" x14ac:dyDescent="0.35">
      <c r="A35" s="185" t="s">
        <v>4442</v>
      </c>
      <c r="B35" s="186" t="s">
        <v>4443</v>
      </c>
      <c r="C35" s="186">
        <v>1</v>
      </c>
      <c r="D35" s="183"/>
    </row>
    <row r="36" spans="1:4" ht="15.5" hidden="1" x14ac:dyDescent="0.35">
      <c r="A36" s="185" t="s">
        <v>4444</v>
      </c>
      <c r="B36" s="186" t="s">
        <v>4445</v>
      </c>
      <c r="C36" s="186">
        <v>5</v>
      </c>
      <c r="D36" s="183"/>
    </row>
    <row r="37" spans="1:4" ht="15.5" hidden="1" x14ac:dyDescent="0.35">
      <c r="A37" s="185" t="s">
        <v>4446</v>
      </c>
      <c r="B37" s="186" t="s">
        <v>4447</v>
      </c>
      <c r="C37" s="186">
        <v>8</v>
      </c>
      <c r="D37" s="183"/>
    </row>
    <row r="38" spans="1:4" ht="15.5" hidden="1" x14ac:dyDescent="0.35">
      <c r="A38" s="185" t="s">
        <v>2553</v>
      </c>
      <c r="B38" s="186" t="s">
        <v>4448</v>
      </c>
      <c r="C38" s="186">
        <v>5</v>
      </c>
      <c r="D38" s="183"/>
    </row>
    <row r="39" spans="1:4" ht="15.5" hidden="1" x14ac:dyDescent="0.35">
      <c r="A39" s="185" t="s">
        <v>4449</v>
      </c>
      <c r="B39" s="186" t="s">
        <v>4450</v>
      </c>
      <c r="C39" s="186">
        <v>5</v>
      </c>
      <c r="D39" s="183"/>
    </row>
    <row r="40" spans="1:4" ht="15.5" hidden="1" x14ac:dyDescent="0.35">
      <c r="A40" s="185" t="s">
        <v>4451</v>
      </c>
      <c r="B40" s="186" t="s">
        <v>4452</v>
      </c>
      <c r="C40" s="186">
        <v>2</v>
      </c>
      <c r="D40" s="183"/>
    </row>
    <row r="41" spans="1:4" ht="15.5" hidden="1" x14ac:dyDescent="0.35">
      <c r="A41" s="185" t="s">
        <v>4453</v>
      </c>
      <c r="B41" s="186" t="s">
        <v>4454</v>
      </c>
      <c r="C41" s="186">
        <v>4</v>
      </c>
      <c r="D41" s="183"/>
    </row>
    <row r="42" spans="1:4" ht="15.5" hidden="1" x14ac:dyDescent="0.35">
      <c r="A42" s="185" t="s">
        <v>4455</v>
      </c>
      <c r="B42" s="186" t="s">
        <v>4456</v>
      </c>
      <c r="C42" s="186">
        <v>5</v>
      </c>
      <c r="D42" s="183"/>
    </row>
    <row r="43" spans="1:4" ht="15.5" hidden="1" x14ac:dyDescent="0.35">
      <c r="A43" s="185" t="s">
        <v>4457</v>
      </c>
      <c r="B43" s="186" t="s">
        <v>4458</v>
      </c>
      <c r="C43" s="186">
        <v>5</v>
      </c>
      <c r="D43" s="183"/>
    </row>
    <row r="44" spans="1:4" ht="15.5" hidden="1" x14ac:dyDescent="0.35">
      <c r="A44" s="185" t="s">
        <v>4459</v>
      </c>
      <c r="B44" s="186" t="s">
        <v>4460</v>
      </c>
      <c r="C44" s="186">
        <v>6</v>
      </c>
      <c r="D44" s="183"/>
    </row>
    <row r="45" spans="1:4" ht="15.5" hidden="1" x14ac:dyDescent="0.35">
      <c r="A45" s="185" t="s">
        <v>4461</v>
      </c>
      <c r="B45" s="186" t="s">
        <v>4462</v>
      </c>
      <c r="C45" s="186">
        <v>5</v>
      </c>
      <c r="D45" s="183"/>
    </row>
    <row r="46" spans="1:4" ht="15.5" hidden="1" x14ac:dyDescent="0.35">
      <c r="A46" s="185" t="s">
        <v>4463</v>
      </c>
      <c r="B46" s="186" t="s">
        <v>4464</v>
      </c>
      <c r="C46" s="186">
        <v>4</v>
      </c>
      <c r="D46" s="183"/>
    </row>
    <row r="47" spans="1:4" ht="15.5" hidden="1" x14ac:dyDescent="0.35">
      <c r="A47" s="185" t="s">
        <v>4465</v>
      </c>
      <c r="B47" s="186" t="s">
        <v>4466</v>
      </c>
      <c r="C47" s="186">
        <v>5</v>
      </c>
      <c r="D47" s="183"/>
    </row>
    <row r="48" spans="1:4" ht="15.5" hidden="1" x14ac:dyDescent="0.35">
      <c r="A48" s="185" t="s">
        <v>4467</v>
      </c>
      <c r="B48" s="186" t="s">
        <v>4468</v>
      </c>
      <c r="C48" s="186">
        <v>6</v>
      </c>
      <c r="D48" s="183"/>
    </row>
    <row r="49" spans="1:4" ht="15.5" hidden="1" x14ac:dyDescent="0.35">
      <c r="A49" s="185" t="s">
        <v>277</v>
      </c>
      <c r="B49" s="186" t="s">
        <v>4469</v>
      </c>
      <c r="C49" s="186">
        <v>7</v>
      </c>
      <c r="D49" s="183"/>
    </row>
    <row r="50" spans="1:4" ht="15.5" hidden="1" x14ac:dyDescent="0.35">
      <c r="A50" s="185" t="s">
        <v>4470</v>
      </c>
      <c r="B50" s="186" t="s">
        <v>4471</v>
      </c>
      <c r="C50" s="186">
        <v>3</v>
      </c>
      <c r="D50" s="183"/>
    </row>
    <row r="51" spans="1:4" ht="15.5" hidden="1" x14ac:dyDescent="0.35">
      <c r="A51" s="185" t="s">
        <v>4472</v>
      </c>
      <c r="B51" s="186" t="s">
        <v>4473</v>
      </c>
      <c r="C51" s="186">
        <v>6</v>
      </c>
      <c r="D51" s="183"/>
    </row>
    <row r="52" spans="1:4" ht="15.5" hidden="1" x14ac:dyDescent="0.35">
      <c r="A52" s="185" t="s">
        <v>2579</v>
      </c>
      <c r="B52" s="186" t="s">
        <v>4474</v>
      </c>
      <c r="C52" s="186">
        <v>4</v>
      </c>
      <c r="D52" s="183"/>
    </row>
    <row r="53" spans="1:4" ht="15.5" hidden="1" x14ac:dyDescent="0.35">
      <c r="A53" s="185" t="s">
        <v>4475</v>
      </c>
      <c r="B53" s="186" t="s">
        <v>4476</v>
      </c>
      <c r="C53" s="186">
        <v>5</v>
      </c>
      <c r="D53" s="183"/>
    </row>
    <row r="54" spans="1:4" ht="15.5" hidden="1" x14ac:dyDescent="0.35">
      <c r="A54" s="185" t="s">
        <v>4477</v>
      </c>
      <c r="B54" s="186" t="s">
        <v>4478</v>
      </c>
      <c r="C54" s="186">
        <v>2</v>
      </c>
      <c r="D54" s="183"/>
    </row>
    <row r="55" spans="1:4" ht="15.5" hidden="1" x14ac:dyDescent="0.35">
      <c r="A55" s="185" t="s">
        <v>4479</v>
      </c>
      <c r="B55" s="186" t="s">
        <v>4480</v>
      </c>
      <c r="C55" s="186">
        <v>2</v>
      </c>
      <c r="D55" s="183"/>
    </row>
    <row r="56" spans="1:4" ht="15.5" hidden="1" x14ac:dyDescent="0.35">
      <c r="A56" s="185" t="s">
        <v>4481</v>
      </c>
      <c r="B56" s="186" t="s">
        <v>4482</v>
      </c>
      <c r="C56" s="186">
        <v>5</v>
      </c>
      <c r="D56" s="183"/>
    </row>
    <row r="57" spans="1:4" ht="15.5" hidden="1" x14ac:dyDescent="0.35">
      <c r="A57" s="185" t="s">
        <v>4483</v>
      </c>
      <c r="B57" s="186" t="s">
        <v>4484</v>
      </c>
      <c r="C57" s="186">
        <v>5</v>
      </c>
      <c r="D57" s="183"/>
    </row>
    <row r="58" spans="1:4" ht="31" hidden="1" x14ac:dyDescent="0.35">
      <c r="A58" s="185" t="s">
        <v>4485</v>
      </c>
      <c r="B58" s="186" t="s">
        <v>4486</v>
      </c>
      <c r="C58" s="186">
        <v>5</v>
      </c>
      <c r="D58" s="183"/>
    </row>
    <row r="59" spans="1:4" ht="15.5" hidden="1" x14ac:dyDescent="0.35">
      <c r="A59" s="185" t="s">
        <v>4487</v>
      </c>
      <c r="B59" s="186" t="s">
        <v>4488</v>
      </c>
      <c r="C59" s="186">
        <v>5</v>
      </c>
      <c r="D59" s="183"/>
    </row>
    <row r="60" spans="1:4" ht="15.5" hidden="1" x14ac:dyDescent="0.35">
      <c r="A60" s="185" t="s">
        <v>4489</v>
      </c>
      <c r="B60" s="186" t="s">
        <v>4490</v>
      </c>
      <c r="C60" s="186">
        <v>3</v>
      </c>
      <c r="D60" s="183"/>
    </row>
    <row r="61" spans="1:4" ht="15.5" hidden="1" x14ac:dyDescent="0.35">
      <c r="A61" s="185" t="s">
        <v>498</v>
      </c>
      <c r="B61" s="186" t="s">
        <v>4491</v>
      </c>
      <c r="C61" s="186">
        <v>6</v>
      </c>
      <c r="D61" s="183"/>
    </row>
    <row r="62" spans="1:4" ht="15.5" hidden="1" x14ac:dyDescent="0.35">
      <c r="A62" s="185" t="s">
        <v>4492</v>
      </c>
      <c r="B62" s="186" t="s">
        <v>4493</v>
      </c>
      <c r="C62" s="186">
        <v>3</v>
      </c>
      <c r="D62" s="183"/>
    </row>
    <row r="63" spans="1:4" ht="15.5" hidden="1" x14ac:dyDescent="0.35">
      <c r="A63" s="185" t="s">
        <v>377</v>
      </c>
      <c r="B63" s="186" t="s">
        <v>4494</v>
      </c>
      <c r="C63" s="186">
        <v>4</v>
      </c>
      <c r="D63" s="183"/>
    </row>
    <row r="64" spans="1:4" ht="31" hidden="1" x14ac:dyDescent="0.35">
      <c r="A64" s="185" t="s">
        <v>1645</v>
      </c>
      <c r="B64" s="186" t="s">
        <v>4495</v>
      </c>
      <c r="C64" s="186">
        <v>3</v>
      </c>
      <c r="D64" s="183"/>
    </row>
    <row r="65" spans="1:4" ht="15.5" hidden="1" x14ac:dyDescent="0.35">
      <c r="A65" s="185" t="s">
        <v>4496</v>
      </c>
      <c r="B65" s="186" t="s">
        <v>4497</v>
      </c>
      <c r="C65" s="186">
        <v>3</v>
      </c>
      <c r="D65" s="183"/>
    </row>
    <row r="66" spans="1:4" ht="31" hidden="1" x14ac:dyDescent="0.35">
      <c r="A66" s="185" t="s">
        <v>4498</v>
      </c>
      <c r="B66" s="186" t="s">
        <v>4499</v>
      </c>
      <c r="C66" s="186">
        <v>6</v>
      </c>
      <c r="D66" s="183"/>
    </row>
    <row r="67" spans="1:4" ht="15.5" hidden="1" x14ac:dyDescent="0.35">
      <c r="A67" s="185" t="s">
        <v>4500</v>
      </c>
      <c r="B67" s="186" t="s">
        <v>4501</v>
      </c>
      <c r="C67" s="186">
        <v>6</v>
      </c>
      <c r="D67" s="183"/>
    </row>
    <row r="68" spans="1:4" ht="31" hidden="1" x14ac:dyDescent="0.35">
      <c r="A68" s="185" t="s">
        <v>4502</v>
      </c>
      <c r="B68" s="186" t="s">
        <v>4503</v>
      </c>
      <c r="C68" s="186">
        <v>5</v>
      </c>
      <c r="D68" s="183"/>
    </row>
    <row r="69" spans="1:4" ht="15.5" hidden="1" x14ac:dyDescent="0.35">
      <c r="A69" s="185" t="s">
        <v>4504</v>
      </c>
      <c r="B69" s="186" t="s">
        <v>4505</v>
      </c>
      <c r="C69" s="186">
        <v>3</v>
      </c>
      <c r="D69" s="183"/>
    </row>
    <row r="70" spans="1:4" ht="15.5" hidden="1" x14ac:dyDescent="0.35">
      <c r="A70" s="185" t="s">
        <v>4506</v>
      </c>
      <c r="B70" s="186" t="s">
        <v>266</v>
      </c>
      <c r="C70" s="186">
        <v>2</v>
      </c>
      <c r="D70" s="183"/>
    </row>
    <row r="71" spans="1:4" ht="15.5" hidden="1" x14ac:dyDescent="0.35">
      <c r="A71" s="185" t="s">
        <v>4507</v>
      </c>
      <c r="B71" s="186" t="s">
        <v>4508</v>
      </c>
      <c r="C71" s="186">
        <v>3</v>
      </c>
      <c r="D71" s="183"/>
    </row>
    <row r="72" spans="1:4" ht="15.5" hidden="1" x14ac:dyDescent="0.35">
      <c r="A72" s="185" t="s">
        <v>4509</v>
      </c>
      <c r="B72" s="186" t="s">
        <v>4510</v>
      </c>
      <c r="C72" s="186">
        <v>3</v>
      </c>
      <c r="D72" s="183"/>
    </row>
    <row r="73" spans="1:4" ht="15.5" hidden="1" x14ac:dyDescent="0.35">
      <c r="A73" s="185" t="s">
        <v>4511</v>
      </c>
      <c r="B73" s="186" t="s">
        <v>4512</v>
      </c>
      <c r="C73" s="186">
        <v>3</v>
      </c>
      <c r="D73" s="183"/>
    </row>
    <row r="74" spans="1:4" ht="15.5" hidden="1" x14ac:dyDescent="0.35">
      <c r="A74" s="185" t="s">
        <v>2389</v>
      </c>
      <c r="B74" s="186" t="s">
        <v>4513</v>
      </c>
      <c r="C74" s="186">
        <v>5</v>
      </c>
      <c r="D74" s="183"/>
    </row>
    <row r="75" spans="1:4" ht="15.5" hidden="1" x14ac:dyDescent="0.35">
      <c r="A75" s="185" t="s">
        <v>1775</v>
      </c>
      <c r="B75" s="186" t="s">
        <v>4514</v>
      </c>
      <c r="C75" s="186">
        <v>3</v>
      </c>
      <c r="D75" s="183"/>
    </row>
    <row r="76" spans="1:4" ht="15.5" hidden="1" x14ac:dyDescent="0.35">
      <c r="A76" s="185" t="s">
        <v>4515</v>
      </c>
      <c r="B76" s="186" t="s">
        <v>4516</v>
      </c>
      <c r="C76" s="186">
        <v>6</v>
      </c>
      <c r="D76" s="183"/>
    </row>
    <row r="77" spans="1:4" ht="15.5" hidden="1" x14ac:dyDescent="0.35">
      <c r="A77" s="185" t="s">
        <v>4517</v>
      </c>
      <c r="B77" s="186" t="s">
        <v>4518</v>
      </c>
      <c r="C77" s="186">
        <v>5</v>
      </c>
      <c r="D77" s="183"/>
    </row>
    <row r="78" spans="1:4" ht="15.5" hidden="1" x14ac:dyDescent="0.35">
      <c r="A78" s="185" t="s">
        <v>714</v>
      </c>
      <c r="B78" s="186" t="s">
        <v>4519</v>
      </c>
      <c r="C78" s="186">
        <v>4</v>
      </c>
      <c r="D78" s="183"/>
    </row>
    <row r="79" spans="1:4" ht="15.5" hidden="1" x14ac:dyDescent="0.35">
      <c r="A79" s="185" t="s">
        <v>4520</v>
      </c>
      <c r="B79" s="186" t="s">
        <v>4521</v>
      </c>
      <c r="C79" s="186">
        <v>4</v>
      </c>
      <c r="D79" s="183"/>
    </row>
    <row r="80" spans="1:4" ht="15.5" hidden="1" x14ac:dyDescent="0.35">
      <c r="A80" s="185" t="s">
        <v>4522</v>
      </c>
      <c r="B80" s="186" t="s">
        <v>4523</v>
      </c>
      <c r="C80" s="186">
        <v>4</v>
      </c>
      <c r="D80" s="183"/>
    </row>
    <row r="81" spans="1:4" ht="15.5" hidden="1" x14ac:dyDescent="0.35">
      <c r="A81" s="185" t="s">
        <v>4524</v>
      </c>
      <c r="B81" s="186" t="s">
        <v>4525</v>
      </c>
      <c r="C81" s="186">
        <v>7</v>
      </c>
      <c r="D81" s="183"/>
    </row>
    <row r="82" spans="1:4" ht="15.5" hidden="1" x14ac:dyDescent="0.35">
      <c r="A82" s="185" t="s">
        <v>4526</v>
      </c>
      <c r="B82" s="186" t="s">
        <v>4527</v>
      </c>
      <c r="C82" s="186">
        <v>6</v>
      </c>
      <c r="D82" s="183"/>
    </row>
    <row r="83" spans="1:4" ht="15.5" hidden="1" x14ac:dyDescent="0.35">
      <c r="A83" s="185" t="s">
        <v>4528</v>
      </c>
      <c r="B83" s="186" t="s">
        <v>4529</v>
      </c>
      <c r="C83" s="186">
        <v>5</v>
      </c>
      <c r="D83" s="183"/>
    </row>
    <row r="84" spans="1:4" ht="15.5" hidden="1" x14ac:dyDescent="0.35">
      <c r="A84" s="185" t="s">
        <v>4530</v>
      </c>
      <c r="B84" s="186" t="s">
        <v>4531</v>
      </c>
      <c r="C84" s="186">
        <v>3</v>
      </c>
      <c r="D84" s="183"/>
    </row>
    <row r="85" spans="1:4" ht="15.5" hidden="1" x14ac:dyDescent="0.35">
      <c r="A85" s="185" t="s">
        <v>4532</v>
      </c>
      <c r="B85" s="186" t="s">
        <v>4533</v>
      </c>
      <c r="C85" s="186">
        <v>5</v>
      </c>
      <c r="D85" s="183"/>
    </row>
    <row r="86" spans="1:4" ht="15.5" hidden="1" x14ac:dyDescent="0.35">
      <c r="A86" s="185" t="s">
        <v>1913</v>
      </c>
      <c r="B86" s="186" t="s">
        <v>4534</v>
      </c>
      <c r="C86" s="186">
        <v>4</v>
      </c>
      <c r="D86" s="183"/>
    </row>
    <row r="87" spans="1:4" ht="15.5" hidden="1" x14ac:dyDescent="0.35">
      <c r="A87" s="185" t="s">
        <v>4535</v>
      </c>
      <c r="B87" s="186" t="s">
        <v>4536</v>
      </c>
      <c r="C87" s="186">
        <v>2</v>
      </c>
      <c r="D87" s="183"/>
    </row>
    <row r="88" spans="1:4" ht="15.5" hidden="1" x14ac:dyDescent="0.35">
      <c r="A88" s="185" t="s">
        <v>4537</v>
      </c>
      <c r="B88" s="186" t="s">
        <v>4538</v>
      </c>
      <c r="C88" s="186">
        <v>4</v>
      </c>
      <c r="D88" s="183"/>
    </row>
    <row r="89" spans="1:4" ht="15.5" hidden="1" x14ac:dyDescent="0.35">
      <c r="A89" s="185" t="s">
        <v>4539</v>
      </c>
      <c r="B89" s="186" t="s">
        <v>4540</v>
      </c>
      <c r="C89" s="186">
        <v>4</v>
      </c>
      <c r="D89" s="183"/>
    </row>
    <row r="90" spans="1:4" ht="15.5" hidden="1" x14ac:dyDescent="0.35">
      <c r="A90" s="185" t="s">
        <v>4541</v>
      </c>
      <c r="B90" s="186" t="s">
        <v>4542</v>
      </c>
      <c r="C90" s="186">
        <v>4</v>
      </c>
      <c r="D90" s="183"/>
    </row>
    <row r="91" spans="1:4" ht="15.5" hidden="1" x14ac:dyDescent="0.35">
      <c r="A91" s="185" t="s">
        <v>4543</v>
      </c>
      <c r="B91" s="186" t="s">
        <v>266</v>
      </c>
      <c r="C91" s="186">
        <v>2</v>
      </c>
      <c r="D91" s="183"/>
    </row>
    <row r="92" spans="1:4" ht="15.5" hidden="1" x14ac:dyDescent="0.35">
      <c r="A92" s="185" t="s">
        <v>4544</v>
      </c>
      <c r="B92" s="186" t="s">
        <v>4545</v>
      </c>
      <c r="C92" s="186">
        <v>3</v>
      </c>
      <c r="D92" s="183"/>
    </row>
    <row r="93" spans="1:4" ht="15.5" hidden="1" x14ac:dyDescent="0.35">
      <c r="A93" s="185" t="s">
        <v>4546</v>
      </c>
      <c r="B93" s="186" t="s">
        <v>4547</v>
      </c>
      <c r="C93" s="186">
        <v>6</v>
      </c>
      <c r="D93" s="183"/>
    </row>
    <row r="94" spans="1:4" ht="15.5" hidden="1" x14ac:dyDescent="0.35">
      <c r="A94" s="185" t="s">
        <v>4548</v>
      </c>
      <c r="B94" s="186" t="s">
        <v>4549</v>
      </c>
      <c r="C94" s="186">
        <v>3</v>
      </c>
      <c r="D94" s="183"/>
    </row>
    <row r="95" spans="1:4" ht="15.5" hidden="1" x14ac:dyDescent="0.35">
      <c r="A95" s="185" t="s">
        <v>4550</v>
      </c>
      <c r="B95" s="186" t="s">
        <v>4551</v>
      </c>
      <c r="C95" s="186">
        <v>6</v>
      </c>
      <c r="D95" s="183"/>
    </row>
    <row r="96" spans="1:4" ht="15.5" hidden="1" x14ac:dyDescent="0.35">
      <c r="A96" s="185" t="s">
        <v>4552</v>
      </c>
      <c r="B96" s="186" t="s">
        <v>4553</v>
      </c>
      <c r="C96" s="186">
        <v>5</v>
      </c>
      <c r="D96" s="183"/>
    </row>
    <row r="97" spans="1:4" ht="15.5" hidden="1" x14ac:dyDescent="0.35">
      <c r="A97" s="185" t="s">
        <v>4554</v>
      </c>
      <c r="B97" s="186" t="s">
        <v>4555</v>
      </c>
      <c r="C97" s="186">
        <v>5</v>
      </c>
      <c r="D97" s="183"/>
    </row>
    <row r="98" spans="1:4" ht="15.5" hidden="1" x14ac:dyDescent="0.35">
      <c r="A98" s="185" t="s">
        <v>774</v>
      </c>
      <c r="B98" s="186" t="s">
        <v>4556</v>
      </c>
      <c r="C98" s="186">
        <v>5</v>
      </c>
      <c r="D98" s="183"/>
    </row>
    <row r="99" spans="1:4" ht="15.5" hidden="1" x14ac:dyDescent="0.35">
      <c r="A99" s="185" t="s">
        <v>4557</v>
      </c>
      <c r="B99" s="186" t="s">
        <v>4558</v>
      </c>
      <c r="C99" s="186">
        <v>3</v>
      </c>
      <c r="D99" s="183"/>
    </row>
    <row r="100" spans="1:4" ht="15.5" hidden="1" x14ac:dyDescent="0.35">
      <c r="A100" s="185" t="s">
        <v>4559</v>
      </c>
      <c r="B100" s="186" t="s">
        <v>4560</v>
      </c>
      <c r="C100" s="186">
        <v>5</v>
      </c>
      <c r="D100" s="183"/>
    </row>
    <row r="101" spans="1:4" ht="15.5" hidden="1" x14ac:dyDescent="0.35">
      <c r="A101" s="185" t="s">
        <v>4561</v>
      </c>
      <c r="B101" s="186" t="s">
        <v>4562</v>
      </c>
      <c r="C101" s="186">
        <v>2</v>
      </c>
      <c r="D101" s="183"/>
    </row>
    <row r="102" spans="1:4" ht="15.5" hidden="1" x14ac:dyDescent="0.35">
      <c r="A102" s="185" t="s">
        <v>1729</v>
      </c>
      <c r="B102" s="186" t="s">
        <v>4563</v>
      </c>
      <c r="C102" s="186">
        <v>5</v>
      </c>
      <c r="D102" s="183"/>
    </row>
    <row r="103" spans="1:4" ht="15.5" hidden="1" x14ac:dyDescent="0.35">
      <c r="A103" s="185" t="s">
        <v>2681</v>
      </c>
      <c r="B103" s="186" t="s">
        <v>4564</v>
      </c>
      <c r="C103" s="186">
        <v>4</v>
      </c>
      <c r="D103" s="183"/>
    </row>
    <row r="104" spans="1:4" ht="15.5" hidden="1" x14ac:dyDescent="0.35">
      <c r="A104" s="185" t="s">
        <v>1706</v>
      </c>
      <c r="B104" s="186" t="s">
        <v>4565</v>
      </c>
      <c r="C104" s="186">
        <v>2</v>
      </c>
      <c r="D104" s="183"/>
    </row>
    <row r="105" spans="1:4" ht="15.5" hidden="1" x14ac:dyDescent="0.35">
      <c r="A105" s="185" t="s">
        <v>2424</v>
      </c>
      <c r="B105" s="186" t="s">
        <v>4566</v>
      </c>
      <c r="C105" s="186">
        <v>2</v>
      </c>
      <c r="D105" s="183"/>
    </row>
    <row r="106" spans="1:4" ht="15.5" hidden="1" x14ac:dyDescent="0.35">
      <c r="A106" s="185" t="s">
        <v>789</v>
      </c>
      <c r="B106" s="186" t="s">
        <v>4567</v>
      </c>
      <c r="C106" s="186">
        <v>4</v>
      </c>
      <c r="D106" s="183"/>
    </row>
    <row r="107" spans="1:4" ht="31" hidden="1" x14ac:dyDescent="0.35">
      <c r="A107" s="185" t="s">
        <v>4568</v>
      </c>
      <c r="B107" s="186" t="s">
        <v>4569</v>
      </c>
      <c r="C107" s="186">
        <v>5</v>
      </c>
      <c r="D107" s="183"/>
    </row>
    <row r="108" spans="1:4" ht="15.5" hidden="1" x14ac:dyDescent="0.35">
      <c r="A108" s="185" t="s">
        <v>4570</v>
      </c>
      <c r="B108" s="186" t="s">
        <v>4571</v>
      </c>
      <c r="C108" s="186">
        <v>4</v>
      </c>
      <c r="D108" s="183"/>
    </row>
    <row r="109" spans="1:4" ht="15.5" hidden="1" x14ac:dyDescent="0.35">
      <c r="A109" s="185" t="s">
        <v>4572</v>
      </c>
      <c r="B109" s="186" t="s">
        <v>4573</v>
      </c>
      <c r="C109" s="186">
        <v>4</v>
      </c>
      <c r="D109" s="183"/>
    </row>
    <row r="110" spans="1:4" ht="15.5" hidden="1" x14ac:dyDescent="0.35">
      <c r="A110" s="185" t="s">
        <v>4574</v>
      </c>
      <c r="B110" s="186" t="s">
        <v>266</v>
      </c>
      <c r="C110" s="186">
        <v>2</v>
      </c>
      <c r="D110" s="183"/>
    </row>
    <row r="111" spans="1:4" ht="15.5" hidden="1" x14ac:dyDescent="0.35">
      <c r="A111" s="185" t="s">
        <v>4575</v>
      </c>
      <c r="B111" s="186" t="s">
        <v>4576</v>
      </c>
      <c r="C111" s="186">
        <v>4</v>
      </c>
      <c r="D111" s="183"/>
    </row>
    <row r="112" spans="1:4" ht="15.5" hidden="1" x14ac:dyDescent="0.35">
      <c r="A112" s="185" t="s">
        <v>4577</v>
      </c>
      <c r="B112" s="186" t="s">
        <v>4578</v>
      </c>
      <c r="C112" s="186">
        <v>5</v>
      </c>
      <c r="D112" s="183"/>
    </row>
    <row r="113" spans="1:4" ht="15.5" hidden="1" x14ac:dyDescent="0.35">
      <c r="A113" s="185" t="s">
        <v>4579</v>
      </c>
      <c r="B113" s="186" t="s">
        <v>4580</v>
      </c>
      <c r="C113" s="186">
        <v>2</v>
      </c>
      <c r="D113" s="183"/>
    </row>
    <row r="114" spans="1:4" ht="15.5" hidden="1" x14ac:dyDescent="0.35">
      <c r="A114" s="185" t="s">
        <v>4581</v>
      </c>
      <c r="B114" s="186" t="s">
        <v>4582</v>
      </c>
      <c r="C114" s="186">
        <v>5</v>
      </c>
      <c r="D114" s="183"/>
    </row>
    <row r="115" spans="1:4" ht="15.5" hidden="1" x14ac:dyDescent="0.35">
      <c r="A115" s="185" t="s">
        <v>4583</v>
      </c>
      <c r="B115" s="186" t="s">
        <v>4584</v>
      </c>
      <c r="C115" s="186">
        <v>6</v>
      </c>
      <c r="D115" s="183"/>
    </row>
    <row r="116" spans="1:4" ht="15.5" hidden="1" x14ac:dyDescent="0.35">
      <c r="A116" s="185" t="s">
        <v>4585</v>
      </c>
      <c r="B116" s="186" t="s">
        <v>4586</v>
      </c>
      <c r="C116" s="186">
        <v>4</v>
      </c>
      <c r="D116" s="183"/>
    </row>
    <row r="117" spans="1:4" ht="15.5" hidden="1" x14ac:dyDescent="0.35">
      <c r="A117" s="185" t="s">
        <v>4587</v>
      </c>
      <c r="B117" s="186" t="s">
        <v>4588</v>
      </c>
      <c r="C117" s="186">
        <v>5</v>
      </c>
      <c r="D117" s="183"/>
    </row>
    <row r="118" spans="1:4" ht="15.5" hidden="1" x14ac:dyDescent="0.35">
      <c r="A118" s="185" t="s">
        <v>4589</v>
      </c>
      <c r="B118" s="186" t="s">
        <v>4590</v>
      </c>
      <c r="C118" s="186">
        <v>4</v>
      </c>
      <c r="D118" s="183"/>
    </row>
    <row r="119" spans="1:4" ht="15.5" hidden="1" x14ac:dyDescent="0.35">
      <c r="A119" s="185" t="s">
        <v>4591</v>
      </c>
      <c r="B119" s="186" t="s">
        <v>4592</v>
      </c>
      <c r="C119" s="186">
        <v>2</v>
      </c>
      <c r="D119" s="183"/>
    </row>
    <row r="120" spans="1:4" ht="15.5" hidden="1" x14ac:dyDescent="0.35">
      <c r="A120" s="185" t="s">
        <v>4593</v>
      </c>
      <c r="B120" s="186" t="s">
        <v>4594</v>
      </c>
      <c r="C120" s="186">
        <v>2</v>
      </c>
      <c r="D120" s="183"/>
    </row>
    <row r="121" spans="1:4" ht="15.5" hidden="1" x14ac:dyDescent="0.35">
      <c r="A121" s="185" t="s">
        <v>4595</v>
      </c>
      <c r="B121" s="186" t="s">
        <v>4596</v>
      </c>
      <c r="C121" s="186">
        <v>3</v>
      </c>
      <c r="D121" s="183"/>
    </row>
    <row r="122" spans="1:4" ht="15.5" hidden="1" x14ac:dyDescent="0.35">
      <c r="A122" s="185" t="s">
        <v>4597</v>
      </c>
      <c r="B122" s="186" t="s">
        <v>4598</v>
      </c>
      <c r="C122" s="186">
        <v>3</v>
      </c>
      <c r="D122" s="183"/>
    </row>
    <row r="123" spans="1:4" ht="15.5" hidden="1" x14ac:dyDescent="0.35">
      <c r="A123" s="185" t="s">
        <v>4599</v>
      </c>
      <c r="B123" s="186" t="s">
        <v>4600</v>
      </c>
      <c r="C123" s="186">
        <v>5</v>
      </c>
      <c r="D123" s="183"/>
    </row>
    <row r="124" spans="1:4" ht="15.5" hidden="1" x14ac:dyDescent="0.35">
      <c r="A124" s="185" t="s">
        <v>4601</v>
      </c>
      <c r="B124" s="186" t="s">
        <v>4602</v>
      </c>
      <c r="C124" s="186">
        <v>4</v>
      </c>
      <c r="D124" s="183"/>
    </row>
    <row r="125" spans="1:4" ht="15.5" hidden="1" x14ac:dyDescent="0.35">
      <c r="A125" s="185" t="s">
        <v>4603</v>
      </c>
      <c r="B125" s="186" t="s">
        <v>4604</v>
      </c>
      <c r="C125" s="186">
        <v>6</v>
      </c>
      <c r="D125" s="183"/>
    </row>
    <row r="126" spans="1:4" ht="15.5" hidden="1" x14ac:dyDescent="0.35">
      <c r="A126" s="185" t="s">
        <v>4605</v>
      </c>
      <c r="B126" s="186" t="s">
        <v>4606</v>
      </c>
      <c r="C126" s="186">
        <v>6</v>
      </c>
      <c r="D126" s="183"/>
    </row>
    <row r="127" spans="1:4" ht="15.5" hidden="1" x14ac:dyDescent="0.35">
      <c r="A127" s="185" t="s">
        <v>4607</v>
      </c>
      <c r="B127" s="186" t="s">
        <v>4608</v>
      </c>
      <c r="C127" s="186">
        <v>6</v>
      </c>
      <c r="D127" s="183"/>
    </row>
    <row r="128" spans="1:4" ht="31" hidden="1" x14ac:dyDescent="0.35">
      <c r="A128" s="185" t="s">
        <v>4609</v>
      </c>
      <c r="B128" s="186" t="s">
        <v>4610</v>
      </c>
      <c r="C128" s="186">
        <v>5</v>
      </c>
      <c r="D128" s="183"/>
    </row>
    <row r="129" spans="1:4" ht="15.5" hidden="1" x14ac:dyDescent="0.35">
      <c r="A129" s="185" t="s">
        <v>4611</v>
      </c>
      <c r="B129" s="186" t="s">
        <v>4612</v>
      </c>
      <c r="C129" s="186">
        <v>5</v>
      </c>
      <c r="D129" s="183"/>
    </row>
    <row r="130" spans="1:4" ht="15.5" x14ac:dyDescent="0.35">
      <c r="A130" s="185" t="s">
        <v>4613</v>
      </c>
      <c r="B130" s="186" t="s">
        <v>4614</v>
      </c>
      <c r="C130" s="186">
        <v>3</v>
      </c>
      <c r="D130" s="183"/>
    </row>
    <row r="131" spans="1:4" ht="15.5" x14ac:dyDescent="0.35">
      <c r="A131" s="185" t="s">
        <v>1414</v>
      </c>
      <c r="B131" s="186" t="s">
        <v>4615</v>
      </c>
      <c r="C131" s="186">
        <v>5</v>
      </c>
      <c r="D131" s="183"/>
    </row>
    <row r="132" spans="1:4" ht="15.5" x14ac:dyDescent="0.35">
      <c r="A132" s="185" t="s">
        <v>4616</v>
      </c>
      <c r="B132" s="186" t="s">
        <v>266</v>
      </c>
      <c r="C132" s="186">
        <v>2</v>
      </c>
      <c r="D132" s="183"/>
    </row>
    <row r="133" spans="1:4" ht="15.5" x14ac:dyDescent="0.35">
      <c r="A133" s="185" t="s">
        <v>4617</v>
      </c>
      <c r="B133" s="186" t="s">
        <v>4618</v>
      </c>
      <c r="C133" s="186">
        <v>4</v>
      </c>
      <c r="D133" s="183"/>
    </row>
    <row r="134" spans="1:4" ht="15.5" x14ac:dyDescent="0.35">
      <c r="A134" s="185" t="s">
        <v>4619</v>
      </c>
      <c r="B134" s="186" t="s">
        <v>4620</v>
      </c>
      <c r="C134" s="186">
        <v>1</v>
      </c>
      <c r="D134" s="183"/>
    </row>
    <row r="135" spans="1:4" ht="15.5" x14ac:dyDescent="0.35">
      <c r="A135" s="185" t="s">
        <v>4621</v>
      </c>
      <c r="B135" s="186" t="s">
        <v>4622</v>
      </c>
      <c r="C135" s="186">
        <v>6</v>
      </c>
      <c r="D135" s="183"/>
    </row>
    <row r="136" spans="1:4" ht="15.5" x14ac:dyDescent="0.35">
      <c r="A136" s="185" t="s">
        <v>4623</v>
      </c>
      <c r="B136" s="186" t="s">
        <v>4624</v>
      </c>
      <c r="C136" s="186">
        <v>5</v>
      </c>
      <c r="D136" s="183"/>
    </row>
    <row r="137" spans="1:4" ht="15.5" x14ac:dyDescent="0.35">
      <c r="A137" s="185" t="s">
        <v>4625</v>
      </c>
      <c r="B137" s="186" t="s">
        <v>4626</v>
      </c>
      <c r="C137" s="186">
        <v>3</v>
      </c>
      <c r="D137" s="183"/>
    </row>
    <row r="138" spans="1:4" ht="15.5" x14ac:dyDescent="0.35">
      <c r="A138" s="185" t="s">
        <v>4627</v>
      </c>
      <c r="B138" s="186" t="s">
        <v>4628</v>
      </c>
      <c r="C138" s="186">
        <v>3</v>
      </c>
      <c r="D138" s="183"/>
    </row>
    <row r="139" spans="1:4" ht="15.5" x14ac:dyDescent="0.35">
      <c r="A139" s="185" t="s">
        <v>4629</v>
      </c>
      <c r="B139" s="186" t="s">
        <v>4630</v>
      </c>
      <c r="C139" s="186">
        <v>4</v>
      </c>
      <c r="D139" s="183"/>
    </row>
    <row r="140" spans="1:4" ht="15.5" x14ac:dyDescent="0.35">
      <c r="A140" s="185" t="s">
        <v>4631</v>
      </c>
      <c r="B140" s="186" t="s">
        <v>4632</v>
      </c>
      <c r="C140" s="186">
        <v>4</v>
      </c>
      <c r="D140" s="183"/>
    </row>
    <row r="141" spans="1:4" ht="15.5" x14ac:dyDescent="0.35">
      <c r="A141" s="185" t="s">
        <v>4633</v>
      </c>
      <c r="B141" s="186" t="s">
        <v>4634</v>
      </c>
      <c r="C141" s="186">
        <v>6</v>
      </c>
      <c r="D141" s="183"/>
    </row>
    <row r="142" spans="1:4" ht="15.5" x14ac:dyDescent="0.35">
      <c r="A142" s="185" t="s">
        <v>4635</v>
      </c>
      <c r="B142" s="186" t="s">
        <v>4636</v>
      </c>
      <c r="C142" s="186">
        <v>3</v>
      </c>
      <c r="D142" s="183"/>
    </row>
    <row r="143" spans="1:4" ht="15.5" x14ac:dyDescent="0.35">
      <c r="A143" s="185" t="s">
        <v>4637</v>
      </c>
      <c r="B143" s="186" t="s">
        <v>4638</v>
      </c>
      <c r="C143" s="186">
        <v>5</v>
      </c>
      <c r="D143" s="183"/>
    </row>
    <row r="144" spans="1:4" ht="15.5" x14ac:dyDescent="0.35">
      <c r="A144" s="185" t="s">
        <v>4639</v>
      </c>
      <c r="B144" s="186" t="s">
        <v>4640</v>
      </c>
      <c r="C144" s="186">
        <v>6</v>
      </c>
      <c r="D144" s="183"/>
    </row>
    <row r="145" spans="1:4" ht="15.5" x14ac:dyDescent="0.35">
      <c r="A145" s="185" t="s">
        <v>4641</v>
      </c>
      <c r="B145" s="186" t="s">
        <v>4642</v>
      </c>
      <c r="C145" s="186">
        <v>4</v>
      </c>
      <c r="D145" s="183"/>
    </row>
    <row r="146" spans="1:4" ht="15.5" x14ac:dyDescent="0.35">
      <c r="A146" s="185" t="s">
        <v>4643</v>
      </c>
      <c r="B146" s="186" t="s">
        <v>4644</v>
      </c>
      <c r="C146" s="186">
        <v>5</v>
      </c>
      <c r="D146" s="183"/>
    </row>
    <row r="147" spans="1:4" ht="15.5" x14ac:dyDescent="0.35">
      <c r="A147" s="185" t="s">
        <v>4645</v>
      </c>
      <c r="B147" s="186" t="s">
        <v>4646</v>
      </c>
      <c r="C147" s="186">
        <v>4</v>
      </c>
      <c r="D147" s="183"/>
    </row>
    <row r="148" spans="1:4" ht="15.5" x14ac:dyDescent="0.35">
      <c r="A148" s="185" t="s">
        <v>4647</v>
      </c>
      <c r="B148" s="186" t="s">
        <v>4648</v>
      </c>
      <c r="C148" s="186">
        <v>4</v>
      </c>
      <c r="D148" s="183"/>
    </row>
    <row r="149" spans="1:4" ht="15.5" x14ac:dyDescent="0.35">
      <c r="A149" s="185" t="s">
        <v>4649</v>
      </c>
      <c r="B149" s="186" t="s">
        <v>4650</v>
      </c>
      <c r="C149" s="186">
        <v>4</v>
      </c>
      <c r="D149" s="183"/>
    </row>
    <row r="150" spans="1:4" ht="15.5" x14ac:dyDescent="0.35">
      <c r="A150" s="185" t="s">
        <v>4651</v>
      </c>
      <c r="B150" s="186" t="s">
        <v>4652</v>
      </c>
      <c r="C150" s="186">
        <v>5</v>
      </c>
      <c r="D150" s="183"/>
    </row>
    <row r="151" spans="1:4" ht="15.5" x14ac:dyDescent="0.35">
      <c r="A151" s="185" t="s">
        <v>4653</v>
      </c>
      <c r="B151" s="186" t="s">
        <v>4654</v>
      </c>
      <c r="C151" s="186">
        <v>6</v>
      </c>
      <c r="D151" s="183"/>
    </row>
    <row r="152" spans="1:4" ht="31" x14ac:dyDescent="0.35">
      <c r="A152" s="185" t="s">
        <v>4655</v>
      </c>
      <c r="B152" s="186" t="s">
        <v>4656</v>
      </c>
      <c r="C152" s="186">
        <v>5</v>
      </c>
      <c r="D152" s="183"/>
    </row>
    <row r="153" spans="1:4" ht="15.5" x14ac:dyDescent="0.35">
      <c r="A153" s="185" t="s">
        <v>4657</v>
      </c>
      <c r="B153" s="186" t="s">
        <v>4658</v>
      </c>
      <c r="C153" s="186">
        <v>7</v>
      </c>
      <c r="D153" s="183"/>
    </row>
    <row r="154" spans="1:4" ht="15.5" x14ac:dyDescent="0.35">
      <c r="A154" s="185" t="s">
        <v>4659</v>
      </c>
      <c r="B154" s="186" t="s">
        <v>4660</v>
      </c>
      <c r="C154" s="186">
        <v>6</v>
      </c>
      <c r="D154" s="183"/>
    </row>
    <row r="155" spans="1:4" ht="15.5" x14ac:dyDescent="0.35">
      <c r="A155" s="185" t="s">
        <v>4661</v>
      </c>
      <c r="B155" s="186" t="s">
        <v>4662</v>
      </c>
      <c r="C155" s="186">
        <v>1</v>
      </c>
      <c r="D155" s="183"/>
    </row>
    <row r="156" spans="1:4" ht="15.5" x14ac:dyDescent="0.35">
      <c r="A156" s="185" t="s">
        <v>4663</v>
      </c>
      <c r="B156" s="186" t="s">
        <v>4664</v>
      </c>
      <c r="C156" s="186">
        <v>6</v>
      </c>
      <c r="D156" s="183"/>
    </row>
    <row r="157" spans="1:4" ht="31" x14ac:dyDescent="0.35">
      <c r="A157" s="185" t="s">
        <v>4665</v>
      </c>
      <c r="B157" s="186" t="s">
        <v>4666</v>
      </c>
      <c r="C157" s="186">
        <v>6</v>
      </c>
      <c r="D157" s="183"/>
    </row>
    <row r="158" spans="1:4" ht="31" x14ac:dyDescent="0.35">
      <c r="A158" s="185" t="s">
        <v>4667</v>
      </c>
      <c r="B158" s="186" t="s">
        <v>4668</v>
      </c>
      <c r="C158" s="186">
        <v>6</v>
      </c>
      <c r="D158" s="183"/>
    </row>
    <row r="159" spans="1:4" ht="15.5" x14ac:dyDescent="0.35">
      <c r="A159" s="185" t="s">
        <v>4669</v>
      </c>
      <c r="B159" s="186" t="s">
        <v>4670</v>
      </c>
      <c r="C159" s="186">
        <v>4</v>
      </c>
      <c r="D159" s="183"/>
    </row>
    <row r="160" spans="1:4" ht="15.5" x14ac:dyDescent="0.35">
      <c r="A160" s="185" t="s">
        <v>4671</v>
      </c>
      <c r="B160" s="186" t="s">
        <v>4672</v>
      </c>
      <c r="C160" s="186">
        <v>6</v>
      </c>
      <c r="D160" s="183"/>
    </row>
    <row r="161" spans="1:4" ht="15.5" x14ac:dyDescent="0.35">
      <c r="A161" s="185" t="s">
        <v>4673</v>
      </c>
      <c r="B161" s="186" t="s">
        <v>4674</v>
      </c>
      <c r="C161" s="186">
        <v>3</v>
      </c>
      <c r="D161" s="183"/>
    </row>
    <row r="162" spans="1:4" ht="15.5" x14ac:dyDescent="0.35">
      <c r="A162" s="185" t="s">
        <v>4675</v>
      </c>
      <c r="B162" s="186" t="s">
        <v>4676</v>
      </c>
      <c r="C162" s="186">
        <v>4</v>
      </c>
      <c r="D162" s="183"/>
    </row>
    <row r="163" spans="1:4" ht="15.5" x14ac:dyDescent="0.35">
      <c r="A163" s="185" t="s">
        <v>4677</v>
      </c>
      <c r="B163" s="186" t="s">
        <v>4678</v>
      </c>
      <c r="C163" s="186">
        <v>5</v>
      </c>
      <c r="D163" s="183"/>
    </row>
    <row r="164" spans="1:4" ht="31" x14ac:dyDescent="0.35">
      <c r="A164" s="185" t="s">
        <v>4679</v>
      </c>
      <c r="B164" s="186" t="s">
        <v>4680</v>
      </c>
      <c r="C164" s="186">
        <v>3</v>
      </c>
      <c r="D164" s="183"/>
    </row>
    <row r="165" spans="1:4" ht="15.5" x14ac:dyDescent="0.35">
      <c r="A165" s="185" t="s">
        <v>4681</v>
      </c>
      <c r="B165" s="186" t="s">
        <v>4682</v>
      </c>
      <c r="C165" s="186">
        <v>5</v>
      </c>
      <c r="D165" s="183"/>
    </row>
    <row r="166" spans="1:4" ht="15.5" x14ac:dyDescent="0.35">
      <c r="A166" s="185" t="s">
        <v>4683</v>
      </c>
      <c r="B166" s="186" t="s">
        <v>4684</v>
      </c>
      <c r="C166" s="186">
        <v>5</v>
      </c>
      <c r="D166" s="183"/>
    </row>
    <row r="167" spans="1:4" ht="15.5" x14ac:dyDescent="0.35">
      <c r="A167" s="185" t="s">
        <v>4685</v>
      </c>
      <c r="B167" s="186" t="s">
        <v>4686</v>
      </c>
      <c r="C167" s="186">
        <v>5</v>
      </c>
      <c r="D167" s="183"/>
    </row>
    <row r="168" spans="1:4" ht="15.5" x14ac:dyDescent="0.35">
      <c r="A168" s="185" t="s">
        <v>4687</v>
      </c>
      <c r="B168" s="186" t="s">
        <v>4688</v>
      </c>
      <c r="C168" s="186">
        <v>5</v>
      </c>
      <c r="D168" s="183"/>
    </row>
    <row r="169" spans="1:4" ht="15.5" x14ac:dyDescent="0.35">
      <c r="A169" s="185" t="s">
        <v>4689</v>
      </c>
      <c r="B169" s="186" t="s">
        <v>4690</v>
      </c>
      <c r="C169" s="186">
        <v>5</v>
      </c>
      <c r="D169" s="183"/>
    </row>
    <row r="170" spans="1:4" ht="15.5" x14ac:dyDescent="0.35">
      <c r="A170" s="185" t="s">
        <v>738</v>
      </c>
      <c r="B170" s="186" t="s">
        <v>4691</v>
      </c>
      <c r="C170" s="186">
        <v>5</v>
      </c>
      <c r="D170" s="183"/>
    </row>
    <row r="171" spans="1:4" ht="15.5" x14ac:dyDescent="0.35">
      <c r="A171" s="185" t="s">
        <v>4692</v>
      </c>
      <c r="B171" s="186" t="s">
        <v>4693</v>
      </c>
      <c r="C171" s="186">
        <v>6</v>
      </c>
      <c r="D171" s="183"/>
    </row>
    <row r="172" spans="1:4" ht="15.5" x14ac:dyDescent="0.35">
      <c r="A172" s="185" t="s">
        <v>4694</v>
      </c>
      <c r="B172" s="186" t="s">
        <v>4695</v>
      </c>
      <c r="C172" s="186">
        <v>4</v>
      </c>
      <c r="D172" s="183"/>
    </row>
    <row r="173" spans="1:4" ht="15.5" x14ac:dyDescent="0.35">
      <c r="A173" s="185" t="s">
        <v>1402</v>
      </c>
      <c r="B173" s="186" t="s">
        <v>4696</v>
      </c>
      <c r="C173" s="186">
        <v>3</v>
      </c>
      <c r="D173" s="183"/>
    </row>
    <row r="174" spans="1:4" ht="15.5" x14ac:dyDescent="0.35">
      <c r="A174" s="185" t="s">
        <v>4697</v>
      </c>
      <c r="B174" s="186" t="s">
        <v>4698</v>
      </c>
      <c r="C174" s="186">
        <v>4</v>
      </c>
      <c r="D174" s="183"/>
    </row>
    <row r="175" spans="1:4" ht="15.5" x14ac:dyDescent="0.35">
      <c r="A175" s="185" t="s">
        <v>4699</v>
      </c>
      <c r="B175" s="186" t="s">
        <v>4700</v>
      </c>
      <c r="C175" s="186">
        <v>6</v>
      </c>
      <c r="D175" s="183"/>
    </row>
    <row r="176" spans="1:4" ht="31" x14ac:dyDescent="0.35">
      <c r="A176" s="185" t="s">
        <v>4701</v>
      </c>
      <c r="B176" s="186" t="s">
        <v>4702</v>
      </c>
      <c r="C176" s="186">
        <v>5</v>
      </c>
      <c r="D176" s="183"/>
    </row>
    <row r="177" spans="1:4" ht="15.5" x14ac:dyDescent="0.35">
      <c r="A177" s="185" t="s">
        <v>4703</v>
      </c>
      <c r="B177" s="186" t="s">
        <v>4704</v>
      </c>
      <c r="C177" s="186">
        <v>3</v>
      </c>
      <c r="D177" s="183"/>
    </row>
    <row r="178" spans="1:4" ht="15.5" x14ac:dyDescent="0.35">
      <c r="A178" s="185" t="s">
        <v>4705</v>
      </c>
      <c r="B178" s="186" t="s">
        <v>4706</v>
      </c>
      <c r="C178" s="186">
        <v>5</v>
      </c>
      <c r="D178" s="183"/>
    </row>
    <row r="179" spans="1:4" ht="15.5" x14ac:dyDescent="0.35">
      <c r="A179" s="185" t="s">
        <v>4707</v>
      </c>
      <c r="B179" s="186" t="s">
        <v>4708</v>
      </c>
      <c r="C179" s="186">
        <v>5</v>
      </c>
      <c r="D179" s="183"/>
    </row>
    <row r="180" spans="1:4" ht="15.5" hidden="1" x14ac:dyDescent="0.35">
      <c r="A180" s="185" t="s">
        <v>4709</v>
      </c>
      <c r="B180" s="186" t="s">
        <v>4710</v>
      </c>
      <c r="C180" s="186">
        <v>4</v>
      </c>
      <c r="D180" s="183"/>
    </row>
    <row r="181" spans="1:4" ht="15.5" hidden="1" x14ac:dyDescent="0.35">
      <c r="A181" s="185" t="s">
        <v>4711</v>
      </c>
      <c r="B181" s="186" t="s">
        <v>266</v>
      </c>
      <c r="C181" s="186">
        <v>2</v>
      </c>
      <c r="D181" s="183"/>
    </row>
    <row r="182" spans="1:4" ht="15.5" hidden="1" x14ac:dyDescent="0.35">
      <c r="A182" s="185" t="s">
        <v>4712</v>
      </c>
      <c r="B182" s="186" t="s">
        <v>4713</v>
      </c>
      <c r="C182" s="186">
        <v>3</v>
      </c>
      <c r="D182" s="183"/>
    </row>
    <row r="183" spans="1:4" ht="15.5" hidden="1" x14ac:dyDescent="0.35">
      <c r="A183" s="185" t="s">
        <v>4714</v>
      </c>
      <c r="B183" s="186" t="s">
        <v>4715</v>
      </c>
      <c r="C183" s="186">
        <v>3</v>
      </c>
      <c r="D183" s="183"/>
    </row>
    <row r="184" spans="1:4" ht="15.5" hidden="1" x14ac:dyDescent="0.35">
      <c r="A184" s="185" t="s">
        <v>4716</v>
      </c>
      <c r="B184" s="186" t="s">
        <v>4717</v>
      </c>
      <c r="C184" s="186">
        <v>5</v>
      </c>
      <c r="D184" s="183"/>
    </row>
    <row r="185" spans="1:4" ht="15.5" hidden="1" x14ac:dyDescent="0.35">
      <c r="A185" s="185" t="s">
        <v>4718</v>
      </c>
      <c r="B185" s="186" t="s">
        <v>4719</v>
      </c>
      <c r="C185" s="186">
        <v>5</v>
      </c>
      <c r="D185" s="183"/>
    </row>
    <row r="186" spans="1:4" ht="15.5" hidden="1" x14ac:dyDescent="0.35">
      <c r="A186" s="185" t="s">
        <v>4720</v>
      </c>
      <c r="B186" s="186" t="s">
        <v>4721</v>
      </c>
      <c r="C186" s="186">
        <v>2</v>
      </c>
      <c r="D186" s="183"/>
    </row>
    <row r="187" spans="1:4" ht="15.5" hidden="1" x14ac:dyDescent="0.35">
      <c r="A187" s="185" t="s">
        <v>4722</v>
      </c>
      <c r="B187" s="186" t="s">
        <v>4723</v>
      </c>
      <c r="C187" s="186">
        <v>3</v>
      </c>
      <c r="D187" s="183"/>
    </row>
    <row r="188" spans="1:4" ht="15.5" hidden="1" x14ac:dyDescent="0.35">
      <c r="A188" s="185" t="s">
        <v>4724</v>
      </c>
      <c r="B188" s="186" t="s">
        <v>4725</v>
      </c>
      <c r="C188" s="186">
        <v>4</v>
      </c>
      <c r="D188" s="183"/>
    </row>
    <row r="189" spans="1:4" ht="15.5" hidden="1" x14ac:dyDescent="0.35">
      <c r="A189" s="185" t="s">
        <v>4726</v>
      </c>
      <c r="B189" s="186" t="s">
        <v>4727</v>
      </c>
      <c r="C189" s="186">
        <v>2</v>
      </c>
      <c r="D189" s="183"/>
    </row>
    <row r="190" spans="1:4" ht="15.5" hidden="1" x14ac:dyDescent="0.35">
      <c r="A190" s="185" t="s">
        <v>4728</v>
      </c>
      <c r="B190" s="186" t="s">
        <v>4729</v>
      </c>
      <c r="C190" s="186">
        <v>2</v>
      </c>
      <c r="D190" s="183"/>
    </row>
    <row r="191" spans="1:4" ht="15.5" hidden="1" x14ac:dyDescent="0.35">
      <c r="A191" s="185" t="s">
        <v>4730</v>
      </c>
      <c r="B191" s="186" t="s">
        <v>4731</v>
      </c>
      <c r="C191" s="186">
        <v>5</v>
      </c>
      <c r="D191" s="183"/>
    </row>
    <row r="192" spans="1:4" ht="15.5" hidden="1" x14ac:dyDescent="0.35">
      <c r="A192" s="185" t="s">
        <v>4732</v>
      </c>
      <c r="B192" s="186" t="s">
        <v>266</v>
      </c>
      <c r="C192" s="186">
        <v>2</v>
      </c>
      <c r="D192" s="183"/>
    </row>
    <row r="193" spans="1:4" ht="15.5" hidden="1" x14ac:dyDescent="0.35">
      <c r="A193" s="185" t="s">
        <v>4733</v>
      </c>
      <c r="B193" s="186" t="s">
        <v>4734</v>
      </c>
      <c r="C193" s="186">
        <v>3</v>
      </c>
      <c r="D193" s="183"/>
    </row>
    <row r="194" spans="1:4" ht="31" hidden="1" x14ac:dyDescent="0.35">
      <c r="A194" s="185" t="s">
        <v>4735</v>
      </c>
      <c r="B194" s="186" t="s">
        <v>4736</v>
      </c>
      <c r="C194" s="186">
        <v>3</v>
      </c>
      <c r="D194" s="183"/>
    </row>
    <row r="195" spans="1:4" ht="31" hidden="1" x14ac:dyDescent="0.35">
      <c r="A195" s="185" t="s">
        <v>4737</v>
      </c>
      <c r="B195" s="186" t="s">
        <v>4738</v>
      </c>
      <c r="C195" s="186">
        <v>3</v>
      </c>
      <c r="D195" s="183"/>
    </row>
    <row r="196" spans="1:4" ht="15.5" hidden="1" x14ac:dyDescent="0.35">
      <c r="A196" s="185" t="s">
        <v>4739</v>
      </c>
      <c r="B196" s="186" t="s">
        <v>4740</v>
      </c>
      <c r="C196" s="186">
        <v>5</v>
      </c>
      <c r="D196" s="183"/>
    </row>
    <row r="197" spans="1:4" ht="15.5" hidden="1" x14ac:dyDescent="0.35">
      <c r="A197" s="185" t="s">
        <v>4741</v>
      </c>
      <c r="B197" s="186" t="s">
        <v>4742</v>
      </c>
      <c r="C197" s="186">
        <v>4</v>
      </c>
      <c r="D197" s="183"/>
    </row>
    <row r="198" spans="1:4" ht="15.5" hidden="1" x14ac:dyDescent="0.35">
      <c r="A198" s="185" t="s">
        <v>4743</v>
      </c>
      <c r="B198" s="186" t="s">
        <v>266</v>
      </c>
      <c r="C198" s="186">
        <v>2</v>
      </c>
      <c r="D198" s="183"/>
    </row>
    <row r="199" spans="1:4" ht="15.5" hidden="1" x14ac:dyDescent="0.35">
      <c r="A199" s="185" t="s">
        <v>4744</v>
      </c>
      <c r="B199" s="186" t="s">
        <v>4745</v>
      </c>
      <c r="C199" s="186">
        <v>1</v>
      </c>
      <c r="D199" s="183"/>
    </row>
    <row r="200" spans="1:4" ht="15.5" hidden="1" x14ac:dyDescent="0.35">
      <c r="A200" s="185" t="s">
        <v>4746</v>
      </c>
      <c r="B200" s="186" t="s">
        <v>4747</v>
      </c>
      <c r="C200" s="186">
        <v>4</v>
      </c>
      <c r="D200" s="183"/>
    </row>
    <row r="201" spans="1:4" ht="15.5" hidden="1" x14ac:dyDescent="0.35">
      <c r="A201" s="185" t="s">
        <v>4748</v>
      </c>
      <c r="B201" s="186" t="s">
        <v>4749</v>
      </c>
      <c r="C201" s="186">
        <v>3</v>
      </c>
      <c r="D201" s="183"/>
    </row>
    <row r="202" spans="1:4" ht="15.5" hidden="1" x14ac:dyDescent="0.35">
      <c r="A202" s="185" t="s">
        <v>4750</v>
      </c>
      <c r="B202" s="186" t="s">
        <v>4751</v>
      </c>
      <c r="C202" s="186">
        <v>4</v>
      </c>
      <c r="D202" s="183"/>
    </row>
    <row r="203" spans="1:4" ht="15.5" hidden="1" x14ac:dyDescent="0.35">
      <c r="A203" s="185" t="s">
        <v>4752</v>
      </c>
      <c r="B203" s="186" t="s">
        <v>4753</v>
      </c>
      <c r="C203" s="186">
        <v>4</v>
      </c>
      <c r="D203" s="183"/>
    </row>
    <row r="204" spans="1:4" ht="15.5" hidden="1" x14ac:dyDescent="0.35">
      <c r="A204" s="185" t="s">
        <v>4754</v>
      </c>
      <c r="B204" s="186" t="s">
        <v>4755</v>
      </c>
      <c r="C204" s="186">
        <v>4</v>
      </c>
      <c r="D204" s="183"/>
    </row>
    <row r="205" spans="1:4" ht="15.5" hidden="1" x14ac:dyDescent="0.35">
      <c r="A205" s="185" t="s">
        <v>4756</v>
      </c>
      <c r="B205" s="186" t="s">
        <v>4757</v>
      </c>
      <c r="C205" s="186">
        <v>2</v>
      </c>
      <c r="D205" s="183"/>
    </row>
    <row r="206" spans="1:4" ht="15.5" hidden="1" x14ac:dyDescent="0.35">
      <c r="A206" s="185" t="s">
        <v>4758</v>
      </c>
      <c r="B206" s="186" t="s">
        <v>4759</v>
      </c>
      <c r="C206" s="186">
        <v>3</v>
      </c>
      <c r="D206" s="183"/>
    </row>
    <row r="207" spans="1:4" ht="15.5" hidden="1" x14ac:dyDescent="0.35">
      <c r="A207" s="185" t="s">
        <v>4760</v>
      </c>
      <c r="B207" s="186" t="s">
        <v>4761</v>
      </c>
      <c r="C207" s="186">
        <v>4</v>
      </c>
      <c r="D207" s="183"/>
    </row>
    <row r="208" spans="1:4" ht="15.5" hidden="1" x14ac:dyDescent="0.35">
      <c r="A208" s="185" t="s">
        <v>4762</v>
      </c>
      <c r="B208" s="186" t="s">
        <v>4763</v>
      </c>
      <c r="C208" s="186">
        <v>2</v>
      </c>
      <c r="D208" s="183"/>
    </row>
    <row r="209" spans="1:4" ht="15.5" hidden="1" x14ac:dyDescent="0.35">
      <c r="A209" s="185" t="s">
        <v>4764</v>
      </c>
      <c r="B209" s="186" t="s">
        <v>4765</v>
      </c>
      <c r="C209" s="186">
        <v>4</v>
      </c>
      <c r="D209" s="183"/>
    </row>
    <row r="210" spans="1:4" ht="15.5" hidden="1" x14ac:dyDescent="0.35">
      <c r="A210" s="185" t="s">
        <v>4766</v>
      </c>
      <c r="B210" s="186" t="s">
        <v>4767</v>
      </c>
      <c r="C210" s="186">
        <v>4</v>
      </c>
      <c r="D210" s="183"/>
    </row>
    <row r="211" spans="1:4" ht="15.5" hidden="1" x14ac:dyDescent="0.35">
      <c r="A211" s="185" t="s">
        <v>4768</v>
      </c>
      <c r="B211" s="186" t="s">
        <v>4769</v>
      </c>
      <c r="C211" s="186">
        <v>4</v>
      </c>
      <c r="D211" s="183"/>
    </row>
    <row r="212" spans="1:4" ht="15.5" hidden="1" x14ac:dyDescent="0.35">
      <c r="A212" s="185" t="s">
        <v>4770</v>
      </c>
      <c r="B212" s="186" t="s">
        <v>4771</v>
      </c>
      <c r="C212" s="186">
        <v>3</v>
      </c>
      <c r="D212" s="183"/>
    </row>
    <row r="213" spans="1:4" ht="15.5" hidden="1" x14ac:dyDescent="0.35">
      <c r="A213" s="185" t="s">
        <v>4772</v>
      </c>
      <c r="B213" s="186" t="s">
        <v>266</v>
      </c>
      <c r="C213" s="186">
        <v>2</v>
      </c>
      <c r="D213" s="183"/>
    </row>
    <row r="214" spans="1:4" ht="15.5" hidden="1" x14ac:dyDescent="0.35">
      <c r="A214" s="185" t="s">
        <v>4773</v>
      </c>
      <c r="B214" s="186" t="s">
        <v>4774</v>
      </c>
      <c r="C214" s="186">
        <v>1</v>
      </c>
      <c r="D214" s="183"/>
    </row>
    <row r="215" spans="1:4" ht="15.5" hidden="1" x14ac:dyDescent="0.35">
      <c r="A215" s="185" t="s">
        <v>4775</v>
      </c>
      <c r="B215" s="186" t="s">
        <v>4776</v>
      </c>
      <c r="C215" s="186">
        <v>4</v>
      </c>
      <c r="D215" s="183"/>
    </row>
    <row r="216" spans="1:4" ht="15.5" hidden="1" x14ac:dyDescent="0.35">
      <c r="A216" s="185" t="s">
        <v>4777</v>
      </c>
      <c r="B216" s="186" t="s">
        <v>4778</v>
      </c>
      <c r="C216" s="186">
        <v>4</v>
      </c>
      <c r="D216" s="183"/>
    </row>
    <row r="217" spans="1:4" ht="15.5" hidden="1" x14ac:dyDescent="0.35">
      <c r="A217" s="185" t="s">
        <v>4779</v>
      </c>
      <c r="B217" s="186" t="s">
        <v>4780</v>
      </c>
      <c r="C217" s="186">
        <v>4</v>
      </c>
      <c r="D217" s="183"/>
    </row>
    <row r="218" spans="1:4" ht="31" hidden="1" x14ac:dyDescent="0.35">
      <c r="A218" s="185" t="s">
        <v>4781</v>
      </c>
      <c r="B218" s="186" t="s">
        <v>4782</v>
      </c>
      <c r="C218" s="186">
        <v>4</v>
      </c>
      <c r="D218" s="183"/>
    </row>
    <row r="219" spans="1:4" ht="15.5" hidden="1" x14ac:dyDescent="0.35">
      <c r="A219" s="185" t="s">
        <v>4783</v>
      </c>
      <c r="B219" s="186" t="s">
        <v>4784</v>
      </c>
      <c r="C219" s="186">
        <v>2</v>
      </c>
      <c r="D219" s="183"/>
    </row>
    <row r="220" spans="1:4" ht="15.5" hidden="1" x14ac:dyDescent="0.35">
      <c r="A220" s="185" t="s">
        <v>4785</v>
      </c>
      <c r="B220" s="186" t="s">
        <v>4786</v>
      </c>
      <c r="C220" s="186">
        <v>1</v>
      </c>
      <c r="D220" s="183"/>
    </row>
    <row r="221" spans="1:4" ht="15.5" hidden="1" x14ac:dyDescent="0.35">
      <c r="A221" s="185" t="s">
        <v>4787</v>
      </c>
      <c r="B221" s="186" t="s">
        <v>4788</v>
      </c>
      <c r="C221" s="186">
        <v>1</v>
      </c>
      <c r="D221" s="183"/>
    </row>
    <row r="222" spans="1:4" ht="31" hidden="1" x14ac:dyDescent="0.35">
      <c r="A222" s="185" t="s">
        <v>4789</v>
      </c>
      <c r="B222" s="186" t="s">
        <v>4790</v>
      </c>
      <c r="C222" s="186">
        <v>4</v>
      </c>
      <c r="D222" s="183"/>
    </row>
    <row r="223" spans="1:4" ht="15.5" hidden="1" x14ac:dyDescent="0.35">
      <c r="A223" s="185" t="s">
        <v>4791</v>
      </c>
      <c r="B223" s="186" t="s">
        <v>4792</v>
      </c>
      <c r="C223" s="186">
        <v>7</v>
      </c>
      <c r="D223" s="183"/>
    </row>
    <row r="224" spans="1:4" ht="15.5" hidden="1" x14ac:dyDescent="0.35">
      <c r="A224" s="185" t="s">
        <v>214</v>
      </c>
      <c r="B224" s="186" t="s">
        <v>4793</v>
      </c>
      <c r="C224" s="186">
        <v>5</v>
      </c>
      <c r="D224" s="183"/>
    </row>
    <row r="225" spans="1:4" ht="15.5" hidden="1" x14ac:dyDescent="0.35">
      <c r="A225" s="185" t="s">
        <v>239</v>
      </c>
      <c r="B225" s="186" t="s">
        <v>4794</v>
      </c>
      <c r="C225" s="186">
        <v>6</v>
      </c>
      <c r="D225" s="183"/>
    </row>
    <row r="226" spans="1:4" ht="15.5" hidden="1" x14ac:dyDescent="0.35">
      <c r="A226" s="185" t="s">
        <v>227</v>
      </c>
      <c r="B226" s="186" t="s">
        <v>4795</v>
      </c>
      <c r="C226" s="186">
        <v>5</v>
      </c>
      <c r="D226" s="183"/>
    </row>
    <row r="227" spans="1:4" ht="15.5" hidden="1" x14ac:dyDescent="0.35">
      <c r="A227" s="185" t="s">
        <v>4796</v>
      </c>
      <c r="B227" s="186" t="s">
        <v>4797</v>
      </c>
      <c r="C227" s="186">
        <v>2</v>
      </c>
      <c r="D227" s="183"/>
    </row>
    <row r="228" spans="1:4" ht="15.5" hidden="1" x14ac:dyDescent="0.35">
      <c r="A228" s="185" t="s">
        <v>200</v>
      </c>
      <c r="B228" s="186" t="s">
        <v>4798</v>
      </c>
      <c r="C228" s="186">
        <v>3</v>
      </c>
      <c r="D228" s="183"/>
    </row>
    <row r="229" spans="1:4" ht="15.5" hidden="1" x14ac:dyDescent="0.35">
      <c r="A229" s="185" t="s">
        <v>949</v>
      </c>
      <c r="B229" s="186" t="s">
        <v>4799</v>
      </c>
      <c r="C229" s="186">
        <v>1</v>
      </c>
      <c r="D229" s="183"/>
    </row>
    <row r="230" spans="1:4" ht="15.5" hidden="1" x14ac:dyDescent="0.35">
      <c r="A230" s="185" t="s">
        <v>3203</v>
      </c>
      <c r="B230" s="186" t="s">
        <v>4800</v>
      </c>
      <c r="C230" s="186">
        <v>7</v>
      </c>
      <c r="D230" s="183"/>
    </row>
    <row r="231" spans="1:4" ht="15.5" hidden="1" x14ac:dyDescent="0.35">
      <c r="A231" s="185" t="s">
        <v>4801</v>
      </c>
      <c r="B231" s="186" t="s">
        <v>4802</v>
      </c>
      <c r="C231" s="186">
        <v>2</v>
      </c>
      <c r="D231" s="183"/>
    </row>
    <row r="232" spans="1:4" ht="18" hidden="1" customHeight="1" x14ac:dyDescent="0.35">
      <c r="A232" s="185" t="s">
        <v>1097</v>
      </c>
      <c r="B232" s="186" t="s">
        <v>4803</v>
      </c>
      <c r="C232" s="186">
        <v>5</v>
      </c>
      <c r="D232" s="183"/>
    </row>
    <row r="233" spans="1:4" ht="15.5" hidden="1" x14ac:dyDescent="0.35">
      <c r="A233" s="185" t="s">
        <v>265</v>
      </c>
      <c r="B233" s="186" t="s">
        <v>266</v>
      </c>
      <c r="C233" s="186">
        <v>2</v>
      </c>
      <c r="D233" s="183"/>
    </row>
    <row r="234" spans="1:4" ht="15.5" hidden="1" x14ac:dyDescent="0.35">
      <c r="A234" s="185" t="s">
        <v>817</v>
      </c>
      <c r="B234" s="186" t="s">
        <v>4804</v>
      </c>
      <c r="C234" s="186">
        <v>6</v>
      </c>
      <c r="D234" s="183"/>
    </row>
    <row r="235" spans="1:4" ht="15.5" hidden="1" x14ac:dyDescent="0.35">
      <c r="A235" s="185" t="s">
        <v>251</v>
      </c>
      <c r="B235" s="186" t="s">
        <v>4805</v>
      </c>
      <c r="C235" s="186">
        <v>4</v>
      </c>
      <c r="D235" s="183"/>
    </row>
    <row r="236" spans="1:4" ht="15.5" hidden="1" x14ac:dyDescent="0.35">
      <c r="A236" s="185" t="s">
        <v>4806</v>
      </c>
      <c r="B236" s="186" t="s">
        <v>4807</v>
      </c>
      <c r="C236" s="186">
        <v>6</v>
      </c>
      <c r="D236" s="183"/>
    </row>
    <row r="237" spans="1:4" ht="15.5" hidden="1" x14ac:dyDescent="0.35">
      <c r="A237" s="185" t="s">
        <v>4808</v>
      </c>
      <c r="B237" s="186" t="s">
        <v>4809</v>
      </c>
      <c r="C237" s="186">
        <v>4</v>
      </c>
      <c r="D237" s="183"/>
    </row>
    <row r="238" spans="1:4" ht="15.5" hidden="1" x14ac:dyDescent="0.35">
      <c r="A238" s="185" t="s">
        <v>4810</v>
      </c>
      <c r="B238" s="186" t="s">
        <v>4811</v>
      </c>
      <c r="C238" s="186">
        <v>6</v>
      </c>
      <c r="D238" s="183"/>
    </row>
    <row r="239" spans="1:4" ht="15.5" hidden="1" x14ac:dyDescent="0.35">
      <c r="A239" s="185" t="s">
        <v>4812</v>
      </c>
      <c r="B239" s="186" t="s">
        <v>4813</v>
      </c>
      <c r="C239" s="186">
        <v>4</v>
      </c>
      <c r="D239" s="183"/>
    </row>
    <row r="240" spans="1:4" ht="15.5" hidden="1" x14ac:dyDescent="0.35">
      <c r="A240" s="185" t="s">
        <v>4814</v>
      </c>
      <c r="B240" s="186" t="s">
        <v>4815</v>
      </c>
      <c r="C240" s="186">
        <v>7</v>
      </c>
      <c r="D240" s="183"/>
    </row>
    <row r="241" spans="1:4" ht="15.5" hidden="1" x14ac:dyDescent="0.35">
      <c r="A241" s="185" t="s">
        <v>4816</v>
      </c>
      <c r="B241" s="186" t="s">
        <v>4817</v>
      </c>
      <c r="C241" s="186">
        <v>8</v>
      </c>
      <c r="D241" s="183"/>
    </row>
    <row r="242" spans="1:4" ht="15.5" hidden="1" x14ac:dyDescent="0.35">
      <c r="A242" s="185" t="s">
        <v>4818</v>
      </c>
      <c r="B242" s="186" t="s">
        <v>4819</v>
      </c>
      <c r="C242" s="186">
        <v>6</v>
      </c>
      <c r="D242" s="183"/>
    </row>
    <row r="243" spans="1:4" ht="15.5" hidden="1" x14ac:dyDescent="0.35">
      <c r="A243" s="185" t="s">
        <v>4820</v>
      </c>
      <c r="B243" s="186" t="s">
        <v>4821</v>
      </c>
      <c r="C243" s="186">
        <v>5</v>
      </c>
      <c r="D243" s="183"/>
    </row>
    <row r="244" spans="1:4" ht="15.5" hidden="1" x14ac:dyDescent="0.35">
      <c r="A244" s="185" t="s">
        <v>2333</v>
      </c>
      <c r="B244" s="186" t="s">
        <v>4822</v>
      </c>
      <c r="C244" s="186">
        <v>6</v>
      </c>
      <c r="D244" s="183"/>
    </row>
    <row r="245" spans="1:4" ht="31" hidden="1" x14ac:dyDescent="0.35">
      <c r="A245" s="185" t="s">
        <v>4823</v>
      </c>
      <c r="B245" s="186" t="s">
        <v>4824</v>
      </c>
      <c r="C245" s="186">
        <v>1</v>
      </c>
      <c r="D245" s="183"/>
    </row>
    <row r="246" spans="1:4" ht="15.5" hidden="1" x14ac:dyDescent="0.35">
      <c r="A246" s="185" t="s">
        <v>4825</v>
      </c>
      <c r="B246" s="186" t="s">
        <v>4826</v>
      </c>
      <c r="C246" s="186">
        <v>4</v>
      </c>
      <c r="D246" s="183"/>
    </row>
    <row r="247" spans="1:4" ht="15.5" hidden="1" x14ac:dyDescent="0.35">
      <c r="A247" s="185" t="s">
        <v>4827</v>
      </c>
      <c r="B247" s="186" t="s">
        <v>4828</v>
      </c>
      <c r="C247" s="186">
        <v>5</v>
      </c>
      <c r="D247" s="183"/>
    </row>
    <row r="248" spans="1:4" ht="15.5" hidden="1" x14ac:dyDescent="0.35">
      <c r="A248" s="185" t="s">
        <v>4829</v>
      </c>
      <c r="B248" s="186" t="s">
        <v>266</v>
      </c>
      <c r="C248" s="186">
        <v>2</v>
      </c>
      <c r="D248" s="183"/>
    </row>
    <row r="249" spans="1:4" ht="15.5" hidden="1" x14ac:dyDescent="0.35">
      <c r="A249" s="185" t="s">
        <v>4830</v>
      </c>
      <c r="B249" s="186" t="s">
        <v>4831</v>
      </c>
      <c r="C249" s="186">
        <v>8</v>
      </c>
      <c r="D249" s="183"/>
    </row>
    <row r="250" spans="1:4" ht="15.5" hidden="1" x14ac:dyDescent="0.35">
      <c r="A250" s="185" t="s">
        <v>4832</v>
      </c>
      <c r="B250" s="186" t="s">
        <v>4833</v>
      </c>
      <c r="C250" s="186">
        <v>8</v>
      </c>
      <c r="D250" s="183"/>
    </row>
    <row r="251" spans="1:4" ht="31" hidden="1" x14ac:dyDescent="0.35">
      <c r="A251" s="185" t="s">
        <v>4834</v>
      </c>
      <c r="B251" s="186" t="s">
        <v>4835</v>
      </c>
      <c r="C251" s="186">
        <v>7</v>
      </c>
      <c r="D251" s="183"/>
    </row>
    <row r="252" spans="1:4" ht="15.5" hidden="1" x14ac:dyDescent="0.35">
      <c r="A252" s="185" t="s">
        <v>4836</v>
      </c>
      <c r="B252" s="186" t="s">
        <v>4837</v>
      </c>
      <c r="C252" s="186">
        <v>5</v>
      </c>
      <c r="D252" s="183"/>
    </row>
    <row r="253" spans="1:4" ht="15.5" hidden="1" x14ac:dyDescent="0.35">
      <c r="A253" s="185" t="s">
        <v>4838</v>
      </c>
      <c r="B253" s="186" t="s">
        <v>4839</v>
      </c>
      <c r="C253" s="186">
        <v>7</v>
      </c>
      <c r="D253" s="183"/>
    </row>
    <row r="254" spans="1:4" ht="31" hidden="1" x14ac:dyDescent="0.35">
      <c r="A254" s="185" t="s">
        <v>4840</v>
      </c>
      <c r="B254" s="186" t="s">
        <v>4841</v>
      </c>
      <c r="C254" s="186">
        <v>4</v>
      </c>
      <c r="D254" s="183"/>
    </row>
    <row r="255" spans="1:4" ht="15.5" hidden="1" x14ac:dyDescent="0.35">
      <c r="A255" s="185" t="s">
        <v>4842</v>
      </c>
      <c r="B255" s="186" t="s">
        <v>4843</v>
      </c>
      <c r="C255" s="186">
        <v>4</v>
      </c>
      <c r="D255" s="183"/>
    </row>
    <row r="256" spans="1:4" ht="15.5" hidden="1" x14ac:dyDescent="0.35">
      <c r="A256" s="185" t="s">
        <v>4844</v>
      </c>
      <c r="B256" s="186" t="s">
        <v>4845</v>
      </c>
      <c r="C256" s="186">
        <v>5</v>
      </c>
      <c r="D256" s="183"/>
    </row>
    <row r="257" spans="1:4" ht="15.5" hidden="1" x14ac:dyDescent="0.35">
      <c r="A257" s="185" t="s">
        <v>4846</v>
      </c>
      <c r="B257" s="186" t="s">
        <v>4847</v>
      </c>
      <c r="C257" s="186">
        <v>8</v>
      </c>
      <c r="D257" s="183"/>
    </row>
    <row r="258" spans="1:4" ht="15.5" hidden="1" x14ac:dyDescent="0.35">
      <c r="A258" s="185" t="s">
        <v>4848</v>
      </c>
      <c r="B258" s="186" t="s">
        <v>4849</v>
      </c>
      <c r="C258" s="186">
        <v>4</v>
      </c>
      <c r="D258" s="183"/>
    </row>
    <row r="259" spans="1:4" ht="15.5" hidden="1" x14ac:dyDescent="0.35">
      <c r="A259" s="185" t="s">
        <v>4850</v>
      </c>
      <c r="B259" s="186" t="s">
        <v>266</v>
      </c>
      <c r="C259" s="186">
        <v>3</v>
      </c>
      <c r="D259" s="183"/>
    </row>
    <row r="260" spans="1:4" ht="15.5" hidden="1" x14ac:dyDescent="0.35">
      <c r="A260" s="185" t="s">
        <v>4851</v>
      </c>
      <c r="B260" s="186" t="s">
        <v>4852</v>
      </c>
      <c r="C260" s="186">
        <v>5</v>
      </c>
      <c r="D260" s="183"/>
    </row>
    <row r="261" spans="1:4" ht="15.5" hidden="1" x14ac:dyDescent="0.35">
      <c r="A261" s="185" t="s">
        <v>4853</v>
      </c>
      <c r="B261" s="186" t="s">
        <v>4854</v>
      </c>
      <c r="C261" s="186">
        <v>8</v>
      </c>
      <c r="D261" s="183"/>
    </row>
    <row r="262" spans="1:4" ht="15.5" hidden="1" x14ac:dyDescent="0.35">
      <c r="A262" s="185" t="s">
        <v>4855</v>
      </c>
      <c r="B262" s="186" t="s">
        <v>4856</v>
      </c>
      <c r="C262" s="186">
        <v>5</v>
      </c>
      <c r="D262" s="183"/>
    </row>
    <row r="263" spans="1:4" ht="15.5" hidden="1" x14ac:dyDescent="0.35">
      <c r="A263" s="185" t="s">
        <v>4857</v>
      </c>
      <c r="B263" s="186" t="s">
        <v>4858</v>
      </c>
      <c r="C263" s="186">
        <v>4</v>
      </c>
      <c r="D263" s="183"/>
    </row>
    <row r="264" spans="1:4" ht="15.5" hidden="1" x14ac:dyDescent="0.35">
      <c r="A264" s="185" t="s">
        <v>4859</v>
      </c>
      <c r="B264" s="186" t="s">
        <v>4860</v>
      </c>
      <c r="C264" s="186">
        <v>4</v>
      </c>
      <c r="D264" s="183"/>
    </row>
    <row r="265" spans="1:4" ht="15.5" hidden="1" x14ac:dyDescent="0.35">
      <c r="A265" s="185" t="s">
        <v>4861</v>
      </c>
      <c r="B265" s="186" t="s">
        <v>4862</v>
      </c>
      <c r="C265" s="186">
        <v>5</v>
      </c>
      <c r="D265" s="183"/>
    </row>
    <row r="266" spans="1:4" ht="15.5" hidden="1" x14ac:dyDescent="0.35">
      <c r="A266" s="185" t="s">
        <v>4863</v>
      </c>
      <c r="B266" s="186" t="s">
        <v>4864</v>
      </c>
      <c r="C266" s="186">
        <v>6</v>
      </c>
      <c r="D266" s="183"/>
    </row>
    <row r="267" spans="1:4" ht="15.5" hidden="1" x14ac:dyDescent="0.35">
      <c r="A267" s="185" t="s">
        <v>4865</v>
      </c>
      <c r="B267" s="186" t="s">
        <v>4866</v>
      </c>
      <c r="C267" s="186">
        <v>5</v>
      </c>
      <c r="D267" s="183"/>
    </row>
    <row r="268" spans="1:4" ht="15.5" hidden="1" x14ac:dyDescent="0.35">
      <c r="A268" s="185" t="s">
        <v>4867</v>
      </c>
      <c r="B268" s="186" t="s">
        <v>4868</v>
      </c>
      <c r="C268" s="186">
        <v>6</v>
      </c>
      <c r="D268" s="183"/>
    </row>
    <row r="269" spans="1:4" ht="31" hidden="1" x14ac:dyDescent="0.35">
      <c r="A269" s="185" t="s">
        <v>4869</v>
      </c>
      <c r="B269" s="186" t="s">
        <v>4870</v>
      </c>
      <c r="C269" s="186">
        <v>8</v>
      </c>
      <c r="D269" s="183"/>
    </row>
    <row r="270" spans="1:4" ht="31" hidden="1" x14ac:dyDescent="0.35">
      <c r="A270" s="185" t="s">
        <v>4871</v>
      </c>
      <c r="B270" s="186" t="s">
        <v>4872</v>
      </c>
      <c r="C270" s="186">
        <v>7</v>
      </c>
      <c r="D270" s="183"/>
    </row>
    <row r="271" spans="1:4" ht="15.5" hidden="1" x14ac:dyDescent="0.35">
      <c r="A271" s="185" t="s">
        <v>4873</v>
      </c>
      <c r="B271" s="186" t="s">
        <v>4874</v>
      </c>
      <c r="C271" s="186">
        <v>6</v>
      </c>
      <c r="D271" s="183"/>
    </row>
    <row r="272" spans="1:4" ht="15.5" hidden="1" x14ac:dyDescent="0.35">
      <c r="A272" s="185" t="s">
        <v>4875</v>
      </c>
      <c r="B272" s="186" t="s">
        <v>4876</v>
      </c>
      <c r="C272" s="186">
        <v>8</v>
      </c>
      <c r="D272" s="183"/>
    </row>
    <row r="273" spans="1:4" ht="31" hidden="1" x14ac:dyDescent="0.35">
      <c r="A273" s="185" t="s">
        <v>1009</v>
      </c>
      <c r="B273" s="186" t="s">
        <v>4877</v>
      </c>
      <c r="C273" s="186">
        <v>4</v>
      </c>
      <c r="D273" s="183"/>
    </row>
    <row r="274" spans="1:4" ht="15.5" hidden="1" x14ac:dyDescent="0.35">
      <c r="A274" s="185" t="s">
        <v>4878</v>
      </c>
      <c r="B274" s="186" t="s">
        <v>4879</v>
      </c>
      <c r="C274" s="186">
        <v>8</v>
      </c>
      <c r="D274" s="183"/>
    </row>
    <row r="275" spans="1:4" ht="15.5" hidden="1" x14ac:dyDescent="0.35">
      <c r="A275" s="185" t="s">
        <v>3034</v>
      </c>
      <c r="B275" s="186" t="s">
        <v>4880</v>
      </c>
      <c r="C275" s="186">
        <v>6</v>
      </c>
      <c r="D275" s="183"/>
    </row>
    <row r="276" spans="1:4" ht="15.5" hidden="1" x14ac:dyDescent="0.35">
      <c r="A276" s="185" t="s">
        <v>4881</v>
      </c>
      <c r="B276" s="186" t="s">
        <v>4882</v>
      </c>
      <c r="C276" s="186">
        <v>6</v>
      </c>
      <c r="D276" s="183"/>
    </row>
    <row r="277" spans="1:4" ht="15.5" hidden="1" x14ac:dyDescent="0.35">
      <c r="A277" s="185" t="s">
        <v>4883</v>
      </c>
      <c r="B277" s="186" t="s">
        <v>4884</v>
      </c>
      <c r="C277" s="186">
        <v>6</v>
      </c>
      <c r="D277" s="183"/>
    </row>
    <row r="278" spans="1:4" ht="15.5" hidden="1" x14ac:dyDescent="0.35">
      <c r="A278" s="185" t="s">
        <v>4885</v>
      </c>
      <c r="B278" s="186" t="s">
        <v>4886</v>
      </c>
      <c r="C278" s="186">
        <v>4</v>
      </c>
      <c r="D278" s="183"/>
    </row>
    <row r="279" spans="1:4" ht="15.5" hidden="1" x14ac:dyDescent="0.35">
      <c r="A279" s="185" t="s">
        <v>4887</v>
      </c>
      <c r="B279" s="186" t="s">
        <v>266</v>
      </c>
      <c r="C279" s="186">
        <v>2</v>
      </c>
      <c r="D279" s="183"/>
    </row>
    <row r="280" spans="1:4" ht="15.5" hidden="1" x14ac:dyDescent="0.35">
      <c r="A280" s="185" t="s">
        <v>4888</v>
      </c>
      <c r="B280" s="186" t="s">
        <v>4889</v>
      </c>
      <c r="C280" s="186">
        <v>2</v>
      </c>
      <c r="D280" s="183"/>
    </row>
    <row r="281" spans="1:4" ht="15.5" hidden="1" x14ac:dyDescent="0.35">
      <c r="A281" s="185" t="s">
        <v>4890</v>
      </c>
      <c r="B281" s="186" t="s">
        <v>4891</v>
      </c>
      <c r="C281" s="186">
        <v>5</v>
      </c>
      <c r="D281" s="183"/>
    </row>
    <row r="282" spans="1:4" ht="15.5" hidden="1" x14ac:dyDescent="0.35">
      <c r="A282" s="185" t="s">
        <v>1358</v>
      </c>
      <c r="B282" s="186" t="s">
        <v>4892</v>
      </c>
      <c r="C282" s="186">
        <v>5</v>
      </c>
      <c r="D282" s="183"/>
    </row>
    <row r="283" spans="1:4" ht="15.5" hidden="1" x14ac:dyDescent="0.35">
      <c r="A283" s="185" t="s">
        <v>4893</v>
      </c>
      <c r="B283" s="186" t="s">
        <v>4894</v>
      </c>
      <c r="C283" s="186">
        <v>4</v>
      </c>
      <c r="D283" s="183"/>
    </row>
    <row r="284" spans="1:4" ht="31" hidden="1" x14ac:dyDescent="0.35">
      <c r="A284" s="185" t="s">
        <v>4895</v>
      </c>
      <c r="B284" s="186" t="s">
        <v>4896</v>
      </c>
      <c r="C284" s="186">
        <v>4</v>
      </c>
      <c r="D284" s="183"/>
    </row>
    <row r="285" spans="1:4" ht="15.5" hidden="1" x14ac:dyDescent="0.35">
      <c r="A285" s="185" t="s">
        <v>4897</v>
      </c>
      <c r="B285" s="186" t="s">
        <v>4898</v>
      </c>
      <c r="C285" s="186">
        <v>8</v>
      </c>
      <c r="D285" s="183"/>
    </row>
    <row r="286" spans="1:4" ht="31" hidden="1" x14ac:dyDescent="0.35">
      <c r="A286" s="185" t="s">
        <v>4899</v>
      </c>
      <c r="B286" s="186" t="s">
        <v>4900</v>
      </c>
      <c r="C286" s="186">
        <v>7</v>
      </c>
      <c r="D286" s="183"/>
    </row>
    <row r="287" spans="1:4" ht="31" hidden="1" x14ac:dyDescent="0.35">
      <c r="A287" s="185" t="s">
        <v>4901</v>
      </c>
      <c r="B287" s="186" t="s">
        <v>4902</v>
      </c>
      <c r="C287" s="186">
        <v>6</v>
      </c>
      <c r="D287" s="183"/>
    </row>
    <row r="288" spans="1:4" ht="31" hidden="1" x14ac:dyDescent="0.35">
      <c r="A288" s="185" t="s">
        <v>4903</v>
      </c>
      <c r="B288" s="186" t="s">
        <v>4904</v>
      </c>
      <c r="C288" s="186">
        <v>8</v>
      </c>
      <c r="D288" s="183"/>
    </row>
    <row r="289" spans="1:4" ht="31" hidden="1" x14ac:dyDescent="0.35">
      <c r="A289" s="185" t="s">
        <v>4905</v>
      </c>
      <c r="B289" s="186" t="s">
        <v>4906</v>
      </c>
      <c r="C289" s="186">
        <v>7</v>
      </c>
      <c r="D289" s="183"/>
    </row>
    <row r="290" spans="1:4" ht="15.5" hidden="1" x14ac:dyDescent="0.35">
      <c r="A290" s="185" t="s">
        <v>4907</v>
      </c>
      <c r="B290" s="186" t="s">
        <v>4908</v>
      </c>
      <c r="C290" s="186">
        <v>6</v>
      </c>
      <c r="D290" s="183"/>
    </row>
    <row r="291" spans="1:4" ht="31" hidden="1" x14ac:dyDescent="0.35">
      <c r="A291" s="185" t="s">
        <v>4909</v>
      </c>
      <c r="B291" s="186" t="s">
        <v>4910</v>
      </c>
      <c r="C291" s="186">
        <v>4</v>
      </c>
      <c r="D291" s="183"/>
    </row>
    <row r="292" spans="1:4" ht="15.5" hidden="1" x14ac:dyDescent="0.35">
      <c r="A292" s="185" t="s">
        <v>4911</v>
      </c>
      <c r="B292" s="186" t="s">
        <v>4912</v>
      </c>
      <c r="C292" s="186">
        <v>4</v>
      </c>
      <c r="D292" s="183"/>
    </row>
    <row r="293" spans="1:4" ht="15.5" hidden="1" x14ac:dyDescent="0.35">
      <c r="A293" s="185" t="s">
        <v>4913</v>
      </c>
      <c r="B293" s="186" t="s">
        <v>4914</v>
      </c>
      <c r="C293" s="186">
        <v>5</v>
      </c>
      <c r="D293" s="183"/>
    </row>
    <row r="294" spans="1:4" ht="15.5" hidden="1" x14ac:dyDescent="0.35">
      <c r="A294" s="185" t="s">
        <v>4915</v>
      </c>
      <c r="B294" s="186" t="s">
        <v>4916</v>
      </c>
      <c r="C294" s="186">
        <v>1</v>
      </c>
      <c r="D294" s="183"/>
    </row>
    <row r="295" spans="1:4" ht="15.5" hidden="1" x14ac:dyDescent="0.35">
      <c r="A295" s="185" t="s">
        <v>4917</v>
      </c>
      <c r="B295" s="186" t="s">
        <v>4918</v>
      </c>
      <c r="C295" s="186">
        <v>4</v>
      </c>
      <c r="D295" s="183"/>
    </row>
    <row r="296" spans="1:4" ht="15.5" hidden="1" x14ac:dyDescent="0.35">
      <c r="A296" s="185" t="s">
        <v>4919</v>
      </c>
      <c r="B296" s="186" t="s">
        <v>4920</v>
      </c>
      <c r="C296" s="186">
        <v>7</v>
      </c>
      <c r="D296" s="183"/>
    </row>
    <row r="297" spans="1:4" ht="15.5" hidden="1" x14ac:dyDescent="0.35">
      <c r="A297" s="185" t="s">
        <v>4921</v>
      </c>
      <c r="B297" s="186" t="s">
        <v>4922</v>
      </c>
      <c r="C297" s="186">
        <v>6</v>
      </c>
      <c r="D297" s="183"/>
    </row>
    <row r="298" spans="1:4" ht="15.5" hidden="1" x14ac:dyDescent="0.35">
      <c r="A298" s="185" t="s">
        <v>4923</v>
      </c>
      <c r="B298" s="186" t="s">
        <v>4924</v>
      </c>
      <c r="C298" s="186">
        <v>5</v>
      </c>
      <c r="D298" s="183"/>
    </row>
    <row r="299" spans="1:4" ht="15.5" hidden="1" x14ac:dyDescent="0.35">
      <c r="A299" s="185" t="s">
        <v>4925</v>
      </c>
      <c r="B299" s="186" t="s">
        <v>4926</v>
      </c>
      <c r="C299" s="186">
        <v>5</v>
      </c>
      <c r="D299" s="183"/>
    </row>
    <row r="300" spans="1:4" ht="15.5" hidden="1" x14ac:dyDescent="0.35">
      <c r="A300" s="185" t="s">
        <v>4927</v>
      </c>
      <c r="B300" s="186" t="s">
        <v>4928</v>
      </c>
      <c r="C300" s="186">
        <v>3</v>
      </c>
      <c r="D300" s="183"/>
    </row>
    <row r="301" spans="1:4" ht="15.5" hidden="1" x14ac:dyDescent="0.35">
      <c r="A301" s="185" t="s">
        <v>4929</v>
      </c>
      <c r="B301" s="186" t="s">
        <v>4930</v>
      </c>
      <c r="C301" s="186">
        <v>6</v>
      </c>
      <c r="D301" s="183"/>
    </row>
    <row r="302" spans="1:4" ht="15.5" hidden="1" x14ac:dyDescent="0.35">
      <c r="A302" s="185" t="s">
        <v>4931</v>
      </c>
      <c r="B302" s="186" t="s">
        <v>4932</v>
      </c>
      <c r="C302" s="186">
        <v>5</v>
      </c>
      <c r="D302" s="183"/>
    </row>
    <row r="303" spans="1:4" ht="15.5" hidden="1" x14ac:dyDescent="0.35">
      <c r="A303" s="185" t="s">
        <v>4933</v>
      </c>
      <c r="B303" s="186" t="s">
        <v>4934</v>
      </c>
      <c r="C303" s="186">
        <v>5</v>
      </c>
      <c r="D303" s="183"/>
    </row>
    <row r="304" spans="1:4" ht="15.5" hidden="1" x14ac:dyDescent="0.35">
      <c r="A304" s="185" t="s">
        <v>4935</v>
      </c>
      <c r="B304" s="186" t="s">
        <v>4936</v>
      </c>
      <c r="C304" s="186">
        <v>6</v>
      </c>
      <c r="D304" s="183"/>
    </row>
    <row r="305" spans="1:4" ht="15.5" hidden="1" x14ac:dyDescent="0.35">
      <c r="A305" s="185" t="s">
        <v>4937</v>
      </c>
      <c r="B305" s="186" t="s">
        <v>4938</v>
      </c>
      <c r="C305" s="186">
        <v>5</v>
      </c>
      <c r="D305" s="183"/>
    </row>
    <row r="306" spans="1:4" ht="15.5" hidden="1" x14ac:dyDescent="0.35">
      <c r="A306" s="185" t="s">
        <v>4939</v>
      </c>
      <c r="B306" s="186" t="s">
        <v>4940</v>
      </c>
      <c r="C306" s="186">
        <v>5</v>
      </c>
      <c r="D306" s="183"/>
    </row>
    <row r="307" spans="1:4" ht="15.5" hidden="1" x14ac:dyDescent="0.35">
      <c r="A307" s="185" t="s">
        <v>4941</v>
      </c>
      <c r="B307" s="186" t="s">
        <v>266</v>
      </c>
      <c r="C307" s="186">
        <v>2</v>
      </c>
      <c r="D307" s="183"/>
    </row>
    <row r="308" spans="1:4" ht="15.5" hidden="1" x14ac:dyDescent="0.35">
      <c r="A308" s="185" t="s">
        <v>4942</v>
      </c>
      <c r="B308" s="186" t="s">
        <v>4943</v>
      </c>
      <c r="C308" s="186">
        <v>1</v>
      </c>
      <c r="D308" s="183"/>
    </row>
    <row r="309" spans="1:4" ht="15.5" hidden="1" x14ac:dyDescent="0.35">
      <c r="A309" s="185" t="s">
        <v>4944</v>
      </c>
      <c r="B309" s="186" t="s">
        <v>4945</v>
      </c>
      <c r="C309" s="186">
        <v>4</v>
      </c>
      <c r="D309" s="183"/>
    </row>
    <row r="310" spans="1:4" ht="15.5" hidden="1" x14ac:dyDescent="0.35">
      <c r="A310" s="185" t="s">
        <v>4946</v>
      </c>
      <c r="B310" s="186" t="s">
        <v>4947</v>
      </c>
      <c r="C310" s="186">
        <v>5</v>
      </c>
      <c r="D310" s="183"/>
    </row>
    <row r="311" spans="1:4" ht="15.5" hidden="1" x14ac:dyDescent="0.35">
      <c r="A311" s="185" t="s">
        <v>4948</v>
      </c>
      <c r="B311" s="186" t="s">
        <v>4949</v>
      </c>
      <c r="C311" s="186">
        <v>3</v>
      </c>
      <c r="D311" s="183"/>
    </row>
    <row r="312" spans="1:4" ht="15.5" hidden="1" x14ac:dyDescent="0.35">
      <c r="A312" s="185" t="s">
        <v>4950</v>
      </c>
      <c r="B312" s="186" t="s">
        <v>4951</v>
      </c>
      <c r="C312" s="186">
        <v>6</v>
      </c>
      <c r="D312" s="183"/>
    </row>
    <row r="313" spans="1:4" ht="15.5" hidden="1" x14ac:dyDescent="0.35">
      <c r="A313" s="185" t="s">
        <v>4952</v>
      </c>
      <c r="B313" s="186" t="s">
        <v>4953</v>
      </c>
      <c r="C313" s="186">
        <v>4</v>
      </c>
      <c r="D313" s="183"/>
    </row>
    <row r="314" spans="1:4" ht="15.5" hidden="1" x14ac:dyDescent="0.35">
      <c r="A314" s="185" t="s">
        <v>4954</v>
      </c>
      <c r="B314" s="186" t="s">
        <v>4955</v>
      </c>
      <c r="C314" s="186">
        <v>5</v>
      </c>
      <c r="D314" s="183"/>
    </row>
    <row r="315" spans="1:4" ht="15.5" hidden="1" x14ac:dyDescent="0.35">
      <c r="A315" s="185" t="s">
        <v>4956</v>
      </c>
      <c r="B315" s="186" t="s">
        <v>4957</v>
      </c>
      <c r="C315" s="186">
        <v>4</v>
      </c>
      <c r="D315" s="183"/>
    </row>
    <row r="316" spans="1:4" ht="15.5" hidden="1" x14ac:dyDescent="0.35">
      <c r="A316" s="185" t="s">
        <v>4958</v>
      </c>
      <c r="B316" s="186" t="s">
        <v>4959</v>
      </c>
      <c r="C316" s="186">
        <v>6</v>
      </c>
      <c r="D316" s="183"/>
    </row>
    <row r="317" spans="1:4" ht="15.5" hidden="1" x14ac:dyDescent="0.35">
      <c r="A317" s="185" t="s">
        <v>4960</v>
      </c>
      <c r="B317" s="186" t="s">
        <v>4961</v>
      </c>
      <c r="C317" s="186">
        <v>6</v>
      </c>
      <c r="D317" s="183"/>
    </row>
    <row r="318" spans="1:4" ht="15.5" hidden="1" x14ac:dyDescent="0.35">
      <c r="A318" s="185" t="s">
        <v>4962</v>
      </c>
      <c r="B318" s="186" t="s">
        <v>4963</v>
      </c>
      <c r="C318" s="186">
        <v>4</v>
      </c>
      <c r="D318" s="183"/>
    </row>
    <row r="319" spans="1:4" ht="15.5" hidden="1" x14ac:dyDescent="0.35">
      <c r="A319" s="185" t="s">
        <v>4964</v>
      </c>
      <c r="B319" s="186" t="s">
        <v>4965</v>
      </c>
      <c r="C319" s="186">
        <v>6</v>
      </c>
      <c r="D319" s="183"/>
    </row>
    <row r="320" spans="1:4" ht="15.5" hidden="1" x14ac:dyDescent="0.35">
      <c r="A320" s="185" t="s">
        <v>4966</v>
      </c>
      <c r="B320" s="186" t="s">
        <v>4967</v>
      </c>
      <c r="C320" s="186">
        <v>3</v>
      </c>
      <c r="D320" s="183"/>
    </row>
    <row r="321" spans="1:4" ht="15.5" hidden="1" x14ac:dyDescent="0.35">
      <c r="A321" s="185" t="s">
        <v>4968</v>
      </c>
      <c r="B321" s="186" t="s">
        <v>4969</v>
      </c>
      <c r="C321" s="186">
        <v>5</v>
      </c>
      <c r="D321" s="183"/>
    </row>
    <row r="322" spans="1:4" ht="15.5" hidden="1" x14ac:dyDescent="0.35">
      <c r="A322" s="185" t="s">
        <v>4970</v>
      </c>
      <c r="B322" s="186" t="s">
        <v>4971</v>
      </c>
      <c r="C322" s="186">
        <v>4</v>
      </c>
      <c r="D322" s="183"/>
    </row>
    <row r="323" spans="1:4" ht="15.5" hidden="1" x14ac:dyDescent="0.35">
      <c r="A323" s="185" t="s">
        <v>4972</v>
      </c>
      <c r="B323" s="186" t="s">
        <v>4973</v>
      </c>
      <c r="C323" s="186">
        <v>3</v>
      </c>
      <c r="D323" s="183"/>
    </row>
    <row r="324" spans="1:4" ht="15.5" hidden="1" x14ac:dyDescent="0.35">
      <c r="A324" s="185" t="s">
        <v>4974</v>
      </c>
      <c r="B324" s="186" t="s">
        <v>4975</v>
      </c>
      <c r="C324" s="186">
        <v>4</v>
      </c>
      <c r="D324" s="183"/>
    </row>
    <row r="325" spans="1:4" ht="15.5" hidden="1" x14ac:dyDescent="0.35">
      <c r="A325" s="185" t="s">
        <v>4976</v>
      </c>
      <c r="B325" s="186" t="s">
        <v>4977</v>
      </c>
      <c r="C325" s="186">
        <v>5</v>
      </c>
      <c r="D325" s="183"/>
    </row>
    <row r="326" spans="1:4" ht="15.5" hidden="1" x14ac:dyDescent="0.35">
      <c r="A326" s="185" t="s">
        <v>4978</v>
      </c>
      <c r="B326" s="186" t="s">
        <v>4979</v>
      </c>
      <c r="C326" s="186">
        <v>4</v>
      </c>
      <c r="D326" s="183"/>
    </row>
    <row r="327" spans="1:4" ht="15.5" hidden="1" x14ac:dyDescent="0.35">
      <c r="A327" s="185" t="s">
        <v>4980</v>
      </c>
      <c r="B327" s="186" t="s">
        <v>4981</v>
      </c>
      <c r="C327" s="186">
        <v>5</v>
      </c>
      <c r="D327" s="183"/>
    </row>
    <row r="328" spans="1:4" ht="15.5" hidden="1" x14ac:dyDescent="0.35">
      <c r="A328" s="185" t="s">
        <v>4982</v>
      </c>
      <c r="B328" s="186" t="s">
        <v>4983</v>
      </c>
      <c r="C328" s="186">
        <v>4</v>
      </c>
      <c r="D328" s="183"/>
    </row>
    <row r="329" spans="1:4" ht="15.5" hidden="1" x14ac:dyDescent="0.35">
      <c r="A329" s="185" t="s">
        <v>4984</v>
      </c>
      <c r="B329" s="186" t="s">
        <v>4985</v>
      </c>
      <c r="C329" s="186">
        <v>4</v>
      </c>
      <c r="D329" s="183"/>
    </row>
    <row r="330" spans="1:4" ht="15.5" hidden="1" x14ac:dyDescent="0.35">
      <c r="A330" s="185" t="s">
        <v>4986</v>
      </c>
      <c r="B330" s="186" t="s">
        <v>4987</v>
      </c>
      <c r="C330" s="186">
        <v>5</v>
      </c>
      <c r="D330" s="183"/>
    </row>
    <row r="331" spans="1:4" ht="31" hidden="1" x14ac:dyDescent="0.35">
      <c r="A331" s="185" t="s">
        <v>4988</v>
      </c>
      <c r="B331" s="186" t="s">
        <v>4989</v>
      </c>
      <c r="C331" s="186">
        <v>6</v>
      </c>
      <c r="D331" s="183"/>
    </row>
    <row r="332" spans="1:4" ht="15.5" hidden="1" x14ac:dyDescent="0.35">
      <c r="A332" s="185" t="s">
        <v>4990</v>
      </c>
      <c r="B332" s="186" t="s">
        <v>4991</v>
      </c>
      <c r="C332" s="186">
        <v>5</v>
      </c>
      <c r="D332" s="183"/>
    </row>
    <row r="333" spans="1:4" ht="15.5" hidden="1" x14ac:dyDescent="0.35">
      <c r="A333" s="185" t="s">
        <v>4992</v>
      </c>
      <c r="B333" s="186" t="s">
        <v>4993</v>
      </c>
      <c r="C333" s="186">
        <v>5</v>
      </c>
      <c r="D333" s="183"/>
    </row>
    <row r="334" spans="1:4" ht="15.5" hidden="1" x14ac:dyDescent="0.35">
      <c r="A334" s="185" t="s">
        <v>4994</v>
      </c>
      <c r="B334" s="186" t="s">
        <v>4995</v>
      </c>
      <c r="C334" s="186">
        <v>6</v>
      </c>
      <c r="D334" s="183"/>
    </row>
    <row r="335" spans="1:4" ht="15.5" hidden="1" x14ac:dyDescent="0.35">
      <c r="A335" s="185" t="s">
        <v>4996</v>
      </c>
      <c r="B335" s="186" t="s">
        <v>4997</v>
      </c>
      <c r="C335" s="186">
        <v>5</v>
      </c>
      <c r="D335" s="183"/>
    </row>
    <row r="336" spans="1:4" ht="15.5" hidden="1" x14ac:dyDescent="0.35">
      <c r="A336" s="185" t="s">
        <v>4998</v>
      </c>
      <c r="B336" s="186" t="s">
        <v>4999</v>
      </c>
      <c r="C336" s="186">
        <v>5</v>
      </c>
      <c r="D336" s="183"/>
    </row>
    <row r="337" spans="1:4" ht="15.5" hidden="1" x14ac:dyDescent="0.35">
      <c r="A337" s="185" t="s">
        <v>5000</v>
      </c>
      <c r="B337" s="186" t="s">
        <v>5001</v>
      </c>
      <c r="C337" s="186">
        <v>6</v>
      </c>
      <c r="D337" s="183"/>
    </row>
    <row r="338" spans="1:4" ht="15.5" hidden="1" x14ac:dyDescent="0.35">
      <c r="A338" s="185" t="s">
        <v>5002</v>
      </c>
      <c r="B338" s="186" t="s">
        <v>5003</v>
      </c>
      <c r="C338" s="186">
        <v>6</v>
      </c>
      <c r="D338" s="183"/>
    </row>
    <row r="339" spans="1:4" ht="15.5" hidden="1" x14ac:dyDescent="0.35">
      <c r="A339" s="185" t="s">
        <v>186</v>
      </c>
      <c r="B339" s="186" t="s">
        <v>185</v>
      </c>
      <c r="C339" s="186">
        <v>6</v>
      </c>
      <c r="D339" s="183"/>
    </row>
    <row r="340" spans="1:4" ht="15.5" hidden="1" x14ac:dyDescent="0.35">
      <c r="A340" s="185" t="s">
        <v>5004</v>
      </c>
      <c r="B340" s="186" t="s">
        <v>5005</v>
      </c>
      <c r="C340" s="186">
        <v>6</v>
      </c>
      <c r="D340" s="183"/>
    </row>
    <row r="341" spans="1:4" ht="15.5" hidden="1" x14ac:dyDescent="0.35">
      <c r="A341" s="185" t="s">
        <v>5006</v>
      </c>
      <c r="B341" s="186" t="s">
        <v>5007</v>
      </c>
      <c r="C341" s="186">
        <v>6</v>
      </c>
      <c r="D341" s="183"/>
    </row>
    <row r="342" spans="1:4" ht="15.5" hidden="1" x14ac:dyDescent="0.35">
      <c r="A342" s="185" t="s">
        <v>5008</v>
      </c>
      <c r="B342" s="186" t="s">
        <v>5009</v>
      </c>
      <c r="C342" s="186">
        <v>5</v>
      </c>
      <c r="D342" s="183"/>
    </row>
    <row r="343" spans="1:4" ht="15.5" hidden="1" x14ac:dyDescent="0.35">
      <c r="A343" s="185" t="s">
        <v>3118</v>
      </c>
      <c r="B343" s="186" t="s">
        <v>5010</v>
      </c>
      <c r="C343" s="186">
        <v>6</v>
      </c>
      <c r="D343" s="183"/>
    </row>
    <row r="344" spans="1:4" ht="15.5" hidden="1" x14ac:dyDescent="0.35">
      <c r="A344" s="185" t="s">
        <v>5011</v>
      </c>
      <c r="B344" s="186" t="s">
        <v>5012</v>
      </c>
      <c r="C344" s="186">
        <v>5</v>
      </c>
      <c r="D344" s="183"/>
    </row>
    <row r="345" spans="1:4" ht="15.5" hidden="1" x14ac:dyDescent="0.35">
      <c r="A345" s="185" t="s">
        <v>5013</v>
      </c>
      <c r="B345" s="186" t="s">
        <v>5014</v>
      </c>
      <c r="C345" s="186">
        <v>6</v>
      </c>
      <c r="D345" s="183"/>
    </row>
    <row r="346" spans="1:4" ht="15.5" hidden="1" x14ac:dyDescent="0.35">
      <c r="A346" s="185" t="s">
        <v>5015</v>
      </c>
      <c r="B346" s="186" t="s">
        <v>5016</v>
      </c>
      <c r="C346" s="186">
        <v>6</v>
      </c>
      <c r="D346" s="183"/>
    </row>
    <row r="347" spans="1:4" ht="15.5" hidden="1" x14ac:dyDescent="0.35">
      <c r="A347" s="185" t="s">
        <v>5017</v>
      </c>
      <c r="B347" s="186" t="s">
        <v>5018</v>
      </c>
      <c r="C347" s="186">
        <v>4</v>
      </c>
      <c r="D347" s="183"/>
    </row>
    <row r="348" spans="1:4" ht="15.5" hidden="1" x14ac:dyDescent="0.35">
      <c r="A348" s="185" t="s">
        <v>5019</v>
      </c>
      <c r="B348" s="186" t="s">
        <v>5020</v>
      </c>
      <c r="C348" s="186">
        <v>5</v>
      </c>
      <c r="D348" s="183"/>
    </row>
    <row r="349" spans="1:4" ht="15.5" hidden="1" x14ac:dyDescent="0.35">
      <c r="A349" s="185" t="s">
        <v>3479</v>
      </c>
      <c r="B349" s="186" t="s">
        <v>5021</v>
      </c>
      <c r="C349" s="186">
        <v>4</v>
      </c>
      <c r="D349" s="183"/>
    </row>
    <row r="350" spans="1:4" ht="15.5" hidden="1" x14ac:dyDescent="0.35">
      <c r="A350" s="185" t="s">
        <v>5022</v>
      </c>
      <c r="B350" s="186" t="s">
        <v>5023</v>
      </c>
      <c r="C350" s="186">
        <v>3</v>
      </c>
      <c r="D350" s="183"/>
    </row>
    <row r="351" spans="1:4" ht="15.5" hidden="1" x14ac:dyDescent="0.35">
      <c r="A351" s="185" t="s">
        <v>5024</v>
      </c>
      <c r="B351" s="186" t="s">
        <v>5025</v>
      </c>
      <c r="C351" s="186">
        <v>2</v>
      </c>
      <c r="D351" s="183"/>
    </row>
    <row r="352" spans="1:4" ht="15.5" hidden="1" x14ac:dyDescent="0.35">
      <c r="A352" s="185" t="s">
        <v>5026</v>
      </c>
      <c r="B352" s="186" t="s">
        <v>5027</v>
      </c>
      <c r="C352" s="186">
        <v>3</v>
      </c>
      <c r="D352" s="183"/>
    </row>
    <row r="353" spans="1:4" ht="15.5" hidden="1" x14ac:dyDescent="0.35">
      <c r="A353" s="185" t="s">
        <v>5028</v>
      </c>
      <c r="B353" s="186" t="s">
        <v>266</v>
      </c>
      <c r="C353" s="186">
        <v>2</v>
      </c>
      <c r="D353" s="183"/>
    </row>
    <row r="354" spans="1:4" ht="15.5" hidden="1" x14ac:dyDescent="0.35">
      <c r="A354" s="185" t="s">
        <v>5029</v>
      </c>
      <c r="B354" s="186" t="s">
        <v>5030</v>
      </c>
      <c r="C354" s="186">
        <v>7</v>
      </c>
      <c r="D354" s="183"/>
    </row>
    <row r="355" spans="1:4" ht="15.5" hidden="1" x14ac:dyDescent="0.35">
      <c r="A355" s="185" t="s">
        <v>5031</v>
      </c>
      <c r="B355" s="186" t="s">
        <v>5032</v>
      </c>
      <c r="C355" s="186">
        <v>6</v>
      </c>
      <c r="D355" s="183"/>
    </row>
    <row r="356" spans="1:4" ht="15.5" hidden="1" x14ac:dyDescent="0.35">
      <c r="A356" s="185" t="s">
        <v>5033</v>
      </c>
      <c r="B356" s="186" t="s">
        <v>5034</v>
      </c>
      <c r="C356" s="186">
        <v>7</v>
      </c>
      <c r="D356" s="183"/>
    </row>
    <row r="357" spans="1:4" ht="15.5" hidden="1" x14ac:dyDescent="0.35">
      <c r="A357" s="185" t="s">
        <v>2826</v>
      </c>
      <c r="B357" s="186" t="s">
        <v>5035</v>
      </c>
      <c r="C357" s="186">
        <v>5</v>
      </c>
      <c r="D357" s="183"/>
    </row>
    <row r="358" spans="1:4" ht="15.5" hidden="1" x14ac:dyDescent="0.35">
      <c r="A358" s="185" t="s">
        <v>5036</v>
      </c>
      <c r="B358" s="186" t="s">
        <v>5037</v>
      </c>
      <c r="C358" s="186">
        <v>5</v>
      </c>
      <c r="D358" s="183"/>
    </row>
    <row r="359" spans="1:4" ht="15.5" hidden="1" x14ac:dyDescent="0.35">
      <c r="A359" s="185" t="s">
        <v>5038</v>
      </c>
      <c r="B359" s="186" t="s">
        <v>5039</v>
      </c>
      <c r="C359" s="186">
        <v>6</v>
      </c>
      <c r="D359" s="183"/>
    </row>
    <row r="360" spans="1:4" ht="15.5" hidden="1" x14ac:dyDescent="0.35">
      <c r="A360" s="185" t="s">
        <v>2813</v>
      </c>
      <c r="B360" s="186" t="s">
        <v>5040</v>
      </c>
      <c r="C360" s="186">
        <v>5</v>
      </c>
      <c r="D360" s="183"/>
    </row>
    <row r="361" spans="1:4" ht="15.5" hidden="1" x14ac:dyDescent="0.35">
      <c r="A361" s="185" t="s">
        <v>5041</v>
      </c>
      <c r="B361" s="186" t="s">
        <v>5042</v>
      </c>
      <c r="C361" s="186">
        <v>4</v>
      </c>
      <c r="D361" s="183"/>
    </row>
    <row r="362" spans="1:4" ht="15.5" hidden="1" x14ac:dyDescent="0.35">
      <c r="A362" s="185" t="s">
        <v>5043</v>
      </c>
      <c r="B362" s="186" t="s">
        <v>5044</v>
      </c>
      <c r="C362" s="186">
        <v>2</v>
      </c>
      <c r="D362" s="183"/>
    </row>
    <row r="363" spans="1:4" ht="15.5" hidden="1" x14ac:dyDescent="0.35">
      <c r="A363" s="185" t="s">
        <v>5045</v>
      </c>
      <c r="B363" s="186" t="s">
        <v>5046</v>
      </c>
      <c r="C363" s="186">
        <v>4</v>
      </c>
      <c r="D363" s="183"/>
    </row>
    <row r="364" spans="1:4" ht="15.5" hidden="1" x14ac:dyDescent="0.35">
      <c r="A364" s="185" t="s">
        <v>5047</v>
      </c>
      <c r="B364" s="186" t="s">
        <v>5048</v>
      </c>
      <c r="C364" s="186">
        <v>4</v>
      </c>
      <c r="D364" s="183"/>
    </row>
    <row r="365" spans="1:4" ht="15.5" hidden="1" x14ac:dyDescent="0.35">
      <c r="A365" s="185" t="s">
        <v>3446</v>
      </c>
      <c r="B365" s="186" t="s">
        <v>5049</v>
      </c>
      <c r="C365" s="186">
        <v>5</v>
      </c>
      <c r="D365" s="183"/>
    </row>
    <row r="366" spans="1:4" ht="15.5" hidden="1" x14ac:dyDescent="0.35">
      <c r="A366" s="185" t="s">
        <v>5050</v>
      </c>
      <c r="B366" s="186" t="s">
        <v>5051</v>
      </c>
      <c r="C366" s="186">
        <v>2</v>
      </c>
      <c r="D366" s="183"/>
    </row>
    <row r="367" spans="1:4" ht="15.5" hidden="1" x14ac:dyDescent="0.35">
      <c r="A367" s="185" t="s">
        <v>5052</v>
      </c>
      <c r="B367" s="186" t="s">
        <v>5053</v>
      </c>
      <c r="C367" s="186">
        <v>4</v>
      </c>
      <c r="D367" s="183"/>
    </row>
    <row r="368" spans="1:4" ht="15.5" hidden="1" x14ac:dyDescent="0.35">
      <c r="A368" s="185" t="s">
        <v>2743</v>
      </c>
      <c r="B368" s="186" t="s">
        <v>5054</v>
      </c>
      <c r="C368" s="186">
        <v>4</v>
      </c>
      <c r="D368" s="183"/>
    </row>
    <row r="369" spans="1:4" ht="15.5" hidden="1" x14ac:dyDescent="0.35">
      <c r="A369" s="185" t="s">
        <v>5055</v>
      </c>
      <c r="B369" s="186" t="s">
        <v>5056</v>
      </c>
      <c r="C369" s="186">
        <v>5</v>
      </c>
      <c r="D369" s="183"/>
    </row>
    <row r="370" spans="1:4" ht="15.5" hidden="1" x14ac:dyDescent="0.35">
      <c r="A370" s="185" t="s">
        <v>5057</v>
      </c>
      <c r="B370" s="186" t="s">
        <v>5058</v>
      </c>
      <c r="C370" s="186">
        <v>8</v>
      </c>
      <c r="D370" s="183"/>
    </row>
    <row r="371" spans="1:4" ht="15.5" hidden="1" x14ac:dyDescent="0.35">
      <c r="A371" s="185" t="s">
        <v>5059</v>
      </c>
      <c r="B371" s="186" t="s">
        <v>5060</v>
      </c>
      <c r="C371" s="186">
        <v>3</v>
      </c>
      <c r="D371" s="183"/>
    </row>
    <row r="372" spans="1:4" ht="15.5" hidden="1" x14ac:dyDescent="0.35">
      <c r="A372" s="185" t="s">
        <v>5061</v>
      </c>
      <c r="B372" s="186" t="s">
        <v>5062</v>
      </c>
      <c r="C372" s="186">
        <v>4</v>
      </c>
      <c r="D372" s="183"/>
    </row>
    <row r="373" spans="1:4" ht="15.5" hidden="1" x14ac:dyDescent="0.35">
      <c r="A373" s="185" t="s">
        <v>5063</v>
      </c>
      <c r="B373" s="186" t="s">
        <v>5064</v>
      </c>
      <c r="C373" s="186">
        <v>4</v>
      </c>
      <c r="D373" s="183"/>
    </row>
    <row r="374" spans="1:4" ht="31" hidden="1" x14ac:dyDescent="0.35">
      <c r="A374" s="185" t="s">
        <v>5065</v>
      </c>
      <c r="B374" s="186" t="s">
        <v>5066</v>
      </c>
      <c r="C374" s="186">
        <v>4</v>
      </c>
      <c r="D374" s="183"/>
    </row>
    <row r="375" spans="1:4" ht="15.5" hidden="1" x14ac:dyDescent="0.35">
      <c r="A375" s="185" t="s">
        <v>5067</v>
      </c>
      <c r="B375" s="186" t="s">
        <v>5068</v>
      </c>
      <c r="C375" s="186">
        <v>5</v>
      </c>
      <c r="D375" s="183"/>
    </row>
    <row r="376" spans="1:4" ht="15.5" hidden="1" x14ac:dyDescent="0.35">
      <c r="A376" s="185" t="s">
        <v>2730</v>
      </c>
      <c r="B376" s="186" t="s">
        <v>2731</v>
      </c>
      <c r="C376" s="186">
        <v>5</v>
      </c>
      <c r="D376" s="183"/>
    </row>
    <row r="377" spans="1:4" ht="15.5" hidden="1" x14ac:dyDescent="0.35">
      <c r="A377" s="185" t="s">
        <v>5069</v>
      </c>
      <c r="B377" s="186" t="s">
        <v>5070</v>
      </c>
      <c r="C377" s="186">
        <v>5</v>
      </c>
      <c r="D377" s="183"/>
    </row>
    <row r="378" spans="1:4" ht="15.5" hidden="1" x14ac:dyDescent="0.35">
      <c r="A378" s="185" t="s">
        <v>5071</v>
      </c>
      <c r="B378" s="186" t="s">
        <v>5072</v>
      </c>
      <c r="C378" s="186">
        <v>4</v>
      </c>
      <c r="D378" s="183"/>
    </row>
    <row r="379" spans="1:4" ht="15.5" hidden="1" x14ac:dyDescent="0.35">
      <c r="A379" s="185" t="s">
        <v>5073</v>
      </c>
      <c r="B379" s="186" t="s">
        <v>5074</v>
      </c>
      <c r="C379" s="186">
        <v>6</v>
      </c>
      <c r="D379" s="183"/>
    </row>
    <row r="380" spans="1:4" ht="15.5" hidden="1" x14ac:dyDescent="0.35">
      <c r="A380" s="185" t="s">
        <v>5075</v>
      </c>
      <c r="B380" s="186" t="s">
        <v>5076</v>
      </c>
      <c r="C380" s="186">
        <v>4</v>
      </c>
      <c r="D380" s="183"/>
    </row>
    <row r="381" spans="1:4" ht="15.5" hidden="1" x14ac:dyDescent="0.35">
      <c r="A381" s="185" t="s">
        <v>5077</v>
      </c>
      <c r="B381" s="186" t="s">
        <v>266</v>
      </c>
      <c r="C381" s="186">
        <v>2</v>
      </c>
      <c r="D381" s="183"/>
    </row>
    <row r="382" spans="1:4" ht="15.5" hidden="1" x14ac:dyDescent="0.35">
      <c r="A382" s="185" t="s">
        <v>5078</v>
      </c>
      <c r="B382" s="186" t="s">
        <v>5079</v>
      </c>
      <c r="C382" s="186">
        <v>4</v>
      </c>
      <c r="D382" s="183"/>
    </row>
    <row r="383" spans="1:4" ht="15.5" hidden="1" x14ac:dyDescent="0.35">
      <c r="A383" s="185" t="s">
        <v>5080</v>
      </c>
      <c r="B383" s="186" t="s">
        <v>5081</v>
      </c>
      <c r="C383" s="186">
        <v>1</v>
      </c>
      <c r="D383" s="183"/>
    </row>
    <row r="384" spans="1:4" ht="15.5" hidden="1" x14ac:dyDescent="0.35">
      <c r="A384" s="185" t="s">
        <v>5082</v>
      </c>
      <c r="B384" s="186" t="s">
        <v>5083</v>
      </c>
      <c r="C384" s="186">
        <v>4</v>
      </c>
      <c r="D384" s="183"/>
    </row>
    <row r="385" spans="1:4" ht="15.5" hidden="1" x14ac:dyDescent="0.35">
      <c r="A385" s="185" t="s">
        <v>5084</v>
      </c>
      <c r="B385" s="186" t="s">
        <v>5085</v>
      </c>
      <c r="C385" s="186">
        <v>3</v>
      </c>
      <c r="D385" s="183"/>
    </row>
    <row r="386" spans="1:4" ht="15.5" hidden="1" x14ac:dyDescent="0.35">
      <c r="A386" s="185" t="s">
        <v>5086</v>
      </c>
      <c r="B386" s="186" t="s">
        <v>5087</v>
      </c>
      <c r="C386" s="186">
        <v>5</v>
      </c>
      <c r="D386" s="183"/>
    </row>
    <row r="387" spans="1:4" ht="15.5" hidden="1" x14ac:dyDescent="0.35">
      <c r="A387" s="185" t="s">
        <v>5088</v>
      </c>
      <c r="B387" s="186" t="s">
        <v>5089</v>
      </c>
      <c r="C387" s="186">
        <v>4</v>
      </c>
      <c r="D387" s="183"/>
    </row>
    <row r="388" spans="1:4" ht="15.5" hidden="1" x14ac:dyDescent="0.35">
      <c r="A388" s="185" t="s">
        <v>5090</v>
      </c>
      <c r="B388" s="186" t="s">
        <v>5091</v>
      </c>
      <c r="C388" s="186">
        <v>4</v>
      </c>
      <c r="D388" s="183"/>
    </row>
    <row r="389" spans="1:4" ht="15.5" hidden="1" x14ac:dyDescent="0.35">
      <c r="A389" s="185" t="s">
        <v>5092</v>
      </c>
      <c r="B389" s="186" t="s">
        <v>5093</v>
      </c>
      <c r="C389" s="186">
        <v>5</v>
      </c>
      <c r="D389" s="183"/>
    </row>
    <row r="390" spans="1:4" ht="15.5" hidden="1" x14ac:dyDescent="0.35">
      <c r="A390" s="185" t="s">
        <v>5094</v>
      </c>
      <c r="B390" s="186" t="s">
        <v>5095</v>
      </c>
      <c r="C390" s="186">
        <v>1</v>
      </c>
      <c r="D390" s="183"/>
    </row>
    <row r="391" spans="1:4" ht="15.5" hidden="1" x14ac:dyDescent="0.35">
      <c r="A391" s="185" t="s">
        <v>5096</v>
      </c>
      <c r="B391" s="186" t="s">
        <v>5097</v>
      </c>
      <c r="C391" s="186">
        <v>1</v>
      </c>
      <c r="D391" s="183"/>
    </row>
    <row r="392" spans="1:4" ht="15.5" hidden="1" x14ac:dyDescent="0.35">
      <c r="A392" s="185" t="s">
        <v>5098</v>
      </c>
      <c r="B392" s="186" t="s">
        <v>266</v>
      </c>
      <c r="C392" s="186">
        <v>2</v>
      </c>
      <c r="D392" s="183"/>
    </row>
    <row r="393" spans="1:4" ht="15.5" hidden="1" x14ac:dyDescent="0.35">
      <c r="A393" s="185" t="s">
        <v>5099</v>
      </c>
      <c r="B393" s="186" t="s">
        <v>5100</v>
      </c>
      <c r="C393" s="186">
        <v>1</v>
      </c>
      <c r="D393" s="183"/>
    </row>
    <row r="394" spans="1:4" ht="15.5" hidden="1" x14ac:dyDescent="0.35">
      <c r="A394" s="185" t="s">
        <v>5101</v>
      </c>
      <c r="B394" s="186" t="s">
        <v>5102</v>
      </c>
      <c r="C394" s="186">
        <v>1</v>
      </c>
      <c r="D394" s="183"/>
    </row>
    <row r="395" spans="1:4" ht="15.5" hidden="1" x14ac:dyDescent="0.35">
      <c r="A395" s="185" t="s">
        <v>5103</v>
      </c>
      <c r="B395" s="186" t="s">
        <v>5104</v>
      </c>
      <c r="C395" s="186">
        <v>1</v>
      </c>
      <c r="D395" s="183"/>
    </row>
    <row r="396" spans="1:4" ht="15.5" hidden="1" x14ac:dyDescent="0.35">
      <c r="A396" s="185" t="s">
        <v>5105</v>
      </c>
      <c r="B396" s="186" t="s">
        <v>5106</v>
      </c>
      <c r="C396" s="186">
        <v>1</v>
      </c>
      <c r="D396" s="183"/>
    </row>
    <row r="397" spans="1:4" ht="15.5" hidden="1" x14ac:dyDescent="0.35">
      <c r="A397" s="185" t="s">
        <v>5107</v>
      </c>
      <c r="B397" s="186" t="s">
        <v>5108</v>
      </c>
      <c r="C397" s="186">
        <v>1</v>
      </c>
      <c r="D397" s="183"/>
    </row>
    <row r="398" spans="1:4" ht="15.5" hidden="1" x14ac:dyDescent="0.35">
      <c r="A398" s="185" t="s">
        <v>5109</v>
      </c>
      <c r="B398" s="186" t="s">
        <v>5110</v>
      </c>
      <c r="C398" s="186">
        <v>1</v>
      </c>
      <c r="D398" s="183"/>
    </row>
    <row r="399" spans="1:4" ht="15.5" hidden="1" x14ac:dyDescent="0.35">
      <c r="A399" s="185" t="s">
        <v>5111</v>
      </c>
      <c r="B399" s="186" t="s">
        <v>5112</v>
      </c>
      <c r="C399" s="186">
        <v>1</v>
      </c>
      <c r="D399" s="183"/>
    </row>
    <row r="400" spans="1:4" ht="15.5" hidden="1" x14ac:dyDescent="0.35">
      <c r="A400" s="185" t="s">
        <v>5113</v>
      </c>
      <c r="B400" s="186" t="s">
        <v>5114</v>
      </c>
      <c r="C400" s="186">
        <v>1</v>
      </c>
      <c r="D400" s="183"/>
    </row>
    <row r="401" spans="1:4" ht="15.5" hidden="1" x14ac:dyDescent="0.35">
      <c r="A401" s="185" t="s">
        <v>5115</v>
      </c>
      <c r="B401" s="186" t="s">
        <v>5116</v>
      </c>
      <c r="C401" s="186">
        <v>1</v>
      </c>
      <c r="D401" s="183"/>
    </row>
    <row r="402" spans="1:4" ht="15.5" hidden="1" x14ac:dyDescent="0.35">
      <c r="A402" s="185" t="s">
        <v>5117</v>
      </c>
      <c r="B402" s="186" t="s">
        <v>5118</v>
      </c>
      <c r="C402" s="186">
        <v>1</v>
      </c>
      <c r="D402" s="183"/>
    </row>
    <row r="403" spans="1:4" ht="15.5" hidden="1" x14ac:dyDescent="0.35">
      <c r="A403" s="185" t="s">
        <v>5119</v>
      </c>
      <c r="B403" s="186" t="s">
        <v>5120</v>
      </c>
      <c r="C403" s="186">
        <v>1</v>
      </c>
      <c r="D403" s="183"/>
    </row>
    <row r="404" spans="1:4" ht="15.5" hidden="1" x14ac:dyDescent="0.35">
      <c r="A404" s="185" t="s">
        <v>5121</v>
      </c>
      <c r="B404" s="186" t="s">
        <v>5122</v>
      </c>
      <c r="C404" s="186">
        <v>1</v>
      </c>
      <c r="D404" s="183"/>
    </row>
    <row r="405" spans="1:4" ht="15.5" hidden="1" x14ac:dyDescent="0.35">
      <c r="A405" s="185" t="s">
        <v>5123</v>
      </c>
      <c r="B405" s="186" t="s">
        <v>5124</v>
      </c>
      <c r="C405" s="186">
        <v>1</v>
      </c>
      <c r="D405" s="183"/>
    </row>
    <row r="406" spans="1:4" ht="15.5" hidden="1" x14ac:dyDescent="0.35">
      <c r="A406" s="185" t="s">
        <v>5125</v>
      </c>
      <c r="B406" s="186" t="s">
        <v>5126</v>
      </c>
      <c r="C406" s="186">
        <v>1</v>
      </c>
      <c r="D406" s="183"/>
    </row>
    <row r="407" spans="1:4" ht="15.5" hidden="1" x14ac:dyDescent="0.35">
      <c r="A407" s="185" t="s">
        <v>5127</v>
      </c>
      <c r="B407" s="186" t="s">
        <v>5128</v>
      </c>
      <c r="C407" s="186">
        <v>1</v>
      </c>
      <c r="D407" s="183"/>
    </row>
    <row r="408" spans="1:4" ht="15.5" hidden="1" x14ac:dyDescent="0.35">
      <c r="A408" s="185" t="s">
        <v>5129</v>
      </c>
      <c r="B408" s="186" t="s">
        <v>5130</v>
      </c>
      <c r="C408" s="186">
        <v>1</v>
      </c>
      <c r="D408" s="183"/>
    </row>
    <row r="409" spans="1:4" ht="15.5" hidden="1" x14ac:dyDescent="0.35">
      <c r="A409" s="185" t="s">
        <v>5131</v>
      </c>
      <c r="B409" s="186" t="s">
        <v>5132</v>
      </c>
      <c r="C409" s="186">
        <v>1</v>
      </c>
      <c r="D409" s="183"/>
    </row>
    <row r="410" spans="1:4" ht="15.5" hidden="1" x14ac:dyDescent="0.35">
      <c r="A410" s="185" t="s">
        <v>5133</v>
      </c>
      <c r="B410" s="186" t="s">
        <v>5134</v>
      </c>
      <c r="C410" s="186">
        <v>1</v>
      </c>
      <c r="D410" s="183"/>
    </row>
    <row r="411" spans="1:4" ht="15.5" hidden="1" x14ac:dyDescent="0.35">
      <c r="A411" s="185" t="s">
        <v>5135</v>
      </c>
      <c r="B411" s="186" t="s">
        <v>5136</v>
      </c>
      <c r="C411" s="186">
        <v>1</v>
      </c>
      <c r="D411" s="183"/>
    </row>
    <row r="412" spans="1:4" ht="15.5" hidden="1" x14ac:dyDescent="0.35">
      <c r="A412" s="185" t="s">
        <v>5137</v>
      </c>
      <c r="B412" s="186" t="s">
        <v>5138</v>
      </c>
      <c r="C412" s="186">
        <v>1</v>
      </c>
      <c r="D412" s="183"/>
    </row>
    <row r="413" spans="1:4" ht="15.5" hidden="1" x14ac:dyDescent="0.35">
      <c r="A413" s="185" t="s">
        <v>5139</v>
      </c>
      <c r="B413" s="186" t="s">
        <v>5140</v>
      </c>
      <c r="C413" s="186">
        <v>1</v>
      </c>
      <c r="D413" s="183"/>
    </row>
    <row r="414" spans="1:4" ht="15.5" hidden="1" x14ac:dyDescent="0.35">
      <c r="A414" s="185" t="s">
        <v>5141</v>
      </c>
      <c r="B414" s="186" t="s">
        <v>5142</v>
      </c>
      <c r="C414" s="186">
        <v>1</v>
      </c>
      <c r="D414" s="183"/>
    </row>
    <row r="415" spans="1:4" ht="15.5" hidden="1" x14ac:dyDescent="0.35">
      <c r="A415" s="185" t="s">
        <v>5143</v>
      </c>
      <c r="B415" s="186" t="s">
        <v>5144</v>
      </c>
      <c r="C415" s="186">
        <v>1</v>
      </c>
      <c r="D415" s="183"/>
    </row>
    <row r="416" spans="1:4" ht="15.5" hidden="1" x14ac:dyDescent="0.35">
      <c r="A416" s="185" t="s">
        <v>5145</v>
      </c>
      <c r="B416" s="186" t="s">
        <v>5146</v>
      </c>
      <c r="C416" s="186">
        <v>1</v>
      </c>
      <c r="D416" s="183"/>
    </row>
    <row r="417" spans="1:4" ht="15.5" hidden="1" x14ac:dyDescent="0.35">
      <c r="A417" s="185" t="s">
        <v>5147</v>
      </c>
      <c r="B417" s="186" t="s">
        <v>5148</v>
      </c>
      <c r="C417" s="186">
        <v>1</v>
      </c>
      <c r="D417" s="183"/>
    </row>
    <row r="418" spans="1:4" ht="15.5" hidden="1" x14ac:dyDescent="0.35">
      <c r="A418" s="185" t="s">
        <v>5149</v>
      </c>
      <c r="B418" s="186" t="s">
        <v>5150</v>
      </c>
      <c r="C418" s="186">
        <v>1</v>
      </c>
      <c r="D418" s="183"/>
    </row>
    <row r="419" spans="1:4" ht="15.5" hidden="1" x14ac:dyDescent="0.35">
      <c r="A419" s="185" t="s">
        <v>5151</v>
      </c>
      <c r="B419" s="186" t="s">
        <v>5152</v>
      </c>
      <c r="C419" s="186">
        <v>1</v>
      </c>
      <c r="D419" s="183"/>
    </row>
    <row r="420" spans="1:4" ht="15.5" hidden="1" x14ac:dyDescent="0.35">
      <c r="A420" s="185" t="s">
        <v>5153</v>
      </c>
      <c r="B420" s="186" t="s">
        <v>5154</v>
      </c>
      <c r="C420" s="186">
        <v>1</v>
      </c>
      <c r="D420" s="183"/>
    </row>
    <row r="421" spans="1:4" ht="15.5" hidden="1" x14ac:dyDescent="0.35">
      <c r="A421" s="185" t="s">
        <v>5155</v>
      </c>
      <c r="B421" s="186" t="s">
        <v>5156</v>
      </c>
      <c r="C421" s="186">
        <v>1</v>
      </c>
      <c r="D421" s="183"/>
    </row>
    <row r="422" spans="1:4" ht="15.5" hidden="1" x14ac:dyDescent="0.35">
      <c r="A422" s="185" t="s">
        <v>5157</v>
      </c>
      <c r="B422" s="186" t="s">
        <v>5158</v>
      </c>
      <c r="C422" s="186">
        <v>1</v>
      </c>
      <c r="D422" s="183"/>
    </row>
    <row r="423" spans="1:4" ht="15.5" hidden="1" x14ac:dyDescent="0.35">
      <c r="A423" s="185" t="s">
        <v>5159</v>
      </c>
      <c r="B423" s="186" t="s">
        <v>5160</v>
      </c>
      <c r="C423" s="186">
        <v>1</v>
      </c>
      <c r="D423" s="183"/>
    </row>
    <row r="424" spans="1:4" ht="15.5" hidden="1" x14ac:dyDescent="0.35">
      <c r="A424" s="185" t="s">
        <v>5161</v>
      </c>
      <c r="B424" s="186" t="s">
        <v>5162</v>
      </c>
      <c r="C424" s="186">
        <v>1</v>
      </c>
      <c r="D424" s="183"/>
    </row>
    <row r="425" spans="1:4" ht="15.5" hidden="1" x14ac:dyDescent="0.35">
      <c r="A425" s="185" t="s">
        <v>5163</v>
      </c>
      <c r="B425" s="186" t="s">
        <v>5164</v>
      </c>
      <c r="C425" s="186">
        <v>1</v>
      </c>
      <c r="D425" s="183"/>
    </row>
    <row r="426" spans="1:4" ht="15.5" hidden="1" x14ac:dyDescent="0.35">
      <c r="A426" s="185" t="s">
        <v>5165</v>
      </c>
      <c r="B426" s="186" t="s">
        <v>5166</v>
      </c>
      <c r="C426" s="186">
        <v>1</v>
      </c>
      <c r="D426" s="183"/>
    </row>
    <row r="427" spans="1:4" ht="15.5" hidden="1" x14ac:dyDescent="0.35">
      <c r="A427" s="185" t="s">
        <v>5167</v>
      </c>
      <c r="B427" s="186" t="s">
        <v>5168</v>
      </c>
      <c r="C427" s="186">
        <v>1</v>
      </c>
      <c r="D427" s="183"/>
    </row>
    <row r="428" spans="1:4" ht="15.5" hidden="1" x14ac:dyDescent="0.35">
      <c r="A428" s="185" t="s">
        <v>5169</v>
      </c>
      <c r="B428" s="186" t="s">
        <v>5170</v>
      </c>
      <c r="C428" s="186">
        <v>1</v>
      </c>
      <c r="D428" s="183"/>
    </row>
    <row r="429" spans="1:4" ht="15.5" hidden="1" x14ac:dyDescent="0.35">
      <c r="A429" s="185" t="s">
        <v>5171</v>
      </c>
      <c r="B429" s="186" t="s">
        <v>5158</v>
      </c>
      <c r="C429" s="186">
        <v>1</v>
      </c>
      <c r="D429" s="183"/>
    </row>
    <row r="430" spans="1:4" ht="15.5" hidden="1" x14ac:dyDescent="0.35">
      <c r="A430" s="185" t="s">
        <v>5172</v>
      </c>
      <c r="B430" s="186" t="s">
        <v>5173</v>
      </c>
      <c r="C430" s="186">
        <v>1</v>
      </c>
      <c r="D430" s="183"/>
    </row>
    <row r="431" spans="1:4" ht="15.5" hidden="1" x14ac:dyDescent="0.35">
      <c r="A431" s="185" t="s">
        <v>5174</v>
      </c>
      <c r="B431" s="186" t="s">
        <v>5175</v>
      </c>
      <c r="C431" s="186">
        <v>1</v>
      </c>
      <c r="D431" s="183"/>
    </row>
    <row r="432" spans="1:4" ht="15.5" hidden="1" x14ac:dyDescent="0.35">
      <c r="A432" s="185" t="s">
        <v>5176</v>
      </c>
      <c r="B432" s="186" t="s">
        <v>5177</v>
      </c>
      <c r="C432" s="186">
        <v>1</v>
      </c>
      <c r="D432" s="183"/>
    </row>
    <row r="433" spans="1:4" ht="15.5" hidden="1" x14ac:dyDescent="0.35">
      <c r="A433" s="185" t="s">
        <v>5178</v>
      </c>
      <c r="B433" s="186" t="s">
        <v>5179</v>
      </c>
      <c r="C433" s="186">
        <v>1</v>
      </c>
      <c r="D433" s="183"/>
    </row>
    <row r="434" spans="1:4" ht="15.5" hidden="1" x14ac:dyDescent="0.35">
      <c r="A434" s="185" t="s">
        <v>5180</v>
      </c>
      <c r="B434" s="186" t="s">
        <v>5181</v>
      </c>
      <c r="C434" s="186">
        <v>1</v>
      </c>
      <c r="D434" s="183"/>
    </row>
    <row r="435" spans="1:4" ht="15.5" hidden="1" x14ac:dyDescent="0.35">
      <c r="A435" s="185" t="s">
        <v>5182</v>
      </c>
      <c r="B435" s="186" t="s">
        <v>5183</v>
      </c>
      <c r="C435" s="186">
        <v>1</v>
      </c>
      <c r="D435" s="183"/>
    </row>
    <row r="436" spans="1:4" ht="15.5" hidden="1" x14ac:dyDescent="0.35">
      <c r="A436" s="185" t="s">
        <v>5184</v>
      </c>
      <c r="B436" s="186" t="s">
        <v>5185</v>
      </c>
      <c r="C436" s="186">
        <v>1</v>
      </c>
      <c r="D436" s="183"/>
    </row>
    <row r="437" spans="1:4" ht="15.5" hidden="1" x14ac:dyDescent="0.35">
      <c r="A437" s="185" t="s">
        <v>5186</v>
      </c>
      <c r="B437" s="186" t="s">
        <v>5187</v>
      </c>
      <c r="C437" s="186">
        <v>1</v>
      </c>
      <c r="D437" s="183"/>
    </row>
    <row r="438" spans="1:4" ht="15.5" hidden="1" x14ac:dyDescent="0.35">
      <c r="A438" s="185" t="s">
        <v>5188</v>
      </c>
      <c r="B438" s="186" t="s">
        <v>5189</v>
      </c>
      <c r="C438" s="186">
        <v>1</v>
      </c>
      <c r="D438" s="183"/>
    </row>
    <row r="439" spans="1:4" ht="15.5" hidden="1" x14ac:dyDescent="0.35">
      <c r="A439" s="185" t="s">
        <v>5190</v>
      </c>
      <c r="B439" s="186" t="s">
        <v>5191</v>
      </c>
      <c r="C439" s="186">
        <v>1</v>
      </c>
      <c r="D439" s="183"/>
    </row>
    <row r="440" spans="1:4" ht="15.5" hidden="1" x14ac:dyDescent="0.35">
      <c r="A440" s="185" t="s">
        <v>5192</v>
      </c>
      <c r="B440" s="186" t="s">
        <v>5193</v>
      </c>
      <c r="C440" s="186">
        <v>1</v>
      </c>
      <c r="D440" s="183"/>
    </row>
    <row r="441" spans="1:4" ht="15.5" hidden="1" x14ac:dyDescent="0.35">
      <c r="A441" s="185" t="s">
        <v>5194</v>
      </c>
      <c r="B441" s="186" t="s">
        <v>5195</v>
      </c>
      <c r="C441" s="186">
        <v>1</v>
      </c>
      <c r="D441" s="183"/>
    </row>
    <row r="442" spans="1:4" ht="15.5" hidden="1" x14ac:dyDescent="0.35">
      <c r="A442" s="185" t="s">
        <v>5196</v>
      </c>
      <c r="B442" s="186" t="s">
        <v>5197</v>
      </c>
      <c r="C442" s="186">
        <v>1</v>
      </c>
      <c r="D442" s="183"/>
    </row>
    <row r="443" spans="1:4" ht="15.5" hidden="1" x14ac:dyDescent="0.35">
      <c r="A443" s="185" t="s">
        <v>5198</v>
      </c>
      <c r="B443" s="186" t="s">
        <v>5199</v>
      </c>
      <c r="C443" s="186">
        <v>1</v>
      </c>
      <c r="D443" s="183"/>
    </row>
    <row r="444" spans="1:4" ht="15.5" hidden="1" x14ac:dyDescent="0.35">
      <c r="A444" s="185" t="s">
        <v>5200</v>
      </c>
      <c r="B444" s="186" t="s">
        <v>5201</v>
      </c>
      <c r="C444" s="186">
        <v>1</v>
      </c>
      <c r="D444" s="183"/>
    </row>
    <row r="445" spans="1:4" ht="15.5" hidden="1" x14ac:dyDescent="0.35">
      <c r="A445" s="185" t="s">
        <v>5202</v>
      </c>
      <c r="B445" s="186" t="s">
        <v>5203</v>
      </c>
      <c r="C445" s="186">
        <v>1</v>
      </c>
      <c r="D445" s="183"/>
    </row>
    <row r="446" spans="1:4" ht="15.5" hidden="1" x14ac:dyDescent="0.35">
      <c r="A446" s="185" t="s">
        <v>5204</v>
      </c>
      <c r="B446" s="186" t="s">
        <v>5205</v>
      </c>
      <c r="C446" s="186">
        <v>1</v>
      </c>
      <c r="D446" s="183"/>
    </row>
    <row r="447" spans="1:4" ht="15.5" hidden="1" x14ac:dyDescent="0.35">
      <c r="A447" s="185" t="s">
        <v>5206</v>
      </c>
      <c r="B447" s="186" t="s">
        <v>5207</v>
      </c>
      <c r="C447" s="186">
        <v>1</v>
      </c>
      <c r="D447" s="183"/>
    </row>
    <row r="448" spans="1:4" ht="15.5" hidden="1" x14ac:dyDescent="0.35">
      <c r="A448" s="185" t="s">
        <v>5208</v>
      </c>
      <c r="B448" s="186" t="s">
        <v>5209</v>
      </c>
      <c r="C448" s="186">
        <v>1</v>
      </c>
      <c r="D448" s="183"/>
    </row>
    <row r="449" spans="1:4" ht="15.5" hidden="1" x14ac:dyDescent="0.35">
      <c r="A449" s="185" t="s">
        <v>5210</v>
      </c>
      <c r="B449" s="186" t="s">
        <v>5211</v>
      </c>
      <c r="C449" s="186">
        <v>1</v>
      </c>
      <c r="D449" s="183"/>
    </row>
    <row r="450" spans="1:4" ht="15.5" hidden="1" x14ac:dyDescent="0.35">
      <c r="A450" s="185" t="s">
        <v>5212</v>
      </c>
      <c r="B450" s="186" t="s">
        <v>5213</v>
      </c>
      <c r="C450" s="186">
        <v>1</v>
      </c>
      <c r="D450" s="183"/>
    </row>
    <row r="451" spans="1:4" ht="15.5" hidden="1" x14ac:dyDescent="0.35">
      <c r="A451" s="185" t="s">
        <v>5214</v>
      </c>
      <c r="B451" s="186" t="s">
        <v>5215</v>
      </c>
      <c r="C451" s="186">
        <v>1</v>
      </c>
      <c r="D451" s="183"/>
    </row>
    <row r="452" spans="1:4" ht="15.5" hidden="1" x14ac:dyDescent="0.35">
      <c r="A452" s="185" t="s">
        <v>5216</v>
      </c>
      <c r="B452" s="186" t="s">
        <v>5217</v>
      </c>
      <c r="C452" s="186">
        <v>1</v>
      </c>
      <c r="D452" s="183"/>
    </row>
    <row r="453" spans="1:4" ht="15.5" hidden="1" x14ac:dyDescent="0.35">
      <c r="A453" s="185" t="s">
        <v>5218</v>
      </c>
      <c r="B453" s="186" t="s">
        <v>5219</v>
      </c>
      <c r="C453" s="186">
        <v>1</v>
      </c>
      <c r="D453" s="183"/>
    </row>
    <row r="454" spans="1:4" ht="15.5" hidden="1" x14ac:dyDescent="0.35">
      <c r="A454" s="185" t="s">
        <v>5220</v>
      </c>
      <c r="B454" s="186" t="s">
        <v>5221</v>
      </c>
      <c r="C454" s="186">
        <v>1</v>
      </c>
      <c r="D454" s="183"/>
    </row>
    <row r="455" spans="1:4" ht="15.5" hidden="1" x14ac:dyDescent="0.35">
      <c r="A455" s="185" t="s">
        <v>5222</v>
      </c>
      <c r="B455" s="186" t="s">
        <v>5223</v>
      </c>
      <c r="C455" s="186">
        <v>1</v>
      </c>
      <c r="D455" s="183"/>
    </row>
    <row r="456" spans="1:4" ht="15.5" hidden="1" x14ac:dyDescent="0.35">
      <c r="A456" s="185" t="s">
        <v>5224</v>
      </c>
      <c r="B456" s="186" t="s">
        <v>5225</v>
      </c>
      <c r="C456" s="186">
        <v>1</v>
      </c>
      <c r="D456" s="183"/>
    </row>
    <row r="457" spans="1:4" ht="15.5" hidden="1" x14ac:dyDescent="0.35">
      <c r="A457" s="185" t="s">
        <v>5226</v>
      </c>
      <c r="B457" s="186" t="s">
        <v>5227</v>
      </c>
      <c r="C457" s="186">
        <v>1</v>
      </c>
      <c r="D457" s="183"/>
    </row>
    <row r="458" spans="1:4" ht="15.5" hidden="1" x14ac:dyDescent="0.35">
      <c r="A458" s="185" t="s">
        <v>5228</v>
      </c>
      <c r="B458" s="186" t="s">
        <v>5229</v>
      </c>
      <c r="C458" s="186">
        <v>1</v>
      </c>
      <c r="D458" s="183"/>
    </row>
    <row r="459" spans="1:4" ht="15.5" hidden="1" x14ac:dyDescent="0.35">
      <c r="A459" s="185" t="s">
        <v>5230</v>
      </c>
      <c r="B459" s="186" t="s">
        <v>5231</v>
      </c>
      <c r="C459" s="186">
        <v>1</v>
      </c>
      <c r="D459" s="183"/>
    </row>
    <row r="460" spans="1:4" ht="12.75" hidden="1" customHeight="1" x14ac:dyDescent="0.35">
      <c r="A460" s="185" t="s">
        <v>5232</v>
      </c>
      <c r="B460" s="186" t="s">
        <v>5233</v>
      </c>
      <c r="C460" s="186">
        <v>1</v>
      </c>
      <c r="D460" s="183"/>
    </row>
    <row r="461" spans="1:4" ht="12.75" hidden="1" customHeight="1" x14ac:dyDescent="0.35">
      <c r="A461" s="185" t="s">
        <v>5234</v>
      </c>
      <c r="B461" s="186" t="s">
        <v>5235</v>
      </c>
      <c r="C461" s="186">
        <v>1</v>
      </c>
      <c r="D461" s="183"/>
    </row>
    <row r="462" spans="1:4" ht="12.75" hidden="1" customHeight="1" x14ac:dyDescent="0.35">
      <c r="A462" s="185" t="s">
        <v>5236</v>
      </c>
      <c r="B462" s="186" t="s">
        <v>5237</v>
      </c>
      <c r="C462" s="186">
        <v>1</v>
      </c>
      <c r="D462" s="183"/>
    </row>
    <row r="463" spans="1:4" ht="12.75" hidden="1" customHeight="1" x14ac:dyDescent="0.35">
      <c r="A463" s="185" t="s">
        <v>5238</v>
      </c>
      <c r="B463" s="186" t="s">
        <v>5239</v>
      </c>
      <c r="C463" s="186">
        <v>1</v>
      </c>
      <c r="D463" s="183"/>
    </row>
    <row r="464" spans="1:4" ht="12.75" hidden="1" customHeight="1" x14ac:dyDescent="0.35">
      <c r="A464" s="185" t="s">
        <v>5240</v>
      </c>
      <c r="B464" s="186" t="s">
        <v>5241</v>
      </c>
      <c r="C464" s="186">
        <v>1</v>
      </c>
      <c r="D464" s="183"/>
    </row>
    <row r="465" spans="1:4" ht="12.75" hidden="1" customHeight="1" x14ac:dyDescent="0.35">
      <c r="A465" s="185" t="s">
        <v>5242</v>
      </c>
      <c r="B465" s="186" t="s">
        <v>5243</v>
      </c>
      <c r="C465" s="186">
        <v>1</v>
      </c>
      <c r="D465" s="183"/>
    </row>
    <row r="466" spans="1:4" ht="12.75" hidden="1" customHeight="1" x14ac:dyDescent="0.35">
      <c r="A466" s="185" t="s">
        <v>5244</v>
      </c>
      <c r="B466" s="186" t="s">
        <v>5245</v>
      </c>
      <c r="C466" s="186">
        <v>1</v>
      </c>
      <c r="D466" s="183"/>
    </row>
    <row r="467" spans="1:4" ht="12.75" hidden="1" customHeight="1" x14ac:dyDescent="0.35">
      <c r="A467" s="185" t="s">
        <v>5246</v>
      </c>
      <c r="B467" s="186" t="s">
        <v>5247</v>
      </c>
      <c r="C467" s="186">
        <v>1</v>
      </c>
      <c r="D467" s="183"/>
    </row>
    <row r="468" spans="1:4" ht="12.75" hidden="1" customHeight="1" x14ac:dyDescent="0.35">
      <c r="A468" s="185" t="s">
        <v>5248</v>
      </c>
      <c r="B468" s="186" t="s">
        <v>5249</v>
      </c>
      <c r="C468" s="186">
        <v>1</v>
      </c>
      <c r="D468" s="183"/>
    </row>
    <row r="469" spans="1:4" ht="12.75" hidden="1" customHeight="1" x14ac:dyDescent="0.35">
      <c r="A469" s="185" t="s">
        <v>5250</v>
      </c>
      <c r="B469" s="186" t="s">
        <v>5251</v>
      </c>
      <c r="C469" s="186">
        <v>1</v>
      </c>
      <c r="D469" s="183"/>
    </row>
    <row r="470" spans="1:4" ht="12.75" hidden="1" customHeight="1" x14ac:dyDescent="0.35">
      <c r="A470" s="185" t="s">
        <v>5252</v>
      </c>
      <c r="B470" s="186" t="s">
        <v>5253</v>
      </c>
      <c r="C470" s="186">
        <v>1</v>
      </c>
      <c r="D470" s="183"/>
    </row>
    <row r="471" spans="1:4" ht="12.75" hidden="1" customHeight="1" x14ac:dyDescent="0.35">
      <c r="A471" s="185" t="s">
        <v>5254</v>
      </c>
      <c r="B471" s="186" t="s">
        <v>5255</v>
      </c>
      <c r="C471" s="186">
        <v>1</v>
      </c>
      <c r="D471" s="183"/>
    </row>
    <row r="472" spans="1:4" ht="12.75" hidden="1" customHeight="1" x14ac:dyDescent="0.35">
      <c r="A472" s="185" t="s">
        <v>5256</v>
      </c>
      <c r="B472" s="186" t="s">
        <v>5257</v>
      </c>
      <c r="C472" s="186">
        <v>1</v>
      </c>
      <c r="D472" s="183"/>
    </row>
    <row r="473" spans="1:4" ht="12.75" hidden="1" customHeight="1" x14ac:dyDescent="0.35">
      <c r="A473" s="185" t="s">
        <v>5258</v>
      </c>
      <c r="B473" s="186" t="s">
        <v>5259</v>
      </c>
      <c r="C473" s="186">
        <v>1</v>
      </c>
      <c r="D473" s="183"/>
    </row>
    <row r="474" spans="1:4" ht="12.75" hidden="1" customHeight="1" x14ac:dyDescent="0.35">
      <c r="A474" s="185" t="s">
        <v>5260</v>
      </c>
      <c r="B474" s="186" t="s">
        <v>5261</v>
      </c>
      <c r="C474" s="186">
        <v>1</v>
      </c>
      <c r="D474" s="183"/>
    </row>
    <row r="475" spans="1:4" ht="12.75" hidden="1" customHeight="1" x14ac:dyDescent="0.35">
      <c r="A475" s="185" t="s">
        <v>5262</v>
      </c>
      <c r="B475" s="186" t="s">
        <v>5263</v>
      </c>
      <c r="C475" s="186">
        <v>5</v>
      </c>
      <c r="D475" s="183"/>
    </row>
    <row r="476" spans="1:4" ht="12.75" hidden="1" customHeight="1" x14ac:dyDescent="0.35">
      <c r="A476" s="185" t="s">
        <v>5264</v>
      </c>
      <c r="B476" s="186" t="s">
        <v>5265</v>
      </c>
      <c r="C476" s="186">
        <v>4</v>
      </c>
      <c r="D476" s="183"/>
    </row>
    <row r="477" spans="1:4" ht="12.75" hidden="1" customHeight="1" x14ac:dyDescent="0.35">
      <c r="A477" s="185" t="s">
        <v>5266</v>
      </c>
      <c r="B477" s="186" t="s">
        <v>5267</v>
      </c>
      <c r="C477" s="186">
        <v>1</v>
      </c>
      <c r="D477" s="183"/>
    </row>
    <row r="478" spans="1:4" ht="12.75" hidden="1" customHeight="1" x14ac:dyDescent="0.35">
      <c r="A478" s="185" t="s">
        <v>5268</v>
      </c>
      <c r="B478" s="186" t="s">
        <v>5269</v>
      </c>
      <c r="C478" s="186">
        <v>1</v>
      </c>
      <c r="D478" s="183"/>
    </row>
    <row r="479" spans="1:4" ht="12.75" hidden="1" customHeight="1" x14ac:dyDescent="0.35">
      <c r="A479" s="185" t="s">
        <v>5270</v>
      </c>
      <c r="B479" s="186" t="s">
        <v>5271</v>
      </c>
      <c r="C479" s="186">
        <v>1</v>
      </c>
      <c r="D479" s="183"/>
    </row>
    <row r="480" spans="1:4" ht="12.75" hidden="1" customHeight="1" x14ac:dyDescent="0.35">
      <c r="A480" s="185" t="s">
        <v>5272</v>
      </c>
      <c r="B480" s="186" t="s">
        <v>5273</v>
      </c>
      <c r="C480" s="186">
        <v>1</v>
      </c>
      <c r="D480" s="183"/>
    </row>
    <row r="481" spans="1:4" ht="12.75" hidden="1" customHeight="1" x14ac:dyDescent="0.35">
      <c r="A481" s="185" t="s">
        <v>5274</v>
      </c>
      <c r="B481" s="186" t="s">
        <v>5275</v>
      </c>
      <c r="C481" s="186">
        <v>1</v>
      </c>
      <c r="D481" s="183"/>
    </row>
    <row r="482" spans="1:4" ht="12.75" hidden="1" customHeight="1" x14ac:dyDescent="0.35">
      <c r="A482" s="185" t="s">
        <v>5276</v>
      </c>
      <c r="B482" s="186" t="s">
        <v>5277</v>
      </c>
      <c r="C482" s="186">
        <v>1</v>
      </c>
      <c r="D482" s="183"/>
    </row>
    <row r="483" spans="1:4" ht="12.75" hidden="1" customHeight="1" x14ac:dyDescent="0.35">
      <c r="A483" s="185" t="s">
        <v>5278</v>
      </c>
      <c r="B483" s="186" t="s">
        <v>5279</v>
      </c>
      <c r="C483" s="186">
        <v>1</v>
      </c>
      <c r="D483" s="183"/>
    </row>
    <row r="484" spans="1:4" ht="12.75" hidden="1" customHeight="1" x14ac:dyDescent="0.35">
      <c r="A484" s="185" t="s">
        <v>5280</v>
      </c>
      <c r="B484" s="186" t="s">
        <v>5281</v>
      </c>
      <c r="C484" s="186">
        <v>1</v>
      </c>
      <c r="D484" s="183"/>
    </row>
    <row r="485" spans="1:4" ht="12.75" hidden="1" customHeight="1" x14ac:dyDescent="0.35">
      <c r="A485" s="185" t="s">
        <v>5282</v>
      </c>
      <c r="B485" s="186" t="s">
        <v>5283</v>
      </c>
      <c r="C485" s="186">
        <v>1</v>
      </c>
      <c r="D485" s="183"/>
    </row>
    <row r="486" spans="1:4" ht="12.75" hidden="1" customHeight="1" x14ac:dyDescent="0.35">
      <c r="A486" s="185" t="s">
        <v>5284</v>
      </c>
      <c r="B486" s="186" t="s">
        <v>5285</v>
      </c>
      <c r="C486" s="186">
        <v>1</v>
      </c>
      <c r="D486" s="183"/>
    </row>
    <row r="487" spans="1:4" ht="12.75" hidden="1" customHeight="1" x14ac:dyDescent="0.35">
      <c r="A487" s="185" t="s">
        <v>5286</v>
      </c>
      <c r="B487" s="186" t="s">
        <v>5287</v>
      </c>
      <c r="C487" s="186">
        <v>1</v>
      </c>
      <c r="D487" s="183"/>
    </row>
    <row r="488" spans="1:4" ht="12.75" hidden="1" customHeight="1" x14ac:dyDescent="0.35">
      <c r="A488" s="185" t="s">
        <v>5288</v>
      </c>
      <c r="B488" s="186" t="s">
        <v>5289</v>
      </c>
      <c r="C488" s="186">
        <v>1</v>
      </c>
      <c r="D488" s="183"/>
    </row>
    <row r="489" spans="1:4" ht="12.75" hidden="1" customHeight="1" x14ac:dyDescent="0.35">
      <c r="A489" s="185" t="s">
        <v>5290</v>
      </c>
      <c r="B489" s="186" t="s">
        <v>5291</v>
      </c>
      <c r="C489" s="186">
        <v>1</v>
      </c>
      <c r="D489" s="183"/>
    </row>
    <row r="490" spans="1:4" ht="12.75" hidden="1" customHeight="1" x14ac:dyDescent="0.35">
      <c r="A490" s="185" t="s">
        <v>5292</v>
      </c>
      <c r="B490" s="186" t="s">
        <v>5293</v>
      </c>
      <c r="C490" s="186">
        <v>8</v>
      </c>
      <c r="D490" s="183"/>
    </row>
    <row r="491" spans="1:4" ht="12.75" hidden="1" customHeight="1" x14ac:dyDescent="0.35">
      <c r="A491" s="185" t="s">
        <v>5294</v>
      </c>
      <c r="B491" s="186" t="s">
        <v>5295</v>
      </c>
      <c r="C491" s="186">
        <v>1</v>
      </c>
      <c r="D491" s="183"/>
    </row>
    <row r="492" spans="1:4" ht="12.75" hidden="1" customHeight="1" x14ac:dyDescent="0.35">
      <c r="A492" s="185" t="s">
        <v>5296</v>
      </c>
      <c r="B492" s="186" t="s">
        <v>5297</v>
      </c>
      <c r="C492" s="186">
        <v>1</v>
      </c>
      <c r="D492" s="183"/>
    </row>
    <row r="493" spans="1:4" ht="12.75" hidden="1" customHeight="1" x14ac:dyDescent="0.35">
      <c r="A493" s="185" t="s">
        <v>5298</v>
      </c>
      <c r="B493" s="186" t="s">
        <v>5299</v>
      </c>
      <c r="C493" s="186">
        <v>1</v>
      </c>
      <c r="D493" s="183"/>
    </row>
    <row r="494" spans="1:4" ht="12.75" hidden="1" customHeight="1" x14ac:dyDescent="0.35">
      <c r="A494" s="185" t="s">
        <v>5300</v>
      </c>
      <c r="B494" s="186" t="s">
        <v>5301</v>
      </c>
      <c r="C494" s="186">
        <v>1</v>
      </c>
      <c r="D494" s="183"/>
    </row>
    <row r="495" spans="1:4" ht="12.75" hidden="1" customHeight="1" x14ac:dyDescent="0.35">
      <c r="A495" s="185" t="s">
        <v>5302</v>
      </c>
      <c r="B495" s="186" t="s">
        <v>5303</v>
      </c>
      <c r="C495" s="186">
        <v>1</v>
      </c>
      <c r="D495" s="183"/>
    </row>
    <row r="496" spans="1:4" ht="12.75" hidden="1" customHeight="1" x14ac:dyDescent="0.35">
      <c r="A496" s="185" t="s">
        <v>5304</v>
      </c>
      <c r="B496" s="186" t="s">
        <v>5305</v>
      </c>
      <c r="C496" s="186">
        <v>1</v>
      </c>
      <c r="D496" s="183"/>
    </row>
    <row r="497" spans="1:4" ht="12.75" hidden="1" customHeight="1" x14ac:dyDescent="0.35">
      <c r="A497" s="185" t="s">
        <v>5306</v>
      </c>
      <c r="B497" s="186" t="s">
        <v>5307</v>
      </c>
      <c r="C497" s="186">
        <v>1</v>
      </c>
      <c r="D497" s="183"/>
    </row>
    <row r="498" spans="1:4" ht="12.75" hidden="1" customHeight="1" x14ac:dyDescent="0.35">
      <c r="A498" s="185" t="s">
        <v>5308</v>
      </c>
      <c r="B498" s="186" t="s">
        <v>5309</v>
      </c>
      <c r="C498" s="186">
        <v>1</v>
      </c>
      <c r="D498" s="183"/>
    </row>
    <row r="499" spans="1:4" ht="12.75" hidden="1" customHeight="1" x14ac:dyDescent="0.35">
      <c r="A499" s="185" t="s">
        <v>5310</v>
      </c>
      <c r="B499" s="186" t="s">
        <v>5311</v>
      </c>
      <c r="C499" s="186">
        <v>1</v>
      </c>
      <c r="D499" s="183"/>
    </row>
    <row r="500" spans="1:4" ht="12.75" hidden="1" customHeight="1" x14ac:dyDescent="0.35">
      <c r="A500" s="185" t="s">
        <v>5312</v>
      </c>
      <c r="B500" s="186" t="s">
        <v>5313</v>
      </c>
      <c r="C500" s="186">
        <v>1</v>
      </c>
      <c r="D500" s="183"/>
    </row>
    <row r="501" spans="1:4" ht="12.75" hidden="1" customHeight="1" x14ac:dyDescent="0.35">
      <c r="A501" s="185" t="s">
        <v>5314</v>
      </c>
      <c r="B501" s="186" t="s">
        <v>5315</v>
      </c>
      <c r="C501" s="186">
        <v>1</v>
      </c>
      <c r="D501" s="183"/>
    </row>
    <row r="502" spans="1:4" ht="12.75" hidden="1" customHeight="1" x14ac:dyDescent="0.35">
      <c r="A502" s="185" t="s">
        <v>5316</v>
      </c>
      <c r="B502" s="186" t="s">
        <v>5317</v>
      </c>
      <c r="C502" s="186">
        <v>1</v>
      </c>
      <c r="D502" s="183"/>
    </row>
    <row r="503" spans="1:4" ht="12.75" hidden="1" customHeight="1" x14ac:dyDescent="0.35">
      <c r="A503" s="185" t="s">
        <v>5318</v>
      </c>
      <c r="B503" s="186" t="s">
        <v>5319</v>
      </c>
      <c r="C503" s="186">
        <v>1</v>
      </c>
      <c r="D503" s="183"/>
    </row>
    <row r="504" spans="1:4" ht="12.75" hidden="1" customHeight="1" x14ac:dyDescent="0.35">
      <c r="A504" s="185" t="s">
        <v>5320</v>
      </c>
      <c r="B504" s="186" t="s">
        <v>5321</v>
      </c>
      <c r="C504" s="186">
        <v>1</v>
      </c>
      <c r="D504" s="183"/>
    </row>
    <row r="505" spans="1:4" ht="12.75" hidden="1" customHeight="1" x14ac:dyDescent="0.35">
      <c r="A505" s="185" t="s">
        <v>5322</v>
      </c>
      <c r="B505" s="186" t="s">
        <v>5323</v>
      </c>
      <c r="C505" s="186">
        <v>1</v>
      </c>
      <c r="D505" s="183"/>
    </row>
    <row r="506" spans="1:4" ht="12.75" hidden="1" customHeight="1" x14ac:dyDescent="0.35">
      <c r="A506" s="185" t="s">
        <v>5324</v>
      </c>
      <c r="B506" s="186" t="s">
        <v>5325</v>
      </c>
      <c r="C506" s="186">
        <v>1</v>
      </c>
      <c r="D506" s="183"/>
    </row>
    <row r="507" spans="1:4" ht="12.75" hidden="1" customHeight="1" x14ac:dyDescent="0.35">
      <c r="A507" s="185" t="s">
        <v>5326</v>
      </c>
      <c r="B507" s="186" t="s">
        <v>5327</v>
      </c>
      <c r="C507" s="186">
        <v>1</v>
      </c>
      <c r="D507" s="183"/>
    </row>
    <row r="508" spans="1:4" ht="12.75" hidden="1" customHeight="1" x14ac:dyDescent="0.35">
      <c r="A508" s="185" t="s">
        <v>5328</v>
      </c>
      <c r="B508" s="186" t="s">
        <v>5329</v>
      </c>
      <c r="C508" s="186">
        <v>1</v>
      </c>
      <c r="D508" s="183"/>
    </row>
    <row r="509" spans="1:4" ht="12.75" hidden="1" customHeight="1" x14ac:dyDescent="0.35">
      <c r="A509" s="185" t="s">
        <v>5330</v>
      </c>
      <c r="B509" s="186" t="s">
        <v>5331</v>
      </c>
      <c r="C509" s="186">
        <v>1</v>
      </c>
      <c r="D509" s="183"/>
    </row>
    <row r="510" spans="1:4" ht="12.75" hidden="1" customHeight="1" x14ac:dyDescent="0.35">
      <c r="A510" s="185" t="s">
        <v>5332</v>
      </c>
      <c r="B510" s="186" t="s">
        <v>5333</v>
      </c>
      <c r="C510" s="186">
        <v>1</v>
      </c>
      <c r="D510" s="183"/>
    </row>
    <row r="511" spans="1:4" ht="12.75" hidden="1" customHeight="1" x14ac:dyDescent="0.35">
      <c r="A511" s="185" t="s">
        <v>5334</v>
      </c>
      <c r="B511" s="186" t="s">
        <v>5335</v>
      </c>
      <c r="C511" s="186">
        <v>1</v>
      </c>
      <c r="D511" s="183"/>
    </row>
    <row r="512" spans="1:4" ht="12.75" hidden="1" customHeight="1" x14ac:dyDescent="0.35">
      <c r="A512" s="185" t="s">
        <v>5336</v>
      </c>
      <c r="B512" s="186" t="s">
        <v>5337</v>
      </c>
      <c r="C512" s="186">
        <v>1</v>
      </c>
      <c r="D512" s="183"/>
    </row>
    <row r="513" spans="1:4" ht="12.75" hidden="1" customHeight="1" x14ac:dyDescent="0.35">
      <c r="A513" s="185" t="s">
        <v>5338</v>
      </c>
      <c r="B513" s="186" t="s">
        <v>5339</v>
      </c>
      <c r="C513" s="186">
        <v>1</v>
      </c>
      <c r="D513" s="183"/>
    </row>
    <row r="514" spans="1:4" ht="12.75" hidden="1" customHeight="1" x14ac:dyDescent="0.35">
      <c r="A514" s="185" t="s">
        <v>5340</v>
      </c>
      <c r="B514" s="186" t="s">
        <v>5341</v>
      </c>
      <c r="C514" s="186">
        <v>1</v>
      </c>
      <c r="D514" s="183"/>
    </row>
    <row r="515" spans="1:4" ht="12.75" hidden="1" customHeight="1" x14ac:dyDescent="0.35">
      <c r="A515" s="185" t="s">
        <v>5342</v>
      </c>
      <c r="B515" s="186" t="s">
        <v>5343</v>
      </c>
      <c r="C515" s="186">
        <v>1</v>
      </c>
      <c r="D515" s="183"/>
    </row>
    <row r="516" spans="1:4" ht="12.75" hidden="1" customHeight="1" x14ac:dyDescent="0.35">
      <c r="A516" s="185" t="s">
        <v>5344</v>
      </c>
      <c r="B516" s="186" t="s">
        <v>5345</v>
      </c>
      <c r="C516" s="186">
        <v>1</v>
      </c>
      <c r="D516" s="183"/>
    </row>
    <row r="517" spans="1:4" ht="12.75" hidden="1" customHeight="1" x14ac:dyDescent="0.35">
      <c r="A517" s="185" t="s">
        <v>5346</v>
      </c>
      <c r="B517" s="186" t="s">
        <v>5347</v>
      </c>
      <c r="C517" s="186">
        <v>1</v>
      </c>
      <c r="D517" s="183"/>
    </row>
    <row r="518" spans="1:4" ht="12.75" hidden="1" customHeight="1" x14ac:dyDescent="0.35">
      <c r="A518" s="185" t="s">
        <v>5348</v>
      </c>
      <c r="B518" s="186" t="s">
        <v>5349</v>
      </c>
      <c r="C518" s="186">
        <v>1</v>
      </c>
      <c r="D518" s="183"/>
    </row>
    <row r="519" spans="1:4" ht="12.75" hidden="1" customHeight="1" x14ac:dyDescent="0.35">
      <c r="A519" s="185" t="s">
        <v>5350</v>
      </c>
      <c r="B519" s="186" t="s">
        <v>5351</v>
      </c>
      <c r="C519" s="186">
        <v>1</v>
      </c>
      <c r="D519" s="183"/>
    </row>
    <row r="520" spans="1:4" ht="12.75" hidden="1" customHeight="1" x14ac:dyDescent="0.35">
      <c r="A520" s="185" t="s">
        <v>5352</v>
      </c>
      <c r="B520" s="186" t="s">
        <v>5353</v>
      </c>
      <c r="C520" s="186">
        <v>1</v>
      </c>
      <c r="D520" s="183"/>
    </row>
    <row r="521" spans="1:4" ht="12.75" hidden="1" customHeight="1" x14ac:dyDescent="0.35">
      <c r="A521" s="185" t="s">
        <v>5354</v>
      </c>
      <c r="B521" s="186" t="s">
        <v>5355</v>
      </c>
      <c r="C521" s="186">
        <v>1</v>
      </c>
      <c r="D521" s="183"/>
    </row>
    <row r="522" spans="1:4" ht="12.75" hidden="1" customHeight="1" x14ac:dyDescent="0.35">
      <c r="A522" s="185" t="s">
        <v>5356</v>
      </c>
      <c r="B522" s="186" t="s">
        <v>5357</v>
      </c>
      <c r="C522" s="186">
        <v>1</v>
      </c>
      <c r="D522" s="183"/>
    </row>
    <row r="523" spans="1:4" ht="12.75" hidden="1" customHeight="1" x14ac:dyDescent="0.35">
      <c r="A523" s="185" t="s">
        <v>5358</v>
      </c>
      <c r="B523" s="186" t="s">
        <v>5359</v>
      </c>
      <c r="C523" s="186">
        <v>1</v>
      </c>
      <c r="D523" s="183"/>
    </row>
    <row r="524" spans="1:4" ht="12.75" hidden="1" customHeight="1" x14ac:dyDescent="0.35">
      <c r="A524" s="185" t="s">
        <v>5360</v>
      </c>
      <c r="B524" s="186" t="s">
        <v>5361</v>
      </c>
      <c r="C524" s="186">
        <v>1</v>
      </c>
      <c r="D524" s="183"/>
    </row>
    <row r="525" spans="1:4" ht="12.75" hidden="1" customHeight="1" x14ac:dyDescent="0.35">
      <c r="A525" s="185" t="s">
        <v>5362</v>
      </c>
      <c r="B525" s="186" t="s">
        <v>5363</v>
      </c>
      <c r="C525" s="186">
        <v>1</v>
      </c>
      <c r="D525" s="183"/>
    </row>
    <row r="526" spans="1:4" ht="12.75" hidden="1" customHeight="1" x14ac:dyDescent="0.35">
      <c r="A526" s="185" t="s">
        <v>5364</v>
      </c>
      <c r="B526" s="186" t="s">
        <v>5365</v>
      </c>
      <c r="C526" s="186">
        <v>1</v>
      </c>
      <c r="D526" s="183"/>
    </row>
    <row r="527" spans="1:4" ht="12.75" hidden="1" customHeight="1" x14ac:dyDescent="0.35">
      <c r="A527" s="185" t="s">
        <v>5366</v>
      </c>
      <c r="B527" s="186" t="s">
        <v>5367</v>
      </c>
      <c r="C527" s="186">
        <v>1</v>
      </c>
      <c r="D527" s="183"/>
    </row>
    <row r="528" spans="1:4" ht="12.75" hidden="1" customHeight="1" x14ac:dyDescent="0.35">
      <c r="A528" s="185" t="s">
        <v>5368</v>
      </c>
      <c r="B528" s="186" t="s">
        <v>5369</v>
      </c>
      <c r="C528" s="186">
        <v>1</v>
      </c>
      <c r="D528" s="183"/>
    </row>
    <row r="529" spans="1:4" ht="12.75" hidden="1" customHeight="1" x14ac:dyDescent="0.35">
      <c r="A529" s="185" t="s">
        <v>5370</v>
      </c>
      <c r="B529" s="186" t="s">
        <v>5371</v>
      </c>
      <c r="C529" s="186">
        <v>1</v>
      </c>
      <c r="D529" s="183"/>
    </row>
    <row r="530" spans="1:4" ht="12.75" hidden="1" customHeight="1" x14ac:dyDescent="0.35">
      <c r="A530" s="185" t="s">
        <v>5372</v>
      </c>
      <c r="B530" s="186" t="s">
        <v>5373</v>
      </c>
      <c r="C530" s="186">
        <v>1</v>
      </c>
      <c r="D530" s="183"/>
    </row>
    <row r="531" spans="1:4" ht="12.75" hidden="1" customHeight="1" x14ac:dyDescent="0.35">
      <c r="A531" s="185" t="s">
        <v>5374</v>
      </c>
      <c r="B531" s="186" t="s">
        <v>5375</v>
      </c>
      <c r="C531" s="186">
        <v>1</v>
      </c>
      <c r="D531" s="183"/>
    </row>
    <row r="532" spans="1:4" ht="12.75" hidden="1" customHeight="1" x14ac:dyDescent="0.35">
      <c r="A532" s="185" t="s">
        <v>5376</v>
      </c>
      <c r="B532" s="186" t="s">
        <v>5377</v>
      </c>
      <c r="C532" s="186">
        <v>1</v>
      </c>
      <c r="D532" s="183"/>
    </row>
    <row r="533" spans="1:4" ht="12.75" hidden="1" customHeight="1" x14ac:dyDescent="0.35">
      <c r="A533" s="185" t="s">
        <v>5378</v>
      </c>
      <c r="B533" s="186" t="s">
        <v>5379</v>
      </c>
      <c r="C533" s="186">
        <v>1</v>
      </c>
      <c r="D533" s="183"/>
    </row>
    <row r="534" spans="1:4" ht="12.75" hidden="1" customHeight="1" x14ac:dyDescent="0.35">
      <c r="A534" s="185" t="s">
        <v>5380</v>
      </c>
      <c r="B534" s="186" t="s">
        <v>5381</v>
      </c>
      <c r="C534" s="186">
        <v>1</v>
      </c>
      <c r="D534" s="183"/>
    </row>
    <row r="535" spans="1:4" ht="12.75" hidden="1" customHeight="1" x14ac:dyDescent="0.35">
      <c r="A535" s="185" t="s">
        <v>5382</v>
      </c>
      <c r="B535" s="186" t="s">
        <v>5383</v>
      </c>
      <c r="C535" s="186">
        <v>1</v>
      </c>
      <c r="D535" s="183"/>
    </row>
    <row r="536" spans="1:4" ht="12.75" hidden="1" customHeight="1" x14ac:dyDescent="0.35">
      <c r="A536" s="185" t="s">
        <v>5384</v>
      </c>
      <c r="B536" s="186" t="s">
        <v>5385</v>
      </c>
      <c r="C536" s="186">
        <v>1</v>
      </c>
      <c r="D536" s="183"/>
    </row>
    <row r="537" spans="1:4" ht="12.75" hidden="1" customHeight="1" x14ac:dyDescent="0.35">
      <c r="A537" s="185" t="s">
        <v>5386</v>
      </c>
      <c r="B537" s="186" t="s">
        <v>5387</v>
      </c>
      <c r="C537" s="186">
        <v>1</v>
      </c>
      <c r="D537" s="183"/>
    </row>
    <row r="538" spans="1:4" ht="12.75" hidden="1" customHeight="1" x14ac:dyDescent="0.35">
      <c r="A538" s="185" t="s">
        <v>5388</v>
      </c>
      <c r="B538" s="186" t="s">
        <v>5389</v>
      </c>
      <c r="C538" s="186">
        <v>1</v>
      </c>
      <c r="D538" s="183"/>
    </row>
    <row r="539" spans="1:4" ht="12.75" hidden="1" customHeight="1" x14ac:dyDescent="0.35">
      <c r="A539" s="185" t="s">
        <v>5390</v>
      </c>
      <c r="B539" s="186" t="s">
        <v>5391</v>
      </c>
      <c r="C539" s="186">
        <v>1</v>
      </c>
      <c r="D539" s="183"/>
    </row>
    <row r="540" spans="1:4" ht="12.75" customHeight="1" x14ac:dyDescent="0.35">
      <c r="A540" s="185" t="s">
        <v>5392</v>
      </c>
      <c r="B540" s="186" t="s">
        <v>5393</v>
      </c>
      <c r="C540" s="186">
        <v>1</v>
      </c>
      <c r="D540" s="183"/>
    </row>
    <row r="541" spans="1:4" ht="12.75" customHeight="1" x14ac:dyDescent="0.35">
      <c r="A541" s="185" t="s">
        <v>5394</v>
      </c>
      <c r="B541" s="186" t="s">
        <v>5395</v>
      </c>
      <c r="C541" s="186">
        <v>1</v>
      </c>
      <c r="D541" s="183"/>
    </row>
    <row r="542" spans="1:4" ht="12.75" customHeight="1" x14ac:dyDescent="0.35">
      <c r="A542" s="185" t="s">
        <v>5396</v>
      </c>
      <c r="B542" s="186" t="s">
        <v>5397</v>
      </c>
      <c r="C542" s="186">
        <v>1</v>
      </c>
      <c r="D542" s="183"/>
    </row>
    <row r="543" spans="1:4" ht="12.75" customHeight="1" x14ac:dyDescent="0.35">
      <c r="A543" s="185" t="s">
        <v>5398</v>
      </c>
      <c r="B543" s="186" t="s">
        <v>5399</v>
      </c>
      <c r="C543" s="186">
        <v>1</v>
      </c>
      <c r="D543" s="183"/>
    </row>
    <row r="544" spans="1:4" ht="12.75" customHeight="1" x14ac:dyDescent="0.35">
      <c r="A544" s="185" t="s">
        <v>5400</v>
      </c>
      <c r="B544" s="186" t="s">
        <v>5401</v>
      </c>
      <c r="C544" s="186">
        <v>1</v>
      </c>
      <c r="D544" s="183"/>
    </row>
    <row r="545" spans="1:4" ht="12.75" customHeight="1" x14ac:dyDescent="0.35">
      <c r="A545" s="185" t="s">
        <v>5402</v>
      </c>
      <c r="B545" s="186" t="s">
        <v>5403</v>
      </c>
      <c r="C545" s="186">
        <v>1</v>
      </c>
      <c r="D545" s="183"/>
    </row>
    <row r="546" spans="1:4" ht="12.75" customHeight="1" x14ac:dyDescent="0.35">
      <c r="A546" s="185" t="s">
        <v>5404</v>
      </c>
      <c r="B546" s="186" t="s">
        <v>5405</v>
      </c>
      <c r="C546" s="186">
        <v>1</v>
      </c>
      <c r="D546" s="183"/>
    </row>
    <row r="547" spans="1:4" ht="12.75" customHeight="1" x14ac:dyDescent="0.35">
      <c r="A547" s="185" t="s">
        <v>5406</v>
      </c>
      <c r="B547" s="186" t="s">
        <v>5407</v>
      </c>
      <c r="C547" s="186">
        <v>1</v>
      </c>
      <c r="D547" s="183"/>
    </row>
    <row r="548" spans="1:4" ht="12.75" customHeight="1" x14ac:dyDescent="0.35">
      <c r="A548" s="185" t="s">
        <v>5408</v>
      </c>
      <c r="B548" s="186" t="s">
        <v>5409</v>
      </c>
      <c r="C548" s="186">
        <v>1</v>
      </c>
      <c r="D548" s="183"/>
    </row>
  </sheetData>
  <autoFilter ref="A1:U539" xr:uid="{00000000-0001-0000-0500-000000000000}">
    <filterColumn colId="0">
      <filters>
        <filter val="HCM1"/>
        <filter val="HCM10"/>
        <filter val="HCM100"/>
        <filter val="HCM11"/>
        <filter val="HCM12"/>
        <filter val="HCM13"/>
        <filter val="HCM14"/>
        <filter val="HCM15"/>
        <filter val="HCM16"/>
        <filter val="HCM17"/>
        <filter val="HCM18"/>
        <filter val="HCM19"/>
        <filter val="HCM2"/>
        <filter val="HCM20"/>
        <filter val="HCM21"/>
        <filter val="HCM22"/>
        <filter val="HCM23"/>
        <filter val="HCM24"/>
        <filter val="HCM25"/>
        <filter val="HCM26"/>
        <filter val="HCM27"/>
        <filter val="HCM28"/>
        <filter val="HCM29"/>
        <filter val="HCM3"/>
        <filter val="HCM30"/>
        <filter val="HCM31"/>
        <filter val="HCM32"/>
        <filter val="HCM33"/>
        <filter val="HCM34"/>
        <filter val="HCM35"/>
        <filter val="HCM36"/>
        <filter val="HCM37"/>
        <filter val="HCM38"/>
        <filter val="HCM39"/>
        <filter val="HCM4"/>
        <filter val="HCM40"/>
        <filter val="HCM41"/>
        <filter val="HCM42"/>
        <filter val="HCM43"/>
        <filter val="HCM44"/>
        <filter val="HCM45"/>
        <filter val="HCM46"/>
        <filter val="HCM47"/>
        <filter val="HCM48"/>
        <filter val="HCM49"/>
        <filter val="HCM5"/>
        <filter val="HCM6"/>
        <filter val="HCM7"/>
        <filter val="HCM8"/>
        <filter val="HCM9"/>
      </filters>
    </filterColumn>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D2CBE3-E3D9-4373-BC13-FD3F43DB7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F6340D-2503-4BA9-946B-109A3E0815BE}">
  <ds:schemaRef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http://purl.org/dc/terms/"/>
    <ds:schemaRef ds:uri="2c75e67c-ed2d-4c91-baba-8aa4949e551e"/>
    <ds:schemaRef ds:uri="33874043-1092-46f2-b7ed-3863b0441e79"/>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045E7A16-7B9D-4846-8492-9B30E8F8A3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Dashboard</vt:lpstr>
      <vt:lpstr>Results</vt:lpstr>
      <vt:lpstr>Instructions</vt:lpstr>
      <vt:lpstr>Win11</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
  <dc:creator>Booz Allen Hamilton</dc:creator>
  <cp:keywords/>
  <dc:description/>
  <cp:lastModifiedBy>McFadden Shanee</cp:lastModifiedBy>
  <cp:revision/>
  <dcterms:created xsi:type="dcterms:W3CDTF">2016-01-27T20:29:26Z</dcterms:created>
  <dcterms:modified xsi:type="dcterms:W3CDTF">2023-11-28T15:36:01Z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