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C:\Users\JRHLB\Documents\"/>
    </mc:Choice>
  </mc:AlternateContent>
  <xr:revisionPtr revIDLastSave="0" documentId="8_{AFD89207-75E1-470E-AC97-D71B778011C7}" xr6:coauthVersionLast="47" xr6:coauthVersionMax="47" xr10:uidLastSave="{00000000-0000-0000-0000-000000000000}"/>
  <bookViews>
    <workbookView xWindow="-110" yWindow="-110" windowWidth="19420" windowHeight="10420" tabRatio="726" xr2:uid="{00000000-000D-0000-FFFF-FFFF00000000}"/>
  </bookViews>
  <sheets>
    <sheet name="Dashboard" sheetId="1" r:id="rId1"/>
    <sheet name="Results" sheetId="8" r:id="rId2"/>
    <sheet name="Instructions" sheetId="9" r:id="rId3"/>
    <sheet name="Test Cases" sheetId="4" r:id="rId4"/>
    <sheet name="Change Log" sheetId="11" r:id="rId5"/>
    <sheet name="New Release Changes" sheetId="14" r:id="rId6"/>
    <sheet name="Issue Code Table" sheetId="12" r:id="rId7"/>
  </sheets>
  <definedNames>
    <definedName name="_xlnm._FilterDatabase" localSheetId="6" hidden="1">'Issue Code Table'!$A$1:$U$539</definedName>
    <definedName name="_xlnm._FilterDatabase" localSheetId="3" hidden="1">'Test Cases'!$A$2:$N$44</definedName>
    <definedName name="_xlnm.Print_Area" localSheetId="4">'Change Log'!$A$1:$D$13</definedName>
    <definedName name="_xlnm.Print_Area" localSheetId="0">Dashboard!$A$1:$C$42</definedName>
    <definedName name="_xlnm.Print_Area" localSheetId="2">Instructions!$A$1:$N$34</definedName>
    <definedName name="_xlnm.Print_Area" localSheetId="5">'New Release Changes'!$A$1:$D$3</definedName>
    <definedName name="_xlnm.Print_Area" localSheetId="1">Results!$A$1:$N$16</definedName>
    <definedName name="_xlnm.Print_Area" localSheetId="3">'Test Cases'!$A$1:$J$43</definedName>
    <definedName name="_xlnm.Print_Titles" localSheetId="3">'Test Cases'!$2:$2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3" i="4" l="1"/>
  <c r="AA4" i="4"/>
  <c r="AA5" i="4"/>
  <c r="AA6" i="4"/>
  <c r="AA7" i="4"/>
  <c r="AA8" i="4"/>
  <c r="AA9" i="4"/>
  <c r="AA10" i="4"/>
  <c r="AA11" i="4"/>
  <c r="AA12" i="4"/>
  <c r="AA13" i="4"/>
  <c r="AA14" i="4"/>
  <c r="AA15" i="4"/>
  <c r="AA16" i="4"/>
  <c r="AA17" i="4"/>
  <c r="AA18" i="4"/>
  <c r="AA19" i="4"/>
  <c r="AA20" i="4"/>
  <c r="AA21" i="4"/>
  <c r="AA22" i="4"/>
  <c r="AA23" i="4"/>
  <c r="AA24" i="4"/>
  <c r="AA25" i="4"/>
  <c r="AA26" i="4"/>
  <c r="AA27" i="4"/>
  <c r="AA28" i="4"/>
  <c r="AA29" i="4"/>
  <c r="AA30" i="4"/>
  <c r="AA31" i="4"/>
  <c r="AA32" i="4"/>
  <c r="AA33" i="4"/>
  <c r="AA34" i="4"/>
  <c r="AA35" i="4"/>
  <c r="AA36" i="4"/>
  <c r="AA37" i="4"/>
  <c r="AA38" i="4"/>
  <c r="AA39" i="4"/>
  <c r="AA40" i="4"/>
  <c r="AA41" i="4"/>
  <c r="AA42" i="4"/>
  <c r="AA43" i="4"/>
  <c r="B29" i="8"/>
  <c r="D12" i="8"/>
  <c r="B27" i="8"/>
  <c r="E12" i="8"/>
  <c r="C12" i="8"/>
  <c r="B12" i="8"/>
  <c r="M12" i="8"/>
  <c r="O12" i="8"/>
  <c r="F12" i="8" l="1"/>
  <c r="N12" i="8"/>
  <c r="A27" i="8" s="1"/>
  <c r="C16" i="8"/>
  <c r="E18" i="8"/>
  <c r="F19" i="8"/>
  <c r="E21" i="8"/>
  <c r="C17" i="8"/>
  <c r="C20" i="8"/>
  <c r="F16" i="8"/>
  <c r="H16" i="8" s="1"/>
  <c r="F22" i="8"/>
  <c r="D22" i="8"/>
  <c r="I22" i="8" s="1"/>
  <c r="A29" i="8"/>
  <c r="D20" i="8"/>
  <c r="I20" i="8" s="1"/>
  <c r="F23" i="8"/>
  <c r="D17" i="8"/>
  <c r="I17" i="8" s="1"/>
  <c r="E17" i="8"/>
  <c r="C21" i="8"/>
  <c r="C18" i="8"/>
  <c r="C23" i="8"/>
  <c r="E20" i="8"/>
  <c r="D18" i="8"/>
  <c r="I18" i="8" s="1"/>
  <c r="D23" i="8"/>
  <c r="I23" i="8" s="1"/>
  <c r="D16" i="8"/>
  <c r="I16" i="8" s="1"/>
  <c r="D21" i="8"/>
  <c r="I21" i="8" s="1"/>
  <c r="E19" i="8"/>
  <c r="E16" i="8"/>
  <c r="F21" i="8"/>
  <c r="E23" i="8"/>
  <c r="F20" i="8"/>
  <c r="F18" i="8"/>
  <c r="C19" i="8"/>
  <c r="C22" i="8"/>
  <c r="E22" i="8"/>
  <c r="F17" i="8"/>
  <c r="H17" i="8" s="1"/>
  <c r="D19" i="8"/>
  <c r="I19" i="8" s="1"/>
  <c r="H22" i="8" l="1"/>
  <c r="H19" i="8"/>
  <c r="H21" i="8"/>
  <c r="H20" i="8"/>
  <c r="H23" i="8"/>
  <c r="H18" i="8"/>
  <c r="D24" i="8" l="1"/>
  <c r="G12" i="8" s="1"/>
</calcChain>
</file>

<file path=xl/sharedStrings.xml><?xml version="1.0" encoding="utf-8"?>
<sst xmlns="http://schemas.openxmlformats.org/spreadsheetml/2006/main" count="1716" uniqueCount="1533">
  <si>
    <t>Internal Revenue Service</t>
  </si>
  <si>
    <t>Office of Safeguards</t>
  </si>
  <si>
    <t>Safeguard Computer Security Evaluation Matrix (SCSEM)</t>
  </si>
  <si>
    <t xml:space="preserve"> ▪ Teradata</t>
  </si>
  <si>
    <t>NOTICE:</t>
  </si>
  <si>
    <t>The IRS strongly recommends agencies test all SCSEM settings in a development or test environment prior to deployment in production. In some</t>
  </si>
  <si>
    <t>cases a security setting may impact a system’s functionality and usability. Consequently, it is important to perform testing to determine the impact</t>
  </si>
  <si>
    <t>on system security, functionality, and usability. Ideally, the test system configuration should match the production system configuration. Prior to</t>
  </si>
  <si>
    <t>making changes to the production system, agencies should back up all critical data files on the system and if possible, make a full backup</t>
  </si>
  <si>
    <t>of the system to ensure it can be restored to its pre-SCSEM state if necessary.</t>
  </si>
  <si>
    <t>General Testing Information</t>
  </si>
  <si>
    <t>Agency Name:</t>
  </si>
  <si>
    <t>Agency Code:</t>
  </si>
  <si>
    <t>Test Location:</t>
  </si>
  <si>
    <t>Test Date:</t>
  </si>
  <si>
    <t>Closing Date:</t>
  </si>
  <si>
    <t>Shared Agencies:</t>
  </si>
  <si>
    <t>Name of Tester:</t>
  </si>
  <si>
    <t>Device Name:</t>
  </si>
  <si>
    <t>OS/App Version:</t>
  </si>
  <si>
    <t>Network Location:</t>
  </si>
  <si>
    <t xml:space="preserve">Device Function: </t>
  </si>
  <si>
    <t>Agency Representatives and Contact Information</t>
  </si>
  <si>
    <t>Name:</t>
  </si>
  <si>
    <t>Organization:</t>
  </si>
  <si>
    <t>Title:</t>
  </si>
  <si>
    <t>Office Phone:</t>
  </si>
  <si>
    <t>E-mail Address:</t>
  </si>
  <si>
    <t>This SCSEM was designed to comply with Section 508 of the Rehabilitation Act</t>
  </si>
  <si>
    <t>Please submit SCSEM feedback and suggestions to SafeguardReports@IRS.gov.</t>
  </si>
  <si>
    <t>Obtain SCSEM updates online at http://www.irs.gov/uac/Safeguards-Program.</t>
  </si>
  <si>
    <t>Internal</t>
  </si>
  <si>
    <t>External</t>
  </si>
  <si>
    <t>Stand-alone</t>
  </si>
  <si>
    <t>Testing Results</t>
  </si>
  <si>
    <t>INSTRUCTIONS:</t>
  </si>
  <si>
    <t>Sections below are automatically calculated.</t>
  </si>
  <si>
    <t>The 'Info' status is provided for use by the tester during test execution to indicate more information is needed to complete the test.</t>
  </si>
  <si>
    <t>It is not an acceptable final test status, all test cases should be Pass, Fail or N/A at the conclusion of testing.</t>
  </si>
  <si>
    <t>All SCSEM Test Results</t>
  </si>
  <si>
    <t xml:space="preserve">       </t>
  </si>
  <si>
    <r>
      <t xml:space="preserve">Final Test Results </t>
    </r>
    <r>
      <rPr>
        <sz val="10"/>
        <rFont val="Arial"/>
        <family val="2"/>
      </rPr>
      <t>(This table calculates all tests in the Test Cases tab)</t>
    </r>
  </si>
  <si>
    <t>Overall SCSEM Statistics</t>
  </si>
  <si>
    <t>Passed</t>
  </si>
  <si>
    <t>Failed</t>
  </si>
  <si>
    <t>Additional Information Requested</t>
  </si>
  <si>
    <t>N/A</t>
  </si>
  <si>
    <t>Total Number of Tests Performed</t>
  </si>
  <si>
    <t>Weighted Pass Rate</t>
  </si>
  <si>
    <t>All SCSEM Tests</t>
  </si>
  <si>
    <t>Complete</t>
  </si>
  <si>
    <t>Blank</t>
  </si>
  <si>
    <t>Available</t>
  </si>
  <si>
    <t>Totals</t>
  </si>
  <si>
    <t>Weighted Score</t>
  </si>
  <si>
    <t>Risk Rating</t>
  </si>
  <si>
    <t>Test Cases</t>
  </si>
  <si>
    <t>Pass</t>
  </si>
  <si>
    <t>Fail</t>
  </si>
  <si>
    <t>Weight</t>
  </si>
  <si>
    <t>Possible</t>
  </si>
  <si>
    <t>Actual</t>
  </si>
  <si>
    <t>Device Weighted Score:</t>
  </si>
  <si>
    <t>Instructions</t>
  </si>
  <si>
    <t>Introduction and Purpose:</t>
  </si>
  <si>
    <t>Test Cases Legend:</t>
  </si>
  <si>
    <t>▪ Test ID</t>
  </si>
  <si>
    <t xml:space="preserve">Pre-populated number to uniquely identify SCSEM test cases.  The ID format  includes the platform, platform version </t>
  </si>
  <si>
    <t>and a unique number (01-XX) and can therefore be easily identified after the test has been executed.</t>
  </si>
  <si>
    <t>▪ NIST ID</t>
  </si>
  <si>
    <t>Mapping of test case requirements to one or more NIST SP 800-53 control identifiers for reporting purposes.</t>
  </si>
  <si>
    <t>▪ NIST Control Name</t>
  </si>
  <si>
    <t>Full name which describes the NIST ID.</t>
  </si>
  <si>
    <t>▪ Test Method:</t>
  </si>
  <si>
    <t xml:space="preserve">The test case is executed by Interview, Examine or Test methods in accordance with the test methodology specified </t>
  </si>
  <si>
    <t xml:space="preserve">in NIST SP 800-53A.  In test plans where SCAP testing is available, Automated and Manual indicators are added to </t>
  </si>
  <si>
    <t>the Test method to indicate whether the test can be accomplished through the SCAP tool.</t>
  </si>
  <si>
    <t>▪ Test Objective</t>
  </si>
  <si>
    <t xml:space="preserve">Description of specifically what the test is designed to accomplish.  The objective should be a summary of the </t>
  </si>
  <si>
    <t>test case and expected results.</t>
  </si>
  <si>
    <t>▪ Test Procedures</t>
  </si>
  <si>
    <t xml:space="preserve">A detailed description of the step-by-step instructions to be followed by the tester.  The test procedures should be </t>
  </si>
  <si>
    <t>executed using the applicable NIST 800-53A test method (Interview, Examine, Test).</t>
  </si>
  <si>
    <t>▪ Expected Results</t>
  </si>
  <si>
    <t>Provides a description of the acceptable conditions allowed as a result of the test procedure execution.</t>
  </si>
  <si>
    <t>▪ Actual Results</t>
  </si>
  <si>
    <t>The tester shall provide appropriate detail describing the outcome of the test.  The tester is responsible for identifying</t>
  </si>
  <si>
    <t>Interviewees and Evidence to validate the results in this field or the separate Notes/Evidence field.</t>
  </si>
  <si>
    <t>▪ Status</t>
  </si>
  <si>
    <t xml:space="preserve">The tester indicates the status for the test results (Pass, Fail, Info, N/A).  "Pass" indicates that the expected results </t>
  </si>
  <si>
    <t>were met.  "Fail" indicates the expected results were not met.  "Info" is temporary and indicates that the test execution</t>
  </si>
  <si>
    <t xml:space="preserve">is not completed and additional information is required to determine a Pass/Fail status. "N/A" indicates that the </t>
  </si>
  <si>
    <t xml:space="preserve">test subject is not capable of implementing the expected results and doing so does not impact security.  The tester </t>
  </si>
  <si>
    <t>must determine the appropriateness of the "N/A" status.</t>
  </si>
  <si>
    <t>▪ Notes/Evidence</t>
  </si>
  <si>
    <t xml:space="preserve">As determined appropriate to the tester or as required by the test method, procedures or expected results, the tester </t>
  </si>
  <si>
    <t>may need to provide additional information pertaining to the test execution (Interviewee, Documentation, etc.)</t>
  </si>
  <si>
    <t>▪ Supplemental Information</t>
  </si>
  <si>
    <t>Additional information provided to assist with executing the test case.</t>
  </si>
  <si>
    <t>▪ Criticality</t>
  </si>
  <si>
    <t>The risk category has been pre-populated next to each control based on Safeguard’s definition of control criticality and to assist agencies in establishing priorities for corrective action.  The reviewer may recommend a change to the prioritization to the SRT Chief in order to accurately reflect the risk and the overall security posture based on environment specific testing.</t>
  </si>
  <si>
    <t>▪ Issue Codes</t>
  </si>
  <si>
    <t>A single issue code must be selected for each test case to calculate the weighted risk score.  The tester must perform this activity when executing each test.</t>
  </si>
  <si>
    <t>Test ID</t>
  </si>
  <si>
    <t>NIST ID</t>
  </si>
  <si>
    <t>NIST Control Name</t>
  </si>
  <si>
    <t>Test Method</t>
  </si>
  <si>
    <t>Test Objective</t>
  </si>
  <si>
    <t>Test Procedures</t>
  </si>
  <si>
    <t>Expected Results</t>
  </si>
  <si>
    <t>Actual Results</t>
  </si>
  <si>
    <t>Status</t>
  </si>
  <si>
    <t>Notes/Evidence</t>
  </si>
  <si>
    <t>Supplemental Information provided by Vendor</t>
  </si>
  <si>
    <t>Criticality</t>
  </si>
  <si>
    <t>Issue Code</t>
  </si>
  <si>
    <r>
      <t xml:space="preserve">Issue Code Mapping (Select </t>
    </r>
    <r>
      <rPr>
        <b/>
        <u/>
        <sz val="10"/>
        <rFont val="Arial"/>
        <family val="2"/>
      </rPr>
      <t>one</t>
    </r>
    <r>
      <rPr>
        <b/>
        <sz val="10"/>
        <rFont val="Arial"/>
        <family val="2"/>
      </rPr>
      <t xml:space="preserve"> to enter in column M)</t>
    </r>
  </si>
  <si>
    <t>Risk Rating (Do Not Edit)</t>
  </si>
  <si>
    <t>TD-01</t>
  </si>
  <si>
    <t>SA-22</t>
  </si>
  <si>
    <t>Unsupported System Components</t>
  </si>
  <si>
    <t>Examine</t>
  </si>
  <si>
    <t>The organization schedules, performs, documents, and reviews records of routine preventative and regular maintenance (including repairs) on the components of the Teradata in accordance with manufacturer or vendor specifications and/or organizational requirements.</t>
  </si>
  <si>
    <t>Examine the system to determine if the version of the Teradata application is a current vendor-supported version that still receives security updates/patches, and that a current maintenance contract is in place with the Teradata vendor.</t>
  </si>
  <si>
    <t>The version of the Teradata application is a current vendor-supported version that still receives security updates/patches.
A current maintenance support contract is in place with the Teradata vendor.</t>
  </si>
  <si>
    <t>Critical</t>
  </si>
  <si>
    <t>HSA10
HSA11
HSA7</t>
  </si>
  <si>
    <t>HSA10: The internally hosted software's major release is no longer supported by the vendor
HSA11: The internally hosted software's minor release is no longer supported by the vendor
HSA7: The external facing system is no longer supported by the vendor</t>
  </si>
  <si>
    <t>TD-02</t>
  </si>
  <si>
    <t>AC-2</t>
  </si>
  <si>
    <t>Account Management</t>
  </si>
  <si>
    <t>Test / 
Interview</t>
  </si>
  <si>
    <t>Teradata system accounts are managed through a documented account management process and align with agency-wide account management procedures.</t>
  </si>
  <si>
    <t>1. Interview the system administrator to determine if: 
- user account templates are used to generate accounts.
- processes are in place to establish a new user account, 
- role/group memberships are managed
- processes determine when an accounts should be removed,
- processes are in place to create/monitor/remove temporary account(s), 
Validate this requirement through the query in the "Supplemental Information" field to the right.
2. Determine whether Active Directory or local Teradata account authentication is used.
3.  Randomly select a sampling of user accounts and verify users are still active and require access to Teradata. 
4. Interview the system or security administrator to verify how often the Teradata account list or Active Directory Group membership is reviewed for potential revision and verify the process to disable/remove accounts.  The agency should have a process in place where the CAMS administrator sets the Inactive flag for inactive user accounts.
5. Verify that user and administrative accounts are automatically locked (i.e., it is not only manual process to lock accounts) after 120 days due to inactivity.</t>
  </si>
  <si>
    <t>1. Account management processes are implemented to request and create accounts, appropriate role/group membership is determined before the account is created, timely notification is received and processed by the Teradata administrators for the removal of accounts, and the use of temporary accounts is defined, documented, and strictly limited, and user account templates are used to generate a standardized profile of security features when creating new user accounts,.
2. Accounts are managed through a centralized directory such as Active Directory if at all possible.  
3. All active accounts are assigned to users that currently require access to the Teradata and there are no unassigned active accounts.
4. User accounts are reviewed at least annually to ensure accounts are necessary and that account privileges are assigned correctly. Account managers are notified when information system users are terminated or transferred and associated accounts are removed, disabled, or otherwise secured. Account managers are also notified when users' information system usage or need-to-know/need-to-share changes. 
5. User and administrator accounts are automatically locked after 120 days of inactivity.</t>
  </si>
  <si>
    <t>The implementation of account management may fall outside of the technical solution provided by the product depending on the agency's implementation.
The administrator should determine who has access to and who can add/updated users within CAMS. User can be marked as inactive within the application.</t>
  </si>
  <si>
    <t xml:space="preserve">/* This view shows all access rights held by all users, as well as whether the access right was granted directly to the user or through a role, and who granted them that access right */
REPLACE VIEW SECADMIN.ALLUSERSACCESSRIGHTS
AS
select
  a.Grantee
, a. RoleName
, coalesce (  sr.subrolename ,  cast (  ''  as  varchar(32)))   as  SubRoleName
, case
      when  sr.subrolename IS NULL     then 'Role'
      when  sr.subrolename IS NOT NULL then 'Subrole'
      else  'Oops'  END  (varchar(10))   as GranteeKind
, case
      when  sr.subrolename IS NULL     then coalesce( c. DatabaseName, 'no db in role' )
      when  sr.subrolename IS NOT NULL then coalesce( b. DatabaseName, 'no db in subrole' )
      else  'Oops'  END  (varchar( 32 )) as DatabaseName
, case
      when  sr.subrolename IS NULL     then coalesce( c.AccessRight, cast ('' as char(3) ) )
      when  sr.subrolename IS NOT NULL then coalesce( b.AccessRight, cast ('' as char(3) ) )
      else  'Oops'   END  (varchar(5))   as AccessRight
from dbc.RoleMembers a
LEFT OUTER JOIN
(select rolename as subrolename , grantee  as rolename  from dbc.rolemembers) sr
on a.RoleName = sr.RoleName
LEFT OUTER JOIN dbc.AllRoleRights b
on b.RoleName = sr.subRoleName
LEFT OUTER JOIN dbc.allrolerights c
on a.rolename = c.rolename
where
           a.grantee      like any  ( '%%'   )
   and  (  b.databasename like any  ( '%' )  or  c.databasename like any ( '%' ) )
   and  (  b.accessright  like any  ( '%' )  or  C.accessright  like any ( '%' ) )
UNION
SELECT
  UserName as Grantee
, cast ('' as varchar(32))   as RoleName
, cast ('' as varchar(32))   as subrolename
, 'DIRECT'   (varchar(10))   as GranteeKind
, DatabaseName as DatabaseName
, AccessRight as AccessRight
FROM DBC.AllRights
where
         grantee      like any  ( '%%'     )
   and   databasename like any  ( '%' )
   and   accessright  like any  ( '%' )
GROUP BY   1,2,3,4,5,6;
SELECT * FROM SECADMIN.ALLUSERSACCESSRIGHTS;
</t>
  </si>
  <si>
    <t>Significant</t>
  </si>
  <si>
    <t>HAC37
HAC8
HAC41
HAC10</t>
  </si>
  <si>
    <t>HAC37: Account management procedures are not implemented
HAC8: Accounts are not reviewed periodically for proper privileges
HAC41: Accounts are not removed or suspended when no longer necessary
HAC10: Accounts do not expire after the correct period of inactivity</t>
  </si>
  <si>
    <t>TD-03</t>
  </si>
  <si>
    <t>AC-6</t>
  </si>
  <si>
    <t>Least Functionality</t>
  </si>
  <si>
    <t>Checks to see if the Teradata enforces assigned authorizations for controlling access to the system in accordance with applicable policy.</t>
  </si>
  <si>
    <t xml:space="preserve">Examine the user or group role structure that is set up within the Active Directory group membership or within the Teradata application itself.  Verify access to functions or areas in Teradata are protected by access controls. 
</t>
  </si>
  <si>
    <t>The application enforces role-based access control by  using a user or group role structure.  
Roles are assigned for a particular set of users and then that role/group is given only the rights that are required to perform that duty.</t>
  </si>
  <si>
    <t>HAC24</t>
  </si>
  <si>
    <t>HAC24: User roles do not exist within the data warehouse environment</t>
  </si>
  <si>
    <t>TD-04</t>
  </si>
  <si>
    <t>AC-3</t>
  </si>
  <si>
    <t>Access Enforcement</t>
  </si>
  <si>
    <t>Test</t>
  </si>
  <si>
    <t>Checks to see if the Teradata enforces assigned authorizations for controlling access to FTI for only those accounts necessary</t>
  </si>
  <si>
    <t xml:space="preserve">1. Verify security configuration settings for accounts with elevated privileges (i.e., accounts with more rights than user accounts) 
Examine Teradata set of security views to show users, access, roles etc
2. Verify security on individual FTI data stores in Data Warehouse manager.  
</t>
  </si>
  <si>
    <t>Access to the Data Warehouse Manager and the individual FTI data stores is restricted to authorized agency personnel with a valid need-to-know and a job function that requires access to FTI.</t>
  </si>
  <si>
    <t>HAC11</t>
  </si>
  <si>
    <t>HAC11: User access was not established with the concept of least privilege</t>
  </si>
  <si>
    <t>TD-05</t>
  </si>
  <si>
    <t>AC-4</t>
  </si>
  <si>
    <t>Information Flow Enforcement</t>
  </si>
  <si>
    <t>FTI data that is commingled with other agency data in a data warehouse is properly labeled in the database.</t>
  </si>
  <si>
    <t>1. Interview the administrator to identify any database tables that contain FTI commingled with other agency data.
2. Review the standard end-user interface to the Teradata to determine if specific fields within the commingled data is labeled as FTI.</t>
  </si>
  <si>
    <t>1. In situations where FTI is commingled with other agency data in the database the FTI within database tables, columns, rows and data elements is back-end labeled and tagged with an IRS identifier.
2. If FTI is displayed on screen as part of any Teradata report, the FTI is clearly labeled.</t>
  </si>
  <si>
    <t>Moderate</t>
  </si>
  <si>
    <t>HAC4
HCM2</t>
  </si>
  <si>
    <t>HAC4: FTI is not labeled and is commingled with non-FTI
HCM2: FTI is not labeled on-screen</t>
  </si>
  <si>
    <t>TD-06</t>
  </si>
  <si>
    <t>AC-5</t>
  </si>
  <si>
    <t>Separation of Duties</t>
  </si>
  <si>
    <t>Interview / Examine</t>
  </si>
  <si>
    <t>Checks to see if the Teradata enforces separation of duties through assigned access authorizations.</t>
  </si>
  <si>
    <t>1. Verify  the controls in place within the Teradata application to ensure users have proper access to functionality. A single user/role cannot manage all aspects of the application environment.</t>
  </si>
  <si>
    <t>1. A documented process (i.e., account authorization request forms) exists to determine the proper level of access that should be assigned to user accounts.
2. User and group access is assigned using the principle of least privilege by job function and need-to-know.
User or group structure separates privilege levels for personnel that create, modify, and delete access control rules and personnel that perform either data entry or application programming.
User or group structure separates privilege levels for personnel that review and clear audit logs and personnel that perform non-audit administration.
Users listed, if any, with security equal to a "root user" are documented.
3. Administrative access to the Teradata application is restricted to application administrators only.
4. User accounts do not have "open" and "find" permissions unnecessarily assigned to them and can only access cases assigned to them.</t>
  </si>
  <si>
    <t>HAC12</t>
  </si>
  <si>
    <t>HAC12: Separation of duties is not in place</t>
  </si>
  <si>
    <t>TD-07</t>
  </si>
  <si>
    <t>AC-7</t>
  </si>
  <si>
    <t>Unsuccessful Logon Attempts</t>
  </si>
  <si>
    <t>Failed Login Minimum Requirement and locked account timeout</t>
  </si>
  <si>
    <t xml:space="preserve">1.If user account authentication is done via Active Directory, verify the account Lockout setting on the Windows® AD Domain Controller.
2. If user account authentication is performed locally within the Teradata perform the following command to identify the number of failed logon attempts permitted.:
OS CMD to check:
egrep '(^FAIL_DELAY|^PASS_MAX_DAY|^PASS_MIN_DAY|^PASS_WARN_AGE|^LOGIN_RETRIES|^PASS_MIN_LEN)' /etc/login.defs;
</t>
  </si>
  <si>
    <t xml:space="preserve">1/2. User account lockout feature disables the user account after 3 unsuccessful login attempts.  Account lockout duration is permanent until an authorized system administrator reinstates the user account. 
</t>
  </si>
  <si>
    <t>HAC15</t>
  </si>
  <si>
    <t>HAC15: User accounts not locked out after 3 unsuccessful login attempts</t>
  </si>
  <si>
    <t>TD-08</t>
  </si>
  <si>
    <t>AC-8</t>
  </si>
  <si>
    <t>System Use Notification</t>
  </si>
  <si>
    <t>Checks to ensure the IRS approved login banner is used and displayed before login for both users and administrators.</t>
  </si>
  <si>
    <t>Logon to the Teradata environment.  Validate the system warning banner is compliant with Publication 1075 requirements before the system grants access.
Log on the system OS (Linux) and the banner appears.  You can also use :  cat /etc/banner to view the banner.
AD login banner is set up by the customer AD Admin</t>
  </si>
  <si>
    <t>The information system displays an approved, system use notification message (i.e., warning banner) BEFORE granting system access informing potential users (i.e., web-based) and Teradata administrators (i.e., thin client based) that contains the following elements: 
a. The system contains U.S. Government information;
b. Users actions are monitored and audited;
c. Unauthorized use of the system is prohibited; and
d. Unauthorized use of the system is subject to criminal and civil sanctions. 
The system use notification message provides appropriate privacy and security notices (based on associated privacy and security policies or summaries) and remains on the screen until the user takes explicit actions to log on to the information system.</t>
  </si>
  <si>
    <t>The current CAMS Login page displays a warning banner identifying the data in the application may contain Federal information</t>
  </si>
  <si>
    <t>Limited</t>
  </si>
  <si>
    <t>HAC14
HAC38</t>
  </si>
  <si>
    <t>HAC14: Warning banner is insufficient
HAC38: Warning banner does not exist</t>
  </si>
  <si>
    <t>TD-09</t>
  </si>
  <si>
    <t>AC-11</t>
  </si>
  <si>
    <t>Device Lock</t>
  </si>
  <si>
    <t>Teradata prevents further access to the system by initiating a session lock after  15 minutes of inactivity, and the session lock remains in effect until the user reestablishes access using appropriate identification and authentication procedures.</t>
  </si>
  <si>
    <t>Verify that an automatic session lock timeout due to inactivity is enabled and configured to 15 minutes or less by the following:
echo "Set users to timeout after 15 minutes of idle. - TDSH";
echo -e "\n# Standard Teradata Hardening\nTMOUT=900\nexport TMOUT" &gt;&gt; /etc/bash.bashrc.local;
echo "Set permissions to users can read default bash.bashrc - TDSH";
chmod 644 /etc/bash.bashrc.local;                                                                                                                                                                                                         
OR                                                                                                                       Item #12:  Using Viewpoint, it can be configured to log a user id off after a certain amount of inactivity.  Log on to Viewpoint, and go to the screen where this is configured to show it is set.                                                               
DB: ProfileInfoV</t>
  </si>
  <si>
    <t xml:space="preserve">An automatic session lock timeout due to inactivity is enabled and configured to 15 minutes or less.
</t>
  </si>
  <si>
    <t>At Linux OS level
In AD the session timeout is set in group policy.
The application has a timeout period that can be set to 15 minutes. There is no visible status to the user until they take action, at which time the application will indicate to the user their session has timed out and they must login again to gain access to the application.</t>
  </si>
  <si>
    <t>HAC2</t>
  </si>
  <si>
    <t>HAC2: User sessions do not lock after the Publication 1075 required timeframe</t>
  </si>
  <si>
    <t>TD-10</t>
  </si>
  <si>
    <t>AU-6</t>
  </si>
  <si>
    <t>Audit Review, Analysis, and Reporting</t>
  </si>
  <si>
    <t>Checks to see if table and/or security logs are reviewed on a periodic basis.</t>
  </si>
  <si>
    <t>Verify table and/or security logs are reviewed on a periodic basis for:
- logon attempt failures by user
- logons at unusual/non-duty hours
- access to restricted system or data files indicating a possible pattern of deliberate browsing
- System failures or errors
- Unusual or suspicious patterns of activity
Verify the requirements for this test by executing the query provided in the supplemental information column.</t>
  </si>
  <si>
    <t>Agencies  routinely review audit records for indications of unusual activities, suspicious activities or suspected violations, and report findings to appropriate officials for prompt resolution.</t>
  </si>
  <si>
    <t>Collection, review, retention are set by customer policy.
DBAs can run security scripts on tables</t>
  </si>
  <si>
    <t>/*  Select records from the DBQL Log Table and create a type of report  */
/*  This selects records only for the last 7 days                       */
select Cast(Current_Date as Date format 'yyyy-mm-dd') || '---' || Cast((Current_Date - 7) as Date format 'yyyy-mm-dd')as Report_Date_Range
 ,UserName
 ,ClientID  
 ,ClientAddr 
 ,ProcID 
 ,AppID 
 ,CollectTimeStamp
 ,LogonSource 
 ,StartTime 
 ,NumResultRows 
 ,TotalIOCount 
 ,ErrorCode 
 ,ErrorText 
 ,StatementType 
 ,QueryText 
from DBC.DBQLogTbl 
Where  Cast(CollectTimeStamp as Date format 'yyyy-mm-dd') &gt;= (Current_Date - 7)
order by  UserName,ClientID,ProcID, CollectTimeStamp
sample 1000;                                                                                                                     
OS: /var/log/messages
DB: SECADMIN.DBQLOGTBLAUDIT</t>
  </si>
  <si>
    <t>HAU3
HAU18</t>
  </si>
  <si>
    <t>HAU3: Audit logs are not being reviewed
HAU18: Audit logs are reviewed, but not per Pub 1075 requirements</t>
  </si>
  <si>
    <t>TD-11</t>
  </si>
  <si>
    <t>AC-14</t>
  </si>
  <si>
    <t>Permitted Actions without Identification or Authentication</t>
  </si>
  <si>
    <t>Checks to see if the agency identifies and documents specific user actions that can be performed on the Teradata without identification or authentication</t>
  </si>
  <si>
    <t>Attempt to access any module of the Teradata Application without logging in.</t>
  </si>
  <si>
    <t>No actions can be performed within Teradata without user identification and authentication first being required.</t>
  </si>
  <si>
    <t>HAC29</t>
  </si>
  <si>
    <t>HAC29: Access to system functionality without identification and authentication</t>
  </si>
  <si>
    <t>TD-12</t>
  </si>
  <si>
    <t>AC-17</t>
  </si>
  <si>
    <t>Remote Access</t>
  </si>
  <si>
    <t>The agency authorizes, monitors, and controls all methods of remote access to the Teradata.</t>
  </si>
  <si>
    <t xml:space="preserve">Examine the mechanism used for remote access to the Teradata (i.e., verify if the user and administrator web interfaces are accessible through the internet or corporate VPN).  </t>
  </si>
  <si>
    <t>The remote access mechanisms are part of an enterprise service offering either by the agency or a consolidated data center function. Remote access is properly limited.
Note: All remote access mechanisms must be reviewed using appropriate networking SCSEM.</t>
  </si>
  <si>
    <t xml:space="preserve">Note: Remote access is defined as any access to an agency information system by a user communicating through an external network, for example: the Internet.   </t>
  </si>
  <si>
    <t>HRM7</t>
  </si>
  <si>
    <t>HRM7: The agency does not adequately control remote access to its systems</t>
  </si>
  <si>
    <t>TD-13</t>
  </si>
  <si>
    <t>AU-11</t>
  </si>
  <si>
    <t>Audit Record Retention</t>
  </si>
  <si>
    <t>The agency retains audit records for 7 years in an encrypted format to provide support for after-the-fact investigations of security incidents and to meet regulatory and organizational information retention requirements.</t>
  </si>
  <si>
    <t>Interview the system administrator and examine examples of labeled storage media that the organization retains audit records for 7 years in an encrypted format to provide support for after-the-fact investigations of security incidents and to meet regulatory and organizational information retention requirements.</t>
  </si>
  <si>
    <t>HAU7</t>
  </si>
  <si>
    <t>HAU7: Audit records are not retained per Pub 1075</t>
  </si>
  <si>
    <t>TD-14</t>
  </si>
  <si>
    <t>AU-12</t>
  </si>
  <si>
    <t>Audit Generation</t>
  </si>
  <si>
    <t>Teradata provides audit record generation capability for the list of auditable events defined in AU-2 ; Generates audit records for the list of audited events defined in AU-2 with the content as defined in AU-3.</t>
  </si>
  <si>
    <t>Confirm the auditing is enabled (i.e., the Teradata Audit Manager Module provides monitoring capabilities of ongoing tax audits, not auditing functions within the Teradata) and ensure the logs are not empty.  
Collection, review, retention are set by customer policy.
DBAs can run security scripts on tables</t>
  </si>
  <si>
    <t>Teradata auditing is enabled.</t>
  </si>
  <si>
    <t>HAU2</t>
  </si>
  <si>
    <t>HAU2: No auditing is being performed on the system</t>
  </si>
  <si>
    <t>TD-15</t>
  </si>
  <si>
    <t>AU-3</t>
  </si>
  <si>
    <t>Content of Audit Records</t>
  </si>
  <si>
    <t>Interview</t>
  </si>
  <si>
    <t xml:space="preserve">The agency requires Teradata to audit  events as defined in Publication 1075; 
Coordinates the security audit function with other organizational entities requiring audit-related information to enhance mutual support and to help guide the selection of auditable events; 
</t>
  </si>
  <si>
    <t xml:space="preserve">Review the logging mechanism to see what elements are recorded. The following elements are selected to be recorded in the logs:  
a) User ID (if available), but do not log password used; 
b) Action/request attempted (particularly: database queries, table changes, etc);
c) Success or failure of the action; and
d) Date/time stamp of the event 
</t>
  </si>
  <si>
    <t xml:space="preserve">1. Sufficient security relevant data is captured in system logs. </t>
  </si>
  <si>
    <t>HAU22</t>
  </si>
  <si>
    <t>HAU22: Content of Audit records is not sufficient.</t>
  </si>
  <si>
    <t>TD-16</t>
  </si>
  <si>
    <t>AU-2</t>
  </si>
  <si>
    <t>Audit Events</t>
  </si>
  <si>
    <t>Checks to ensure successful and unsuccessful login and logout activity is logged.</t>
  </si>
  <si>
    <t>Verify login/logout events are audited by the following process:
DBAs can run security scripts on tables</t>
  </si>
  <si>
    <t>1. Successful logins and logouts are logged.
2. Unsuccessful logins are logged.</t>
  </si>
  <si>
    <t>HAU21</t>
  </si>
  <si>
    <t>HAU21: System does not audit all attempts to gain access</t>
  </si>
  <si>
    <t>TD-17</t>
  </si>
  <si>
    <t>The Teradata produces audit records that contain sufficient information to establish what events occurred, the sources of the events, and the outcomes of the events (i.e., capture access, modification, deletion and movement of FTI by each unique user).</t>
  </si>
  <si>
    <t>1. Examine the access logs and have the administrator point out the access events surrounding FTI data.
Request the DBA to run security scripts on tables to validate the audit capability.
OS: N/A
DB: DBC.DBQLT     
2. Examine the audit events in the log to verify access, modification, deletion and movement of FTI in and out of the data warehouse is captured.</t>
  </si>
  <si>
    <t xml:space="preserve">1. Within the data warehouse and/or application auditing is enabled to the extent necessary to capture access, modification, deletion and movement of FTI by each unique user. This auditing requirement also applies to data tables or databases embedded in or residing outside of the application. </t>
  </si>
  <si>
    <t>HAU17</t>
  </si>
  <si>
    <t>HAU17: Audit logs do not capture sufficient auditable events.</t>
  </si>
  <si>
    <t>TD-18</t>
  </si>
  <si>
    <t>AU-4</t>
  </si>
  <si>
    <t>Audit Storage Capacity</t>
  </si>
  <si>
    <t>The organization allocates sufficient audit record storage capacity and configures auditing to reduce the likelihood of such capacity being exceeded.</t>
  </si>
  <si>
    <t xml:space="preserve">1. Examine example log tables
Collection, review, retention are set by customer policy.
DBAs can run security scripts on tables
</t>
  </si>
  <si>
    <t xml:space="preserve">1. Complete log history is maintained in DBMS in appropriate table(s).  Allocation storage is maintained as part of DBMS maintenance.  Audit security logs are archived to a central log server when the tablespace nears a defined capacity.
</t>
  </si>
  <si>
    <t xml:space="preserve">There is no audit log size.  The audit log keeps getting written to until all PERM space is taken up.  It never happens but theoretically it could.  If that were to happen, Teradata would shutdown.  Events would not overwrite existing logs or continue auditing without logging.
</t>
  </si>
  <si>
    <t xml:space="preserve">HAU23
HAU16
</t>
  </si>
  <si>
    <t>HAU23: Audit storage capacity threshold has not been defined
HAU16: A centralized automated audit log analysis solution is not implemented</t>
  </si>
  <si>
    <t>TD-19</t>
  </si>
  <si>
    <t>AU-5</t>
  </si>
  <si>
    <t>Response to Audit Processing Failures</t>
  </si>
  <si>
    <t xml:space="preserve">The Teradata alerts appropriate organizational officials in the event of an audit processing failure and takes the additional actions. </t>
  </si>
  <si>
    <t>Examine system audit features/options to determine if the  information system alerts appropriate organizational officials in the event of an audit processing failure and takes the following additional actions: [Assignment: organization-defined actions to be taken (e.g., shut down information system, overwrite oldest audit records, stop generating audit records)].
Collection, review, retention are set by customer policy.
DBAs can run security scripts on tables</t>
  </si>
  <si>
    <t>The information system alerts appropriate organizational officials in the event of an audit processing failure and takes the following additional actions: Assignment: organization-defined actions to be taken (e.g., shut down information system, overwrite oldest audit records, stop generating audit records).</t>
  </si>
  <si>
    <t>Below is the code to turn Access Logging on for every function performed  BEGIN LOGGING WITH TEXT ON FIRST AND LAST  EXECUTE, 
SELECT, 
INSERT, 
UPDATE, 
DELETE, 
INDEX, 
REFERENCES, 
DUMP, 
RESTORE, 
CHECKPOINT, 
EXECUTE PROCEDURE, 
ALTER PROCEDURE, 
GRANT, 
EXECUTE FUNCTION, 
ALTER FUNCTION, 
ALTER EXTERNAL PROCEDURE, 
CREATE TABLE, 
CREATE VIEW, 
CREATE  MACRO, 
CREATE DATABASE, 
CREATE USER, 
CREATE TRIGGER, 
CREATE PROCEDURE, 
CREATE FUNCTION, 
CREATE EXTERNAL PROCEDURE, 
CREATE AUTHORIZATION, 
DROP TABLE, 
DROP VIEW, 
DROP MACRO, 
DROP DATABASE, 
DROP USER, 
DROP TRIGGER, 
DROP PROCEDURE, 
DROP FUNCTION, 
DROP AUTHORIZATION 
ON Database "TDWProdIRS";</t>
  </si>
  <si>
    <t>HAU24</t>
  </si>
  <si>
    <t>HAU24: Administrators are not notified when audit storage threshold is reached</t>
  </si>
  <si>
    <t>TD-20</t>
  </si>
  <si>
    <t>AU-7</t>
  </si>
  <si>
    <t>Audit Reduction and Report Generation</t>
  </si>
  <si>
    <t>The Teradata provides an audit reduction and report generation capability.</t>
  </si>
  <si>
    <t>Verify that the agency provides an audit reduction and report generation capability for data residing within the Teradata environment.</t>
  </si>
  <si>
    <t>The information system provides an audit reduction and report generation capability.</t>
  </si>
  <si>
    <t>HAU9</t>
  </si>
  <si>
    <t>HAU9: No log reduction system exists</t>
  </si>
  <si>
    <t>TD-21</t>
  </si>
  <si>
    <t>AU-8</t>
  </si>
  <si>
    <t>Time Stamps</t>
  </si>
  <si>
    <t>The Teradata provides time stamps for use in audit record generation.</t>
  </si>
  <si>
    <t>Verify that the Teradata provides synchronized time stamp information in audit record generation.
OS: cat /etc/ntp.conf
DB  DBC.LogonOffV
User, timestamp, and SQL information is captured in DBQL table.  Time service is configured in etc/ntp.conf in Linux OS</t>
  </si>
  <si>
    <t>The information system provides synchronized time stamp data for use in audit record generation.</t>
  </si>
  <si>
    <t>HAU12
HAU11</t>
  </si>
  <si>
    <t>HAU12: Audit records are not time stamped
HAU11: NTP is not properly implemented</t>
  </si>
  <si>
    <t>TD-22</t>
  </si>
  <si>
    <t>AU-9</t>
  </si>
  <si>
    <t>Protection of Audit Information</t>
  </si>
  <si>
    <t>Checks to see if the Teradata protects audit information and audit tools from unauthorized access, modification, and deletion.</t>
  </si>
  <si>
    <t xml:space="preserve">1. Locate the table(s) that store the application audit log files within the DBMS.  Examine the properties of the log files.  
2. Verify the table permissions to ensure read, write and delete access is only granted to personnel responsible for maintaining and reviewing the audit logs.
</t>
  </si>
  <si>
    <t>1. The application does not permit modification of logged or historical information.  
2. Access to the application audit logs is restricted to personnel responsible for maintaining and reviewing the audit logs (e.g., security administrator).</t>
  </si>
  <si>
    <t>HAU10</t>
  </si>
  <si>
    <t>HAU10: Audit logs are not properly protected</t>
  </si>
  <si>
    <t>TD-23</t>
  </si>
  <si>
    <t>IA-4</t>
  </si>
  <si>
    <t>Identifier Management</t>
  </si>
  <si>
    <t>The Teradata uniquely identifies and authenticates users and devices before establishing a connection.</t>
  </si>
  <si>
    <t>Verify that all user accounts have unique account names by performing the following:
DBAs can run security scripts on tables
If LDAP is used the Teradata relies on the control implemented by Windows® Active Directory.  The uniqueness of all accounts will need to be verified on the Windows® AD Domain Controller.</t>
  </si>
  <si>
    <t>Every Teradata account name is unique.  Accounts do not have the same user account name.</t>
  </si>
  <si>
    <t>HAC20</t>
  </si>
  <si>
    <t>HAC20: Agency duplicates usernames</t>
  </si>
  <si>
    <t>TD-24</t>
  </si>
  <si>
    <t>IA-5</t>
  </si>
  <si>
    <t>Authenticator Management</t>
  </si>
  <si>
    <t>Agency has defined appropriate rules for password management in Teradata (e.g. minimum/maximum length, complexity, etc.)</t>
  </si>
  <si>
    <t>If LDAP is not used, verify password configuration based on the following:
DB password criteria is set by DBC--usually in profiles
If LDAP is used the Teradata relies on the control implemented by Windows® Active Directory.  The password minimum/maximum length and complexity settings will need to be verified on the Windows® AD Domain Controller.</t>
  </si>
  <si>
    <t xml:space="preserve">Passwords are a minimum length of 14 characters in a combination of alpha, numeric, and special characters (i.e., complexity requirements).  </t>
  </si>
  <si>
    <t>HPW3
HPW12
HPW19</t>
  </si>
  <si>
    <t>HPW3: Minimum password length is too short
HPW12: Passwords do not meet complexity requirements
HPW19: More than one Publication 1075 password requirement is not met</t>
  </si>
  <si>
    <t>TD-25</t>
  </si>
  <si>
    <t>The Teradata shall routinely prompt users to change their passwords within 5-14 days before such password expires.</t>
  </si>
  <si>
    <t>If LDAP is not used, verify password expiration notification:
Set in AD Group Policy
In DB, password parameters are set in the global setting or user profile:
PASSWORD [ATTRIBUTES] =
{ (attribute = &lt;val&gt; | NULL, [ ... ,attribute = &lt;val&gt; | NULL])
|
NULL }
where attribute is one of the following in any order:
EXPIRE = n
MINCHAR = n
MAXCHAR = n
DIGITS = c
SPECCHAR = c
RESTRICTWORDS = c
MAXLOGONATTEMPTS = n
LOCKEDUSEREXPIRE = n
REUSE = n
If LDAP is used the Teradata relies on the control implemented by Windows® Active Directory.  The password change warning setting will need to be verified on the Windows® AD Domain Controller.</t>
  </si>
  <si>
    <t>The application prompts users to change their passwords within 5-14 days before such password expires.</t>
  </si>
  <si>
    <t>HPW7</t>
  </si>
  <si>
    <t>HPW7: Password change notification is not sufficient</t>
  </si>
  <si>
    <t>TD-26</t>
  </si>
  <si>
    <t xml:space="preserve">Users shall be prohibited from using their last six passwords to deter reuse of the same password. </t>
  </si>
  <si>
    <t>If LDAP is not used, verify password history requirement.
OS:  /etc/security/pam_pwcheck.conf
DB: dbc.ProfileInfoV
If LDAP is used the Teradata relies on the control implemented by Windows® Active Directory.  The password history setting will need to be verified on the Windows® AD Domain Controller.</t>
  </si>
  <si>
    <t>Users are prohibited from using their last 24 passwords to deter reuse of the same password.</t>
  </si>
  <si>
    <t>3/3/14: Updated to 24 passwords remembered.</t>
  </si>
  <si>
    <t>HPW6</t>
  </si>
  <si>
    <t>HPW6: Password history is insufficient</t>
  </si>
  <si>
    <t>TD-27</t>
  </si>
  <si>
    <t>Maximum Password Age is enforced.</t>
  </si>
  <si>
    <t xml:space="preserve">If LDAP is not used, verify password maximum length requirement based on the following:
OS:  /etc/security/pam_pwcheck.conf
DB: DBC.ProfileInfoV
If LDAP is used the Teradata relies on the control implemented by Windows® Active Directory.  The maximum password age setting will need to be verified on the Windows® AD Domain Controller.
</t>
  </si>
  <si>
    <t>The maximum password age is configured to 90 days or less for privileged user accounts, and for standard user accounts.</t>
  </si>
  <si>
    <t>HPW2</t>
  </si>
  <si>
    <t>HPW2: Password does not expire timely</t>
  </si>
  <si>
    <t>TD-28</t>
  </si>
  <si>
    <t>Minimum Password Age is enforced.</t>
  </si>
  <si>
    <t xml:space="preserve">If LDAP is not used, verify password minimum length requirement based on the following:
If LDAP is used the Teradata relies on the control implemented by Windows® Active Directory.  The minimum password age setting will need to be verified on the Windows® AD Domain Controller.
</t>
  </si>
  <si>
    <t xml:space="preserve">The minimum password age is configured to be 1 day or more. </t>
  </si>
  <si>
    <t>3/3/14: Updated to 1 day.</t>
  </si>
  <si>
    <t>HPW4</t>
  </si>
  <si>
    <t>HPW4: Minimum password age does not exist</t>
  </si>
  <si>
    <t>TD-29</t>
  </si>
  <si>
    <t>Checks to ensure new users must change their password upon initial login to the application.</t>
  </si>
  <si>
    <t xml:space="preserve">Verify that new users must change their password upon initial login if using authentication provided by Teradata.
If LDAP is used the Teradata relies on the control implemented by Windows® Active Directory.  The "required to change password upon first login" will need to be verified on the Windows® AD Domain Controller.
</t>
  </si>
  <si>
    <t xml:space="preserve">The account configuration requirement that the user must change password upon first login flag is set to True.
</t>
  </si>
  <si>
    <t>HPW20</t>
  </si>
  <si>
    <t>HPW20: User is not required to change password upon first use</t>
  </si>
  <si>
    <t>TD-30</t>
  </si>
  <si>
    <t>IA-6</t>
  </si>
  <si>
    <t>Authenticator Feedback</t>
  </si>
  <si>
    <t>Test / 
Examine</t>
  </si>
  <si>
    <t>Checks to see if the Teradata obscures feedback of authentication information during the authentication process to protect the information from possible exploitation/use by unauthorized individuals.</t>
  </si>
  <si>
    <t>1. Examine during login to the application that the user's password is obscured on screen during input.
2. Test the application by forcing a bad login through entering an invalid password and observe the onscreen feedback.
If LDAP is used the Teradata relies on the control implemented by Windows® Active Directory, which implements this requirement by default.</t>
  </si>
  <si>
    <t>1. Passwords are masked during input.
2. Invalid login reports message of bad login or password, thus not providing information of what was wrong (the password or the login).
If LDAP is used the Teradata relies on the control implemented by Windows® Active Directory, which implements this requirement by default.</t>
  </si>
  <si>
    <t>HPW8</t>
  </si>
  <si>
    <t>HPW8: Passwords are displayed on screen when entered</t>
  </si>
  <si>
    <t>TD-31</t>
  </si>
  <si>
    <t>AC-12</t>
  </si>
  <si>
    <t>Session Termination</t>
  </si>
  <si>
    <t>Checks to ensure the application automatically terminates connections after 30 minutes of inactivity.</t>
  </si>
  <si>
    <t>Network connections are automatically terminated after 30 minutes of inactivity.</t>
  </si>
  <si>
    <t>3/3/14: Updated to 30 minutes.</t>
  </si>
  <si>
    <t>HSC25</t>
  </si>
  <si>
    <t>HSC25: Network sessions do not timeout per Publication 1075 requirements</t>
  </si>
  <si>
    <t>TD-32</t>
  </si>
  <si>
    <t>SC-13</t>
  </si>
  <si>
    <t>Cryptographic Protection</t>
  </si>
  <si>
    <t>Checks to ensure the application uses an approved cryptographic module.</t>
  </si>
  <si>
    <t xml:space="preserve">If the application does not utilize encryption, key exchange, digital signature or hash, FIPS 140 cryptography is not required this check is not applicable.
Examine and verify that all cryptography functions used by the application are FIPS-140 validated cryptographic modules.  
The National Institute of Standards and Technology's FIPS 140-1 and FIPS 140 Vendor List is http://csrc.nist.gov/cryptval/.
Note - CMVP stopped accepting FIPS 140 submissions for new validation certificates of 9/21/2021. However, it is still valid as of 9/30/2021 without an announced end of life date. Check the NIST website for further guidance.
</t>
  </si>
  <si>
    <t xml:space="preserve">The application uses approved FIPS 140 compliant modules. </t>
  </si>
  <si>
    <t>HSC42</t>
  </si>
  <si>
    <t>HSC42: Encryption capabilities do not meet the latest FIPS 140 requirements</t>
  </si>
  <si>
    <t>TD-33</t>
  </si>
  <si>
    <t>SC-2</t>
  </si>
  <si>
    <t>Application Partitioning</t>
  </si>
  <si>
    <t>Checks to see if the Teradata separates user functionality (including user interface services) from Teradata management functionality.</t>
  </si>
  <si>
    <t xml:space="preserve">Interview the Teradata administrator or examine the application documentation to determine how management and user interface services are separate.  
</t>
  </si>
  <si>
    <t xml:space="preserve">The Teradata system provides separate management and user interface services to prevent management-related information or functionality from being presented to non-privileged users.  
</t>
  </si>
  <si>
    <t>This is part of the TTU. CAMS uses a Teradata database instance and the policies and protection of the database is maintained by the database administrator.</t>
  </si>
  <si>
    <t>CMVP stopped accepting FIPS 140-2 submissions for new validation certificates on 9/21/2021. However, many 140-2 certificates will be valid through 2026. Check the NIST website for further guidance.</t>
  </si>
  <si>
    <t>HCM20</t>
  </si>
  <si>
    <t>HCM20: Application interfaces are not separated from management functionality</t>
  </si>
  <si>
    <t>TD-34</t>
  </si>
  <si>
    <t>SC-10</t>
  </si>
  <si>
    <t>Network Disconnect</t>
  </si>
  <si>
    <t>Checks to see if Teradata allows users to initiate a logout process to terminate the session and displays an explicitly logout message to notify the user that the session has been successfully and securely terminated.</t>
  </si>
  <si>
    <t xml:space="preserve">Interview the administrator to determine if the Teradata provides users with a method to initiate a logout function through the user interface and notifies the user that the connection has been successfully terminated.
</t>
  </si>
  <si>
    <t>Teradata provides users with a method to initiate a logout function through the user interface and notifies the user that the connection has been successfully terminated.</t>
  </si>
  <si>
    <t>HAC44</t>
  </si>
  <si>
    <t>HAC44: System does not have a manual log off feature</t>
  </si>
  <si>
    <t>TD-35</t>
  </si>
  <si>
    <t>SC-4</t>
  </si>
  <si>
    <t xml:space="preserve">Information in Shared System Resources
 </t>
  </si>
  <si>
    <t>Initial FTI extract does not remain on initial receipt machine after imported into the Data Warehouse.</t>
  </si>
  <si>
    <t>Interview the administrator and/or network personnel and determine what happens to the original FTI extract after it has been loaded into the Data Warehouse.</t>
  </si>
  <si>
    <t>The agency has documented procedures in place for the removal or backing up of the original FTI extract, after it has been loaded into the Data Warehouse.</t>
  </si>
  <si>
    <t>HSC10
HSC12</t>
  </si>
  <si>
    <t>HSC10: FTI is not properly deleted / destroyed
HSC12: Original FTI extracts are not protected after ETL process</t>
  </si>
  <si>
    <t>TD-36</t>
  </si>
  <si>
    <t>Checks to ensure the agency adequately protects FTI in reports or products stored outside of the application.</t>
  </si>
  <si>
    <t>Interview the administrator to determine if a documented procedure exists for handling reports which contain FTI. Reports containing FTI, if kept, must be stored in an enterprise system which is approved to process FTI.
Check whether files containing FTI are easily identifiable as containing FTI.</t>
  </si>
  <si>
    <t>Files containing FTI are maintained as part of an enterprise system for storing information; files are easily identifiable.
The agency properly restricts access to the reports or products.</t>
  </si>
  <si>
    <t>HSI30</t>
  </si>
  <si>
    <t>HSI30: System output is not secured in accordance with Publication 1075</t>
  </si>
  <si>
    <t>TD-37</t>
  </si>
  <si>
    <t xml:space="preserve">Checks to ensure the application prevents unauthorized and unintended information transfer via shared system resources.
</t>
  </si>
  <si>
    <t xml:space="preserve">Examine the system architecture and interview the system administrator to verify the application does not store FTI in a system cache, registers, main memory, or secondary storage after a user session is terminated.
</t>
  </si>
  <si>
    <t>Temporary files/objects that may contain FTI, including encrypted files, are not released to any system cache, registers, main memory or secondary storage when a user session is terminated.  Volatile and materialized tables are automatically dropped at session end.</t>
  </si>
  <si>
    <t>HRM10</t>
  </si>
  <si>
    <t>HRM10: Client side caching utility has not been implemented</t>
  </si>
  <si>
    <t>TD-38</t>
  </si>
  <si>
    <t>SC-8</t>
  </si>
  <si>
    <t>Transmission Confidentiality and Integrity</t>
  </si>
  <si>
    <t>The information system protects the confidentiality of transmitted information.</t>
  </si>
  <si>
    <t>Interview the administrator and examine system settings to determine how data is encrypted using ODBC/JBDC driver and setting encryption on in the DB. Determine if the environment requires a TLS layer for client to CAMS  application server secure transmission of data. Determine if the application server to database connection uses Teradata encryption.</t>
  </si>
  <si>
    <t>The information system protects the confidentiality of transmitted information by using TLS 1.2 or above.</t>
  </si>
  <si>
    <t>Turning the ODBC encryption on.
1) When setting up a new ODBC connection,  at the bottom of the ODBC setup page click on the "Options" button.
2) A Drivers option screen will display, with a set of check boxes.  Second from the bottom is Enable Encryption.  Check this, and encryption will be turned on for that ODBC connection.</t>
  </si>
  <si>
    <t>Note - As of 9/30/2021, TLS 1.2 does not have an announced end of life date and is still acceptable.  Refer to NIST 800-52 Rev 2 for further information.</t>
  </si>
  <si>
    <t>TD-39</t>
  </si>
  <si>
    <t>SI-10</t>
  </si>
  <si>
    <t>Information Input Validation</t>
  </si>
  <si>
    <t>Teradata checks the validity of information inputs.</t>
  </si>
  <si>
    <t>1. Verify that all data and query requests submitted by users are checked for validity before they are processed (i.e., text and special characters are not accepted when a field is expected to contain only numbers).
2. Verify that all data sources are loaded into a staging database and the data is validated before it is loaded into the production data warehouse.</t>
  </si>
  <si>
    <t>1. The information system checks the validity of information inputs.  CAMS enforces character data validation rules within the application based on the business rules for data entry. Only default character sets are used within the CAMS application and ColdFusion defaults. 
2. All data sources are loaded into a staging database during ETL and the data is validated before it is loaded into the production data warehouse.</t>
  </si>
  <si>
    <t>HSI19</t>
  </si>
  <si>
    <t>HSI19: Data inputs are not being validated</t>
  </si>
  <si>
    <t>TD-40</t>
  </si>
  <si>
    <t>SA-10</t>
  </si>
  <si>
    <t>Developer Configuration Management</t>
  </si>
  <si>
    <t>The agency requires that Teradata developers/ integrators perform configuration management during Teradata design, development, implementation, and operation.  Control changes are managed and go through agency approval.</t>
  </si>
  <si>
    <t>1. Verify how patch, update and security testing is performed in the development environment (i.e., is it performed by Teradata within their domain before delivering the patch/update software to the agency, or is it performed in an agency pre-production environment with Teradata's assistance?</t>
  </si>
  <si>
    <t>All patch/update/security testing is performed in accordance with organizational procedures. The agency tests changes before making them in production.
Significant changes are controlled and approved by agency management.</t>
  </si>
  <si>
    <t>Per vendor description of services, developer configuration is performed prior to certification for the customers on a separate development environment.</t>
  </si>
  <si>
    <t>HCM34
HCM6</t>
  </si>
  <si>
    <t>HCM34: Agency does not control significant changes to systems via an approval process
HCM6: Agency does not control routine operational changes to systems via an approval process</t>
  </si>
  <si>
    <t>TD-41</t>
  </si>
  <si>
    <t>CP-9</t>
  </si>
  <si>
    <t>Information System Backup</t>
  </si>
  <si>
    <t>The agency protects the confidentiality and integrity of Teradata backup information for end-user or system resources at the storage location.</t>
  </si>
  <si>
    <t>Interview the system and verify logical protections of any sensitive database content (i.e., all databases containing FTI) in the backup environment.
Review the use of encryption and access controls in the backup environment.</t>
  </si>
  <si>
    <t>The Teradata database content (i.e., all databases containing FTI) are properly protected in system backups.
Note: If the system is not backed up, this control is N/A.</t>
  </si>
  <si>
    <t>HCP5</t>
  </si>
  <si>
    <t>HCP5: Backup data is not adequately protected</t>
  </si>
  <si>
    <t>Do not edit below</t>
  </si>
  <si>
    <t>Info</t>
  </si>
  <si>
    <t>Automated</t>
  </si>
  <si>
    <t>Test (Automated)</t>
  </si>
  <si>
    <t>Test (Manual)</t>
  </si>
  <si>
    <t>Criticality Ratings</t>
  </si>
  <si>
    <t>Change Log</t>
  </si>
  <si>
    <t>Version</t>
  </si>
  <si>
    <t>Date</t>
  </si>
  <si>
    <t>Description of Changes</t>
  </si>
  <si>
    <t>Author</t>
  </si>
  <si>
    <t>9.23/2013</t>
  </si>
  <si>
    <t>First Release</t>
  </si>
  <si>
    <t>Updates based on Publication 1075.  See SCSEM notes column for specific updates.</t>
  </si>
  <si>
    <t>Added baseline Criticality Score and Issue Codes, weighted test cases based on criticality, and updated Results Tab</t>
  </si>
  <si>
    <t>Removed duplicative test cases, added test cases per latest Publication 1075, re-assigned issue codes and revised weighted risk formulas</t>
  </si>
  <si>
    <t>Session terminations set to 30 minutes, account automated unlock set to 15 minutes, TLS requirements raised to TLS 1.2, Issue code changes</t>
  </si>
  <si>
    <t>Moved Risk Rating to column AA, deleted lagging spaces from HAC40 and HSA14 in IC Table</t>
  </si>
  <si>
    <t>Updated issue code table</t>
  </si>
  <si>
    <t>Minor Fix - Changed to TLS1.1 or greater allowed</t>
  </si>
  <si>
    <t>Internal Update</t>
  </si>
  <si>
    <t>Internal Updates</t>
  </si>
  <si>
    <t>Internal Updates and Updated issue code table</t>
  </si>
  <si>
    <t>Updated based on IRS Publication 1075 (November 2021) Internal updates and Issue Code Table updates</t>
  </si>
  <si>
    <t>Description</t>
  </si>
  <si>
    <t>HAC1</t>
  </si>
  <si>
    <t>Contractors with unauthorized access to FTI</t>
  </si>
  <si>
    <t>User sessions do not lock after the Publication 1075 required timeframe</t>
  </si>
  <si>
    <t>HAC3</t>
  </si>
  <si>
    <t>Agency processes FTI at a contractor-run consolidated data center</t>
  </si>
  <si>
    <t>HAC4</t>
  </si>
  <si>
    <t>FTI is not labeled and is commingled with non-FTI</t>
  </si>
  <si>
    <t>HAC5</t>
  </si>
  <si>
    <t>FTI is commingled with non-FTI data in the data warehouse</t>
  </si>
  <si>
    <t>HAC6</t>
  </si>
  <si>
    <t>Cannot determine who has access to FTI</t>
  </si>
  <si>
    <t>HAC7</t>
  </si>
  <si>
    <t>Account management procedures are not in place</t>
  </si>
  <si>
    <t>HAC8</t>
  </si>
  <si>
    <t>Accounts are not reviewed periodically for proper privileges</t>
  </si>
  <si>
    <t>HAC9</t>
  </si>
  <si>
    <t>Accounts have not been created using user roles</t>
  </si>
  <si>
    <t>HAC10</t>
  </si>
  <si>
    <t>Accounts do not expire after the correct period of inactivity</t>
  </si>
  <si>
    <t>HAC100</t>
  </si>
  <si>
    <t>Other</t>
  </si>
  <si>
    <t>User access was not established with concept of least privilege</t>
  </si>
  <si>
    <t>Separation of duties is not in place</t>
  </si>
  <si>
    <t>HAC13</t>
  </si>
  <si>
    <t>Operating system configuration files have incorrect permissions</t>
  </si>
  <si>
    <t>HAC14</t>
  </si>
  <si>
    <t>Warning banner is insufficient</t>
  </si>
  <si>
    <t>User accounts not locked out after 3 unsuccessful login attempts</t>
  </si>
  <si>
    <t>HAC16</t>
  </si>
  <si>
    <t xml:space="preserve">Network device allows telnet connections </t>
  </si>
  <si>
    <t>HAC17</t>
  </si>
  <si>
    <t>Account lockouts do not require administrator action</t>
  </si>
  <si>
    <t>HAC18</t>
  </si>
  <si>
    <t>Network device has modems installed</t>
  </si>
  <si>
    <t>HAC19</t>
  </si>
  <si>
    <t>Out of Band Management is not utilized in all instances</t>
  </si>
  <si>
    <t>Agency duplicates usernames</t>
  </si>
  <si>
    <t>HAC21</t>
  </si>
  <si>
    <t>Agency shares administrative account inappropriately</t>
  </si>
  <si>
    <t>HAC22</t>
  </si>
  <si>
    <t>Administrators do not use su or sudo command to access root privileges</t>
  </si>
  <si>
    <t>HAC23</t>
  </si>
  <si>
    <t>Unauthorized disclosure to other agencies</t>
  </si>
  <si>
    <t>User roles do not exist within the data warehouse environment</t>
  </si>
  <si>
    <t>HAC25</t>
  </si>
  <si>
    <t>Agency employees with inappropriate access to FTI</t>
  </si>
  <si>
    <t>HAC26</t>
  </si>
  <si>
    <t>Inappropriate access to FTI from mobile devices</t>
  </si>
  <si>
    <t>HAC27</t>
  </si>
  <si>
    <t>Default accounts have not been disabled or renamed</t>
  </si>
  <si>
    <t>HAC28</t>
  </si>
  <si>
    <t>Database trace files are not properly protected</t>
  </si>
  <si>
    <t>Access to system functionality without identification and authentication</t>
  </si>
  <si>
    <t>HAC30</t>
  </si>
  <si>
    <t>RACF access controls not properly implemented</t>
  </si>
  <si>
    <t>HAC31</t>
  </si>
  <si>
    <t>The database public users has improper access to data and/or resources</t>
  </si>
  <si>
    <t>HAC32</t>
  </si>
  <si>
    <t>Mainframe access control function does not control access to FTI data</t>
  </si>
  <si>
    <t>HAC33</t>
  </si>
  <si>
    <t>FTI is accessible to third parties</t>
  </si>
  <si>
    <t>HAC34</t>
  </si>
  <si>
    <t>Improper access to DBMS by non-DBAs</t>
  </si>
  <si>
    <t>HAC35</t>
  </si>
  <si>
    <t>Inappropriate public access to FTI</t>
  </si>
  <si>
    <t>HAC36</t>
  </si>
  <si>
    <t>Agency allows FTI access from unsecured wireless network</t>
  </si>
  <si>
    <t>HAC37</t>
  </si>
  <si>
    <t>Account management procedures are not implemented</t>
  </si>
  <si>
    <t>HAC38</t>
  </si>
  <si>
    <t>Warning banner does not exist</t>
  </si>
  <si>
    <t>HAC39</t>
  </si>
  <si>
    <t>Access to wireless network exceeds acceptable range</t>
  </si>
  <si>
    <t>HAC40</t>
  </si>
  <si>
    <t>The system does not effectively utilize whitelists or ACLs</t>
  </si>
  <si>
    <t>HAC41</t>
  </si>
  <si>
    <t>Accounts are not removed or suspended when no longer necessary</t>
  </si>
  <si>
    <t>HAC42</t>
  </si>
  <si>
    <t>System configuration files are not stored securely</t>
  </si>
  <si>
    <t>HAC43</t>
  </si>
  <si>
    <t>Management sessions are not properly restricted by ACL</t>
  </si>
  <si>
    <t>System does not have a manual log off feature</t>
  </si>
  <si>
    <t>HAC45</t>
  </si>
  <si>
    <t>Split tunneling is enabled</t>
  </si>
  <si>
    <t>HAC46</t>
  </si>
  <si>
    <t>Access to mainframe product libraries is not adequately controlled</t>
  </si>
  <si>
    <t>HAC47</t>
  </si>
  <si>
    <t xml:space="preserve">Files containing authentication information are not adequately protected </t>
  </si>
  <si>
    <t>HAC48</t>
  </si>
  <si>
    <t>Usernames are not archived and may be re-issued to different users</t>
  </si>
  <si>
    <t>HAC49</t>
  </si>
  <si>
    <t>Use of emergency userIDs is not properly controlled</t>
  </si>
  <si>
    <t>HAC50</t>
  </si>
  <si>
    <t xml:space="preserve">Print spoolers do not adequately restrict jobs </t>
  </si>
  <si>
    <t>HAC51</t>
  </si>
  <si>
    <t xml:space="preserve">Unauthorized access to FTI </t>
  </si>
  <si>
    <t>HAC52</t>
  </si>
  <si>
    <t>Wireless usage policies are not sufficient</t>
  </si>
  <si>
    <t>HAC53</t>
  </si>
  <si>
    <t>Mobile device policies are not sufficient</t>
  </si>
  <si>
    <t>HAC54</t>
  </si>
  <si>
    <t>FTI is not properly labeled in the cloud environment</t>
  </si>
  <si>
    <t>HAC55</t>
  </si>
  <si>
    <t>FTI is not properly isolated in the cloud environment</t>
  </si>
  <si>
    <t>HAC56</t>
  </si>
  <si>
    <t>Mobile device does not wipe after the required threshold of passcode failures</t>
  </si>
  <si>
    <t>HAC57</t>
  </si>
  <si>
    <t>Mobile devices policies governing access to FTI are not sufficient</t>
  </si>
  <si>
    <t>HAC58</t>
  </si>
  <si>
    <t xml:space="preserve">Access control parameter thresholds are reset </t>
  </si>
  <si>
    <t>HAC59</t>
  </si>
  <si>
    <t>The guest account has improper access to data and/or resources</t>
  </si>
  <si>
    <t>HAC60</t>
  </si>
  <si>
    <t xml:space="preserve">Agency does not centrally manage access to third party environments </t>
  </si>
  <si>
    <t>HAC61</t>
  </si>
  <si>
    <t>User rights and permissions are not adequately configured</t>
  </si>
  <si>
    <t>HAC62</t>
  </si>
  <si>
    <t>Host-based firewall is not configured according to industry standard best practice</t>
  </si>
  <si>
    <t>HAC63</t>
  </si>
  <si>
    <t>Security profiles have not been established</t>
  </si>
  <si>
    <t>HAC64</t>
  </si>
  <si>
    <t>Multi-factor authentication is not required for internal privileged and non-privileged access</t>
  </si>
  <si>
    <t>HAC65</t>
  </si>
  <si>
    <t>Multi-factor authentication is not required for internal privileged access</t>
  </si>
  <si>
    <t>HAC66</t>
  </si>
  <si>
    <t>Multi-factor authentication is not required for internal non-privileged access</t>
  </si>
  <si>
    <t>HAT1</t>
  </si>
  <si>
    <t>Agency does not train employees with FTI access</t>
  </si>
  <si>
    <t>HAT100</t>
  </si>
  <si>
    <t>HAT2</t>
  </si>
  <si>
    <t>Agency does not train contractors with FTI access</t>
  </si>
  <si>
    <t>HAT3</t>
  </si>
  <si>
    <t>Agency does not maintain training records</t>
  </si>
  <si>
    <t>HAT4</t>
  </si>
  <si>
    <t>Agency does not provide security-specific training</t>
  </si>
  <si>
    <t>HIA1</t>
  </si>
  <si>
    <t>Adequate device identification and authentication is not employed</t>
  </si>
  <si>
    <t>HIA2</t>
  </si>
  <si>
    <t>Standardized naming convention is not enforced</t>
  </si>
  <si>
    <t>HIA3</t>
  </si>
  <si>
    <t>Authentication server is not used for end user authentication</t>
  </si>
  <si>
    <t>HIA4</t>
  </si>
  <si>
    <t>Authentication server is not used for device administration</t>
  </si>
  <si>
    <t>HIA5</t>
  </si>
  <si>
    <t>System does not properly control authentication process</t>
  </si>
  <si>
    <t>HIA6</t>
  </si>
  <si>
    <t>Identity proofing as not been implemented</t>
  </si>
  <si>
    <t>HIA7</t>
  </si>
  <si>
    <t>Identity proofing has not been properly implemented</t>
  </si>
  <si>
    <t>HAU1</t>
  </si>
  <si>
    <t>No auditing is being performed at the agency</t>
  </si>
  <si>
    <t>No auditing is being performed on the system</t>
  </si>
  <si>
    <t>HAU3</t>
  </si>
  <si>
    <t>Audit logs are not being reviewed</t>
  </si>
  <si>
    <t>HAU4</t>
  </si>
  <si>
    <t>System does not audit failed attempts to gain access</t>
  </si>
  <si>
    <t>HAU5</t>
  </si>
  <si>
    <t>Auditing is not performed on all data tables containing FTI</t>
  </si>
  <si>
    <t>HAU6</t>
  </si>
  <si>
    <t>System does not audit changes to access control settings</t>
  </si>
  <si>
    <t>Audit records are not retained per Pub 1075</t>
  </si>
  <si>
    <t>HAU8</t>
  </si>
  <si>
    <t>Logs are not maintained on a centralized log server</t>
  </si>
  <si>
    <t>No log reduction system exists</t>
  </si>
  <si>
    <t>Audit logs are not properly protected</t>
  </si>
  <si>
    <t>HAU100</t>
  </si>
  <si>
    <t>HAU11</t>
  </si>
  <si>
    <t>NTP is not properly implemented</t>
  </si>
  <si>
    <t>HAU12</t>
  </si>
  <si>
    <t>Audit records are not timestamped</t>
  </si>
  <si>
    <t>HAU13</t>
  </si>
  <si>
    <t>Audit records are not archived during VM rollback</t>
  </si>
  <si>
    <t>HAU14</t>
  </si>
  <si>
    <t>Remote access is not logged</t>
  </si>
  <si>
    <t>HAU15</t>
  </si>
  <si>
    <t>Verbose logging is not being performed on perimeter devices</t>
  </si>
  <si>
    <t>HAU16</t>
  </si>
  <si>
    <t>A centralized automated audit log analysis solution is not implemented</t>
  </si>
  <si>
    <t>Audit logs do not capture sufficient auditable events</t>
  </si>
  <si>
    <t>HAU18</t>
  </si>
  <si>
    <t>Audit logs are reviewed, but not per Pub 1075 requirements</t>
  </si>
  <si>
    <t>HAU19</t>
  </si>
  <si>
    <t>Audit log anomalies or findings are not reported and tracked</t>
  </si>
  <si>
    <t>HAU20</t>
  </si>
  <si>
    <t>Audit log data not sent from a consistently identified source</t>
  </si>
  <si>
    <t xml:space="preserve">System does not audit all attempts to gain access </t>
  </si>
  <si>
    <t>Content of audit records is not sufficient</t>
  </si>
  <si>
    <t>HAU23</t>
  </si>
  <si>
    <t>Audit storage capacity threshold has not been defined</t>
  </si>
  <si>
    <t>Administrators are not notified when audit storage threshold is reached</t>
  </si>
  <si>
    <t>HAU25</t>
  </si>
  <si>
    <t>Audit processing failures are not properly reported and responded to</t>
  </si>
  <si>
    <t>HAU26</t>
  </si>
  <si>
    <t xml:space="preserve">System/service provider is not held accountable to protect and share audit records with the agency </t>
  </si>
  <si>
    <t>HAU27</t>
  </si>
  <si>
    <t>Audit trail does not include access to FTI in pre-production</t>
  </si>
  <si>
    <t>HCA1</t>
  </si>
  <si>
    <t>Systems are not formally certified by management to process FTI</t>
  </si>
  <si>
    <t>HCA100</t>
  </si>
  <si>
    <t>HCA2</t>
  </si>
  <si>
    <t>Undocumented system interconnections exist</t>
  </si>
  <si>
    <t>HCA3</t>
  </si>
  <si>
    <t>Agency does not conduct routine assessments of security controls</t>
  </si>
  <si>
    <t>HCA4</t>
  </si>
  <si>
    <t>No third party verification of security assessments</t>
  </si>
  <si>
    <t>HCA5</t>
  </si>
  <si>
    <t>POA&amp;Ms are not used to track and mitigate potential weaknesses</t>
  </si>
  <si>
    <t>HCA6</t>
  </si>
  <si>
    <t>The agency's SSR does not address the current FTI environment</t>
  </si>
  <si>
    <t>HCA7</t>
  </si>
  <si>
    <t>SSR is not current with Pub 1075 reporting requirements</t>
  </si>
  <si>
    <t>HCA8</t>
  </si>
  <si>
    <t>Rules of behavior does not exist</t>
  </si>
  <si>
    <t>HCA9</t>
  </si>
  <si>
    <t>Rules of behavior is not sufficient</t>
  </si>
  <si>
    <t>HCA10</t>
  </si>
  <si>
    <t>Assessment results are not shared with designated agency officials</t>
  </si>
  <si>
    <t>HCA11</t>
  </si>
  <si>
    <t>Interconnection Security Agreements are not sufficient</t>
  </si>
  <si>
    <t>HCA12</t>
  </si>
  <si>
    <t>POA&amp;Ms are not reviewed in accordance with Pub 1075</t>
  </si>
  <si>
    <t>HCA13</t>
  </si>
  <si>
    <t xml:space="preserve">System authorizations are not updated in accordance with Pub 1075 </t>
  </si>
  <si>
    <t>HCA14</t>
  </si>
  <si>
    <t>A continuous monitoring program has not been established</t>
  </si>
  <si>
    <t>HCA15</t>
  </si>
  <si>
    <t xml:space="preserve">The continuous monitoring program is not sufficient </t>
  </si>
  <si>
    <t>HCA16</t>
  </si>
  <si>
    <t>Independent control assessments are not conducted at least annually</t>
  </si>
  <si>
    <t>HCA17</t>
  </si>
  <si>
    <t>Penetration testing assessments are not performed</t>
  </si>
  <si>
    <t>HCA18</t>
  </si>
  <si>
    <t>Penetration testing assessments do not generate corrective action plans</t>
  </si>
  <si>
    <t>HCA19</t>
  </si>
  <si>
    <t>Penetration testing assessments are not performed as frequently as required per Publication 1075</t>
  </si>
  <si>
    <t>HCA20</t>
  </si>
  <si>
    <t>Scope of penetration testing assessment is not sufficient</t>
  </si>
  <si>
    <t>HCM1</t>
  </si>
  <si>
    <t>Information system baseline is insufficient</t>
  </si>
  <si>
    <t>HCM10</t>
  </si>
  <si>
    <t>System has unneeded functionality installed</t>
  </si>
  <si>
    <t>HCM100</t>
  </si>
  <si>
    <t>HCM11</t>
  </si>
  <si>
    <t>SNMP is not implemented correctly</t>
  </si>
  <si>
    <t>HCM12</t>
  </si>
  <si>
    <t>Offline system configurations are not kept up-to-date</t>
  </si>
  <si>
    <t>HCM13</t>
  </si>
  <si>
    <t>System component inventories do not exist</t>
  </si>
  <si>
    <t>HCM14</t>
  </si>
  <si>
    <t>System component inventories are outdated</t>
  </si>
  <si>
    <t>HCM15</t>
  </si>
  <si>
    <t>Hardware asset inventory is not sufficient</t>
  </si>
  <si>
    <t>HCM16</t>
  </si>
  <si>
    <t>Software asset inventory is not sufficient</t>
  </si>
  <si>
    <t>HCM17</t>
  </si>
  <si>
    <t>Hardware asset inventory does not exist</t>
  </si>
  <si>
    <t>HCM18</t>
  </si>
  <si>
    <t>Software asset inventory does not exist</t>
  </si>
  <si>
    <t>HCM19</t>
  </si>
  <si>
    <t xml:space="preserve">Firewall rules are not reviewed or removed when no longer necessary </t>
  </si>
  <si>
    <t>HCM2</t>
  </si>
  <si>
    <t>FTI is not properly labeled on-screen</t>
  </si>
  <si>
    <t>Application interfaces are not separated from management functionality</t>
  </si>
  <si>
    <t>HCM21</t>
  </si>
  <si>
    <t>Permitted services have not been documented and approved</t>
  </si>
  <si>
    <t>HCM22</t>
  </si>
  <si>
    <t>Application code is not adequately separated from data sets</t>
  </si>
  <si>
    <t>HCM23</t>
  </si>
  <si>
    <t>System is not monitored for changes from baseline</t>
  </si>
  <si>
    <t>HCM24</t>
  </si>
  <si>
    <t>Agency network diagram is not complete</t>
  </si>
  <si>
    <t>HCM25</t>
  </si>
  <si>
    <t>Zoning has not been configured appropriately</t>
  </si>
  <si>
    <t>HCM26</t>
  </si>
  <si>
    <t>Static IP addresses are not used when needed</t>
  </si>
  <si>
    <t>HCM27</t>
  </si>
  <si>
    <t xml:space="preserve">Information system baseline does not exist </t>
  </si>
  <si>
    <t>HCM28</t>
  </si>
  <si>
    <t>Boundary devices are not scanned for open ports and services</t>
  </si>
  <si>
    <t>HCM29</t>
  </si>
  <si>
    <t>Application architecture does not properly separate user interface from data repository</t>
  </si>
  <si>
    <t>HCM3</t>
  </si>
  <si>
    <t>Operating system does not have vendor support</t>
  </si>
  <si>
    <t>HCM30</t>
  </si>
  <si>
    <t xml:space="preserve">System reset function leaves device in unsecure state </t>
  </si>
  <si>
    <t>HCM31</t>
  </si>
  <si>
    <t>Default SSID has not been changed</t>
  </si>
  <si>
    <t>HCM32</t>
  </si>
  <si>
    <t>The device is inappropriately used to serve multiple functions</t>
  </si>
  <si>
    <t>HCM33</t>
  </si>
  <si>
    <t>Significant changes are not reviewed for security impacts before being implemented</t>
  </si>
  <si>
    <t>HCM34</t>
  </si>
  <si>
    <t>Agency does not control significant changes to systems via an approval process</t>
  </si>
  <si>
    <t>HCM35</t>
  </si>
  <si>
    <t>Services are not configured to use the default/standard ports</t>
  </si>
  <si>
    <t>HCM36</t>
  </si>
  <si>
    <t xml:space="preserve">The required benchmark has not been applied </t>
  </si>
  <si>
    <t>HCM37</t>
  </si>
  <si>
    <t xml:space="preserve">Configuration settings and benchmarks have not been defined </t>
  </si>
  <si>
    <t>HCM38</t>
  </si>
  <si>
    <t>Agency does not adequately govern or control software usage</t>
  </si>
  <si>
    <t>HCM39</t>
  </si>
  <si>
    <t xml:space="preserve">RACF security settings are not properly configured </t>
  </si>
  <si>
    <t>HCM4</t>
  </si>
  <si>
    <t>Routine operational changes are not reviewed for security impacts before being implemented</t>
  </si>
  <si>
    <t>HCM40</t>
  </si>
  <si>
    <t>ACF security settings are not properly configured</t>
  </si>
  <si>
    <t>HCM41</t>
  </si>
  <si>
    <t>Top Secret security settings are not properly configured</t>
  </si>
  <si>
    <t>HCM42</t>
  </si>
  <si>
    <t>UNISYS security settings are not properly configured</t>
  </si>
  <si>
    <t>HCM43</t>
  </si>
  <si>
    <t>IBMi security settings are not properly configured</t>
  </si>
  <si>
    <t>HCM44</t>
  </si>
  <si>
    <t>Agency does not properly test changes prior to implementation</t>
  </si>
  <si>
    <t>HCM45</t>
  </si>
  <si>
    <t>System configuration provides additional attack surface</t>
  </si>
  <si>
    <t>HCM46</t>
  </si>
  <si>
    <t>Agency does not centrally manage mobile device configuration</t>
  </si>
  <si>
    <t>HCM47</t>
  </si>
  <si>
    <t>System error messages display system configuration information</t>
  </si>
  <si>
    <t>HCM48</t>
  </si>
  <si>
    <t>Low-risk operating system settings are not configured securely</t>
  </si>
  <si>
    <t>HCM49</t>
  </si>
  <si>
    <t>A tool is not used to block unauthorized software</t>
  </si>
  <si>
    <t>HCM5</t>
  </si>
  <si>
    <t>Web portal with FTI does not have three-tier architecture</t>
  </si>
  <si>
    <t>HCM6</t>
  </si>
  <si>
    <t>Agency does not control routine operational changes to systems via an approval process</t>
  </si>
  <si>
    <t>HCM7</t>
  </si>
  <si>
    <t>Configuration management procedures do not exist</t>
  </si>
  <si>
    <t>HCM8</t>
  </si>
  <si>
    <t>The ability to make changes is not properly limited</t>
  </si>
  <si>
    <t>HCM9</t>
  </si>
  <si>
    <t>Systems are not deployed using the concept of least privilege</t>
  </si>
  <si>
    <t>HCP1</t>
  </si>
  <si>
    <t>No contingency plan exists for FTI data</t>
  </si>
  <si>
    <t>HCP100</t>
  </si>
  <si>
    <t>HCP2</t>
  </si>
  <si>
    <t>Contingency plans are not tested annually</t>
  </si>
  <si>
    <t>HCP3</t>
  </si>
  <si>
    <t>Contingency plan does not exist for consolidated data center</t>
  </si>
  <si>
    <t>HCP4</t>
  </si>
  <si>
    <t>FTI is not encrypted in transit to the DR site</t>
  </si>
  <si>
    <t>Backup data is not adequately protected</t>
  </si>
  <si>
    <t>HCP6</t>
  </si>
  <si>
    <t>Contingency plan is not updated annually</t>
  </si>
  <si>
    <t>HCP7</t>
  </si>
  <si>
    <t>Contingency plan is not sufficient</t>
  </si>
  <si>
    <t>HCP8</t>
  </si>
  <si>
    <t>Contingency training is not conducted</t>
  </si>
  <si>
    <t>HCP9</t>
  </si>
  <si>
    <t xml:space="preserve">Contingency training is not sufficient </t>
  </si>
  <si>
    <t>HCP10</t>
  </si>
  <si>
    <t>Backup data is located on production systems</t>
  </si>
  <si>
    <t>HIR1</t>
  </si>
  <si>
    <t>Incident response program does not exist</t>
  </si>
  <si>
    <t>HIR100</t>
  </si>
  <si>
    <t>HIR2</t>
  </si>
  <si>
    <t>Incident response plan is not sufficient</t>
  </si>
  <si>
    <t>HIR3</t>
  </si>
  <si>
    <t>Agency does not perform incident response exercises in accordance with Pub 1075</t>
  </si>
  <si>
    <t>HIR4</t>
  </si>
  <si>
    <t>Agency does not provide support resource for assistance in handling and reporting security incidents</t>
  </si>
  <si>
    <t>HIR5</t>
  </si>
  <si>
    <t>Incident response plan does not exist</t>
  </si>
  <si>
    <t>HMA1</t>
  </si>
  <si>
    <t>External maintenance providers not escorted in the data center</t>
  </si>
  <si>
    <t>HMA100</t>
  </si>
  <si>
    <t>HMA2</t>
  </si>
  <si>
    <t>Maintenance not restricted to local access</t>
  </si>
  <si>
    <t>HMA3</t>
  </si>
  <si>
    <t>Maintenance tools are not approved / controlled</t>
  </si>
  <si>
    <t>HMA4</t>
  </si>
  <si>
    <t>Maintenance records are not sufficient</t>
  </si>
  <si>
    <t>HMA5</t>
  </si>
  <si>
    <t>Non local maintenance is not implemented securely</t>
  </si>
  <si>
    <t>HMT1</t>
  </si>
  <si>
    <t>Risk Assessment controls are not implemented properly</t>
  </si>
  <si>
    <t>HMT2</t>
  </si>
  <si>
    <t>Planning controls are not implemented properly</t>
  </si>
  <si>
    <t>HMT3</t>
  </si>
  <si>
    <t>Program management controls are not implemented properly</t>
  </si>
  <si>
    <t>HMT4</t>
  </si>
  <si>
    <t>System acquisition controls are not implemented properly</t>
  </si>
  <si>
    <t>HMT5</t>
  </si>
  <si>
    <t>SA&amp;A controls are not implemented properly</t>
  </si>
  <si>
    <t>HMT6</t>
  </si>
  <si>
    <t>Contingency planning controls are not implemented properly</t>
  </si>
  <si>
    <t>HMT7</t>
  </si>
  <si>
    <t>Configuration management controls are not implemented properly</t>
  </si>
  <si>
    <t>HMT8</t>
  </si>
  <si>
    <t>Maintenance controls are not implemented properly</t>
  </si>
  <si>
    <t>HMT9</t>
  </si>
  <si>
    <t>System and information integrity controls are not implemented properly</t>
  </si>
  <si>
    <t>HMT10</t>
  </si>
  <si>
    <t>Incident response controls are not implemented properly</t>
  </si>
  <si>
    <t>HMT100</t>
  </si>
  <si>
    <t>HMT11</t>
  </si>
  <si>
    <t>Awareness and training controls are not implemented properly</t>
  </si>
  <si>
    <t>HMT12</t>
  </si>
  <si>
    <t>Identification and authentication controls are not implemented properly</t>
  </si>
  <si>
    <t>HMT13</t>
  </si>
  <si>
    <t>Access controls are not implemented properly</t>
  </si>
  <si>
    <t>HMT14</t>
  </si>
  <si>
    <t>Audit and accountability are not implemented properly</t>
  </si>
  <si>
    <t>HMT15</t>
  </si>
  <si>
    <t>System and communications protection controls are not implemented properly</t>
  </si>
  <si>
    <t>HMT16</t>
  </si>
  <si>
    <t>Documentation does not exist</t>
  </si>
  <si>
    <t>HMT17</t>
  </si>
  <si>
    <t>Documentation is sufficient but outdated</t>
  </si>
  <si>
    <t>HMT18</t>
  </si>
  <si>
    <t>Documentation exists but is not sufficient</t>
  </si>
  <si>
    <t>HMT19</t>
  </si>
  <si>
    <t>Management Operational and Technical controls are not implemented properly</t>
  </si>
  <si>
    <t>HPW1</t>
  </si>
  <si>
    <t>No password is required to access an FTI system</t>
  </si>
  <si>
    <t>Password does not expire timely</t>
  </si>
  <si>
    <t>HPW3</t>
  </si>
  <si>
    <t>Minimum password length is too short</t>
  </si>
  <si>
    <t>Minimum password age does not exist</t>
  </si>
  <si>
    <t>HPW5</t>
  </si>
  <si>
    <t>Passwords are generated and distributed automatically</t>
  </si>
  <si>
    <t>Password history is insufficient</t>
  </si>
  <si>
    <t>Password change notification is not sufficient</t>
  </si>
  <si>
    <t>Passwords are displayed on screen when entered</t>
  </si>
  <si>
    <t>HPW9</t>
  </si>
  <si>
    <t>Password management processes are not documented</t>
  </si>
  <si>
    <t>HPW10</t>
  </si>
  <si>
    <t>Passwords are allowed to be stored</t>
  </si>
  <si>
    <t>HPW100</t>
  </si>
  <si>
    <t>HPW11</t>
  </si>
  <si>
    <t>Password transmission does not use strong cryptography</t>
  </si>
  <si>
    <t>HPW12</t>
  </si>
  <si>
    <t>Passwords do not meet complexity requirements</t>
  </si>
  <si>
    <t>HPW13</t>
  </si>
  <si>
    <t>Enabled secret passwords are not implemented correctly</t>
  </si>
  <si>
    <t>HPW14</t>
  </si>
  <si>
    <t>Authenticator feedback is labeled inappropriately</t>
  </si>
  <si>
    <t>HPW15</t>
  </si>
  <si>
    <t>Passwords are shared inappropriately</t>
  </si>
  <si>
    <t>HPW16</t>
  </si>
  <si>
    <t>Swipe-based passwords are allowed on mobile devices</t>
  </si>
  <si>
    <t>HPW17</t>
  </si>
  <si>
    <t>Default passwords have not been changed</t>
  </si>
  <si>
    <t>HPW18</t>
  </si>
  <si>
    <t xml:space="preserve">No password is required to remotely access an FTI system </t>
  </si>
  <si>
    <t>HPW19</t>
  </si>
  <si>
    <t>More than one Publication 1075 password requirement is not met</t>
  </si>
  <si>
    <t>User is not required to change password upon first use</t>
  </si>
  <si>
    <t>HPW21</t>
  </si>
  <si>
    <t>Passwords are allowed to be stored unencrypted in config files</t>
  </si>
  <si>
    <t>HPW22</t>
  </si>
  <si>
    <t>Administrators cannot override minimum password age for users, when required</t>
  </si>
  <si>
    <t>HPW23</t>
  </si>
  <si>
    <t>Passwords cannot be changed by users</t>
  </si>
  <si>
    <t>HRA1</t>
  </si>
  <si>
    <t>Risk assessments are not performed</t>
  </si>
  <si>
    <t>HRA100</t>
  </si>
  <si>
    <t>HRA2</t>
  </si>
  <si>
    <t>Vulnerability assessments are not performed</t>
  </si>
  <si>
    <t>HRA3</t>
  </si>
  <si>
    <t>Vulnerability assessments do not generate corrective action plans</t>
  </si>
  <si>
    <t>HRA4</t>
  </si>
  <si>
    <t>Vulnerability assessments are not performed as frequently as required per Publication 1075</t>
  </si>
  <si>
    <t>HRA5</t>
  </si>
  <si>
    <t>Vulnerabilities are not remediated in a timely manner</t>
  </si>
  <si>
    <t>HRA6</t>
  </si>
  <si>
    <t>Scope of vulnerability scanning is not sufficient</t>
  </si>
  <si>
    <t>HRA7</t>
  </si>
  <si>
    <t>Risk assessments are performed but not in accordance with Pub 1075 parameters</t>
  </si>
  <si>
    <t>HRA8</t>
  </si>
  <si>
    <t>Penetration test results are not included in agency POA&amp;Ms</t>
  </si>
  <si>
    <t>HRA9</t>
  </si>
  <si>
    <t>Application source code is not assessed for static vulnerabilities</t>
  </si>
  <si>
    <t>HRM1</t>
  </si>
  <si>
    <t>Multi-factor authentication is not required for external or remote access</t>
  </si>
  <si>
    <t>Client side cache cleaning utility has not been implemented</t>
  </si>
  <si>
    <t>HRM100</t>
  </si>
  <si>
    <t>HRM11</t>
  </si>
  <si>
    <t>Site to site connection does not terminate outside the firewall</t>
  </si>
  <si>
    <t>HRM12</t>
  </si>
  <si>
    <t>An FTI system is directly routable to the internet via unencrypted protocols</t>
  </si>
  <si>
    <t>HRM13</t>
  </si>
  <si>
    <t xml:space="preserve">The agency does not blacklist known malicious IPs </t>
  </si>
  <si>
    <t>HRM14</t>
  </si>
  <si>
    <t>The agency does not update blacklists of known malicious IPs</t>
  </si>
  <si>
    <t>HRM15</t>
  </si>
  <si>
    <t xml:space="preserve">Multi-factor authentication is not enforced for local device management </t>
  </si>
  <si>
    <t>HRM16</t>
  </si>
  <si>
    <t>VPN access points have not been limited</t>
  </si>
  <si>
    <t>HRM17</t>
  </si>
  <si>
    <t>SSH is not implemented correctly for device management</t>
  </si>
  <si>
    <t>HRM18</t>
  </si>
  <si>
    <t>Remote access policies are not sufficient</t>
  </si>
  <si>
    <t>HRM19</t>
  </si>
  <si>
    <t>Agency cannot remotely wipe lost mobile device</t>
  </si>
  <si>
    <t>HRM2</t>
  </si>
  <si>
    <t>Multi-factor authentication is not required to access FTI via personal devices</t>
  </si>
  <si>
    <t>HRM20</t>
  </si>
  <si>
    <t>Multi-factor authentication is not properly configured for external or remote access</t>
  </si>
  <si>
    <t>HRM3</t>
  </si>
  <si>
    <t>FTI access from personal devices</t>
  </si>
  <si>
    <t>HRM4</t>
  </si>
  <si>
    <t>FTI access from offshore</t>
  </si>
  <si>
    <t>HRM5</t>
  </si>
  <si>
    <t>User sessions do not terminate after the Publication 1075 period of inactivity</t>
  </si>
  <si>
    <t>HRM6</t>
  </si>
  <si>
    <t>The mainframe is directly routable to the internet via Port 23</t>
  </si>
  <si>
    <t>The agency does not adequately control remote access to its systems</t>
  </si>
  <si>
    <t>HRM8</t>
  </si>
  <si>
    <t>Direct root access is enabled on the system</t>
  </si>
  <si>
    <t>HRM9</t>
  </si>
  <si>
    <t>VPN technology does not perform host checking</t>
  </si>
  <si>
    <t>HSA1</t>
  </si>
  <si>
    <t>Live FTI data is used in test environments without approval</t>
  </si>
  <si>
    <t>HSA100</t>
  </si>
  <si>
    <t>HSA2</t>
  </si>
  <si>
    <t>Usage restrictions to open source software are not in place</t>
  </si>
  <si>
    <t>HSA3</t>
  </si>
  <si>
    <t>No agreement exists with 3rd party provider to host FTI</t>
  </si>
  <si>
    <t>HSA4</t>
  </si>
  <si>
    <t>Software installation rights are not limited to the technical staff</t>
  </si>
  <si>
    <t>HSA5</t>
  </si>
  <si>
    <t>Configuration changes are not controlled during all phases of the SDLC</t>
  </si>
  <si>
    <t>HSA6</t>
  </si>
  <si>
    <t>Security test and evaluations are not performed during system development</t>
  </si>
  <si>
    <t>HSA7</t>
  </si>
  <si>
    <t>The external facing system is no longer supported by the vendor</t>
  </si>
  <si>
    <t>HSA8</t>
  </si>
  <si>
    <t>The internally hosted operating system's major release is no longer supported by the vendor</t>
  </si>
  <si>
    <t>HSA9</t>
  </si>
  <si>
    <t>The internally hosted operating system's minor release is no longer supported by the vendor</t>
  </si>
  <si>
    <t>HSA10</t>
  </si>
  <si>
    <t>The internally hosted software's major release is no longer supported by the vendor</t>
  </si>
  <si>
    <t>HSA11</t>
  </si>
  <si>
    <t>The internally hosted software's minor release is no longer supported by the vendor</t>
  </si>
  <si>
    <t>HSA12</t>
  </si>
  <si>
    <t>Internal networking devices are no longer supported by the vendor</t>
  </si>
  <si>
    <t>HSA13</t>
  </si>
  <si>
    <t>IT security is not part of capital planning and the investment control process</t>
  </si>
  <si>
    <t>HSA14</t>
  </si>
  <si>
    <t xml:space="preserve">FTI systems are not included in a SDLC </t>
  </si>
  <si>
    <t>HSA15</t>
  </si>
  <si>
    <t>FTI contracts do not contain all security requirements</t>
  </si>
  <si>
    <t>HSA16</t>
  </si>
  <si>
    <t>Documentation is not properly protected</t>
  </si>
  <si>
    <t>HSA17</t>
  </si>
  <si>
    <t>Security is not a consideration in system design or upgrade</t>
  </si>
  <si>
    <t>HSA18</t>
  </si>
  <si>
    <t>Cloud vendor is not FedRAMP certified</t>
  </si>
  <si>
    <t>HSC1</t>
  </si>
  <si>
    <t>FTI is not encrypted in transit</t>
  </si>
  <si>
    <t>HSC2</t>
  </si>
  <si>
    <t>FTI is emailed outside of the agency</t>
  </si>
  <si>
    <t>HSC3</t>
  </si>
  <si>
    <t>FTI is emailed incorrectly inside the agency</t>
  </si>
  <si>
    <t>HSC4</t>
  </si>
  <si>
    <t>VOIP system not implemented correctly</t>
  </si>
  <si>
    <t>HSC5</t>
  </si>
  <si>
    <t>No DMZ exists for the network</t>
  </si>
  <si>
    <t>HSC6</t>
  </si>
  <si>
    <t>Not all connections to FTI systems are monitored</t>
  </si>
  <si>
    <t>HSC7</t>
  </si>
  <si>
    <t>NAT is not implemented for internal IP addresses</t>
  </si>
  <si>
    <t>HSC8</t>
  </si>
  <si>
    <t>Network architecture is flat</t>
  </si>
  <si>
    <t>HSC9</t>
  </si>
  <si>
    <t>Database listener is not properly configured</t>
  </si>
  <si>
    <t>HSC10</t>
  </si>
  <si>
    <t>FTI is not properly deleted / destroyed</t>
  </si>
  <si>
    <t>HSC100</t>
  </si>
  <si>
    <t>HSC11</t>
  </si>
  <si>
    <t>No backup plan exists to remove failed data loads in the data warehouse</t>
  </si>
  <si>
    <t>HSC12</t>
  </si>
  <si>
    <t>Original FTI extracts are not protected after ETL process</t>
  </si>
  <si>
    <t>HSC13</t>
  </si>
  <si>
    <t>FTI is transmitted incorrectly using an MFD</t>
  </si>
  <si>
    <t>HSC14</t>
  </si>
  <si>
    <t>VM to VM communication exists using VMCI</t>
  </si>
  <si>
    <t>HSC15</t>
  </si>
  <si>
    <t>Encryption capabilities do not meet FIPS 140-2 requirements</t>
  </si>
  <si>
    <t>HSC16</t>
  </si>
  <si>
    <t>System does not meet common criteria requirements</t>
  </si>
  <si>
    <t>HSC17</t>
  </si>
  <si>
    <t>Denial of Service protection settings are not configured</t>
  </si>
  <si>
    <t>HSC18</t>
  </si>
  <si>
    <t>System communication authenticity is not guaranteed</t>
  </si>
  <si>
    <t>HSC19</t>
  </si>
  <si>
    <t>Network perimeter devices do not properly restrict traffic</t>
  </si>
  <si>
    <t>HSC20</t>
  </si>
  <si>
    <t>Publicly available systems contain FTI</t>
  </si>
  <si>
    <t>HSC21</t>
  </si>
  <si>
    <t>Number of logon sessions are not managed appropriately</t>
  </si>
  <si>
    <t>HSC22</t>
  </si>
  <si>
    <t>VPN termination point is not sufficient</t>
  </si>
  <si>
    <t>HSC23</t>
  </si>
  <si>
    <t>Site survey has not been performed</t>
  </si>
  <si>
    <t>HSC24</t>
  </si>
  <si>
    <t>Digital Signatures or PKI certificates are expired or revoked</t>
  </si>
  <si>
    <t>Network sessions do not timeout per Publication 1075 requirements</t>
  </si>
  <si>
    <t>HSC26</t>
  </si>
  <si>
    <t>Email policy is not sufficient</t>
  </si>
  <si>
    <t>HSC27</t>
  </si>
  <si>
    <t>Traffic inspection is not sufficient</t>
  </si>
  <si>
    <t>HSC28</t>
  </si>
  <si>
    <t>The network is not properly segmented</t>
  </si>
  <si>
    <t>HSC29</t>
  </si>
  <si>
    <t xml:space="preserve">Cryptographic key pairs are not properly managed </t>
  </si>
  <si>
    <t>HSC30</t>
  </si>
  <si>
    <t>VLAN configurations do not utilize networking best practices</t>
  </si>
  <si>
    <t>HSC31</t>
  </si>
  <si>
    <t>Collaborative computing devices are not deployed securely</t>
  </si>
  <si>
    <t>HSC32</t>
  </si>
  <si>
    <t>PKI certificates are not issued from an approved authority</t>
  </si>
  <si>
    <t>HSC33</t>
  </si>
  <si>
    <t>Datawarehouse has insecure connections</t>
  </si>
  <si>
    <t>HSC34</t>
  </si>
  <si>
    <t>The production and development environments are not properly separated</t>
  </si>
  <si>
    <t>HSC35</t>
  </si>
  <si>
    <t>Procedures stored in the database are not encrypted</t>
  </si>
  <si>
    <t>HSC36</t>
  </si>
  <si>
    <t>System is configured to accept unwanted network connections</t>
  </si>
  <si>
    <t>HSC37</t>
  </si>
  <si>
    <t>Network connection to third party system is not properly configured</t>
  </si>
  <si>
    <t>HSC38</t>
  </si>
  <si>
    <t>SSL inspection has not been implemented</t>
  </si>
  <si>
    <t>HSC39</t>
  </si>
  <si>
    <t xml:space="preserve">The communications protocol is not NIST 800-52 compliant </t>
  </si>
  <si>
    <t>HSC40</t>
  </si>
  <si>
    <t>Unencrypted management sessions over the internal network</t>
  </si>
  <si>
    <t>HSC41</t>
  </si>
  <si>
    <t>Data at rest is not encrypted using the latest FIPS approved encryption</t>
  </si>
  <si>
    <t>Encryption capabilities do not meet the latest FIPS 140 requirements</t>
  </si>
  <si>
    <t>HSC43</t>
  </si>
  <si>
    <t>The version of TLS is not using the latest NIST 800-52 approved protocols</t>
  </si>
  <si>
    <t>HSC44</t>
  </si>
  <si>
    <t>DNSSEC has not been implemented</t>
  </si>
  <si>
    <t>HSC45</t>
  </si>
  <si>
    <t>DNSSEC has not been configured securely</t>
  </si>
  <si>
    <t>HSI1</t>
  </si>
  <si>
    <t>System configured to load or run removable media automatically</t>
  </si>
  <si>
    <t>HSI2</t>
  </si>
  <si>
    <t>System patch level is insufficient</t>
  </si>
  <si>
    <t>HSI3</t>
  </si>
  <si>
    <t>System is not monitored for threats</t>
  </si>
  <si>
    <t>HSI4</t>
  </si>
  <si>
    <t>No intrusion detection system exists</t>
  </si>
  <si>
    <t>HSI5</t>
  </si>
  <si>
    <t>OS files are not hashed to detect inappropriate changes</t>
  </si>
  <si>
    <t>HSI6</t>
  </si>
  <si>
    <t>Intrusion detection system not implemented correctly</t>
  </si>
  <si>
    <t>HSI7</t>
  </si>
  <si>
    <t>FTI can move via covert channels (e.g., VM isolation tools)</t>
  </si>
  <si>
    <t>HSI8</t>
  </si>
  <si>
    <t>All VM moves are being tracked in the virtual environment</t>
  </si>
  <si>
    <t>HSI9</t>
  </si>
  <si>
    <t>Network device configuration files are not kept offline</t>
  </si>
  <si>
    <t>HSI10</t>
  </si>
  <si>
    <t>Hash sums of ISO images are not maintained in the virtual environment</t>
  </si>
  <si>
    <t>HSI100</t>
  </si>
  <si>
    <t>HSI11</t>
  </si>
  <si>
    <t>Antivirus is not configured to automatically scan removable media</t>
  </si>
  <si>
    <t>HSI12</t>
  </si>
  <si>
    <t>No antivirus is configured on the system</t>
  </si>
  <si>
    <t>HSI13</t>
  </si>
  <si>
    <t>Antivirus does not exist on an internet-facing endpoint</t>
  </si>
  <si>
    <t>HSI14</t>
  </si>
  <si>
    <t>The system's automatic update feature is not configured appropriately</t>
  </si>
  <si>
    <t>HSI15</t>
  </si>
  <si>
    <t>Alerts are not acknowledged and/or logged</t>
  </si>
  <si>
    <t>HSI16</t>
  </si>
  <si>
    <t>Agency network not properly protected from spam email</t>
  </si>
  <si>
    <t>HSI17</t>
  </si>
  <si>
    <t>Antivirus is not configured appropriately</t>
  </si>
  <si>
    <t>HSI18</t>
  </si>
  <si>
    <t>VM rollbacks are conducted while connected to the network</t>
  </si>
  <si>
    <t>Data inputs are not being validated</t>
  </si>
  <si>
    <t>HSI20</t>
  </si>
  <si>
    <t xml:space="preserve">Agency does not receive security alerts, advisories, or directives </t>
  </si>
  <si>
    <t>HSI21</t>
  </si>
  <si>
    <t>FTI is inappropriately moved and shared with non-FTI virtual machines</t>
  </si>
  <si>
    <t>HSI22</t>
  </si>
  <si>
    <t>Data remanence is not properly handled</t>
  </si>
  <si>
    <t>HSI23</t>
  </si>
  <si>
    <t>Agency has not defined an authorized list of software</t>
  </si>
  <si>
    <t>HSI24</t>
  </si>
  <si>
    <t>Agency does not monitor for unauthorized software on the network</t>
  </si>
  <si>
    <t>HSI25</t>
  </si>
  <si>
    <t>Agency does not monitor for unauthorized hosts on the network</t>
  </si>
  <si>
    <t>HSI26</t>
  </si>
  <si>
    <t>No host intrusion detection/prevention system exists</t>
  </si>
  <si>
    <t>HSI27</t>
  </si>
  <si>
    <t xml:space="preserve">Critical security patches have not been applied </t>
  </si>
  <si>
    <t>HSI28</t>
  </si>
  <si>
    <t>Security alerts are not disseminated to agency personnel</t>
  </si>
  <si>
    <t>HSI29</t>
  </si>
  <si>
    <t>Data inputs are from external sources</t>
  </si>
  <si>
    <t>System output is not secured in accordance with Publication 1075</t>
  </si>
  <si>
    <t>HSI31</t>
  </si>
  <si>
    <t>Agency does not properly retire or remove unneeded source code from production</t>
  </si>
  <si>
    <t>HSI32</t>
  </si>
  <si>
    <t>Virtual Switch (Vswitch) security parameters are set incorrectly</t>
  </si>
  <si>
    <t>HSI33</t>
  </si>
  <si>
    <t>Memory protection mechanisms are not sufficient</t>
  </si>
  <si>
    <t>HSI34</t>
  </si>
  <si>
    <t>A file integrity checking mechanism does not exist</t>
  </si>
  <si>
    <t>HSI35</t>
  </si>
  <si>
    <t>Failover is not properly configured</t>
  </si>
  <si>
    <t>HSI36</t>
  </si>
  <si>
    <t>Malware analysis is not being performed</t>
  </si>
  <si>
    <t>HTW1</t>
  </si>
  <si>
    <t>Tumbleweed client is not configured properly</t>
  </si>
  <si>
    <t>HTW100</t>
  </si>
  <si>
    <t>HTW2</t>
  </si>
  <si>
    <t>Tumbleweed certificate is assigned to the wrong person</t>
  </si>
  <si>
    <t>HTW3</t>
  </si>
  <si>
    <t>No written procedures for using Tumbleweed</t>
  </si>
  <si>
    <t>HTW4</t>
  </si>
  <si>
    <t>FTI is left on the device running the Tumbleweed application</t>
  </si>
  <si>
    <t>HTW5</t>
  </si>
  <si>
    <t xml:space="preserve">Axway does not run on a dedicated platform </t>
  </si>
  <si>
    <t>HTW6</t>
  </si>
  <si>
    <t>The data transfer agreement is not in place</t>
  </si>
  <si>
    <t>HMP1</t>
  </si>
  <si>
    <t>Media sanitization is not sufficient</t>
  </si>
  <si>
    <t>HPE1</t>
  </si>
  <si>
    <t>Printer does not lock and prevent access to the hard drive</t>
  </si>
  <si>
    <t>HPM1</t>
  </si>
  <si>
    <t xml:space="preserve">A senior information officer does not exist </t>
  </si>
  <si>
    <t>HTC1</t>
  </si>
  <si>
    <t>The Windows 2000 server is unsupported</t>
  </si>
  <si>
    <t>HTC10</t>
  </si>
  <si>
    <t>The ASA firewall is not configured securely</t>
  </si>
  <si>
    <t>HTC100</t>
  </si>
  <si>
    <t>HTC101</t>
  </si>
  <si>
    <t>The Palo Alto 7.1 firewall is not configured securely</t>
  </si>
  <si>
    <t>HTC102</t>
  </si>
  <si>
    <t>The Palo Alto 8.0 firewall is not configured securely</t>
  </si>
  <si>
    <t>HTC103</t>
  </si>
  <si>
    <t>The Palo Alto 8.1 firewall is not configured securely</t>
  </si>
  <si>
    <t>HTC104</t>
  </si>
  <si>
    <t>The MacOS 10.12 operating system is not configured securely</t>
  </si>
  <si>
    <t>HTC105</t>
  </si>
  <si>
    <t>The MacOS 10.13 operating system is not configured securely</t>
  </si>
  <si>
    <t>HTC106</t>
  </si>
  <si>
    <t>The MacOS 10.14 operating system is not configured securely</t>
  </si>
  <si>
    <t>HTC107</t>
  </si>
  <si>
    <t>The Windows 2019 Server is not configured securely</t>
  </si>
  <si>
    <t>HTC108</t>
  </si>
  <si>
    <t>The SQL Server 2016 database is not configured securely</t>
  </si>
  <si>
    <t>HTC109</t>
  </si>
  <si>
    <t>The IBM z/OS version 2.3.x is not configured securely</t>
  </si>
  <si>
    <t>HTC11</t>
  </si>
  <si>
    <t>The RACF Mainframe is not configured securely</t>
  </si>
  <si>
    <t>HTC110</t>
  </si>
  <si>
    <t>The SQL Server 2017 database is not configured securely</t>
  </si>
  <si>
    <t>HTC111</t>
  </si>
  <si>
    <t>The VMware ESXi 6.7 Hypervisor is not configured securely</t>
  </si>
  <si>
    <t>HTC112</t>
  </si>
  <si>
    <t>The Google Cloud environment is not configured securely</t>
  </si>
  <si>
    <t>HTC113</t>
  </si>
  <si>
    <t>The Azure Cloud environment is not configured securely</t>
  </si>
  <si>
    <t>HTC114</t>
  </si>
  <si>
    <t>The AWS Foundations environment is not configured securely</t>
  </si>
  <si>
    <t>HTC115</t>
  </si>
  <si>
    <t>The Cisco IOS v16.x is not configured securely</t>
  </si>
  <si>
    <t>HTC116</t>
  </si>
  <si>
    <t>The Red Hat Enterprise Linux 8 operating system is not configured securely</t>
  </si>
  <si>
    <t>HTC117</t>
  </si>
  <si>
    <t>The Oracle Enterprise Linux 8 operating system is not configured securely</t>
  </si>
  <si>
    <t>HTC118</t>
  </si>
  <si>
    <t>The CentOS 8 server is not configured securely</t>
  </si>
  <si>
    <t>HTC119</t>
  </si>
  <si>
    <t>The SQL Server 2019 instance is not configured securely</t>
  </si>
  <si>
    <t>HTC12</t>
  </si>
  <si>
    <t>The ACF2 Mainframe is not configured securely</t>
  </si>
  <si>
    <t>HTC120</t>
  </si>
  <si>
    <t>The IBM z/OS version 2.4.x is not configured securely</t>
  </si>
  <si>
    <t>HTC121</t>
  </si>
  <si>
    <t>The Palo Alto 9 firewall is not configured securely</t>
  </si>
  <si>
    <t>HTC122</t>
  </si>
  <si>
    <t>The IIS 10 web server is not configured securely</t>
  </si>
  <si>
    <t>HTC123</t>
  </si>
  <si>
    <t>The Debian 9 operating system is not configured securely</t>
  </si>
  <si>
    <t>HTC124</t>
  </si>
  <si>
    <t>The Debian 10 operating system is not configured securely</t>
  </si>
  <si>
    <t>HTC125</t>
  </si>
  <si>
    <t>The MacOS 10.15 operating system is not configured securely</t>
  </si>
  <si>
    <t>HTC126</t>
  </si>
  <si>
    <t>The Juniper operating system is not configured securely</t>
  </si>
  <si>
    <t>HTC127</t>
  </si>
  <si>
    <t>The IBM i7 operating system is not configured securely</t>
  </si>
  <si>
    <t>HTC128</t>
  </si>
  <si>
    <t>The MongoDB 3.6 database is not configured securely</t>
  </si>
  <si>
    <t>HTC129</t>
  </si>
  <si>
    <t>The MacOS 11.0 operating system is not configured securely</t>
  </si>
  <si>
    <t>HTC13</t>
  </si>
  <si>
    <t>The Top Secret Mainframe is not configured securely</t>
  </si>
  <si>
    <t>HTC130</t>
  </si>
  <si>
    <t>The Oracle 18c database is not configured securely</t>
  </si>
  <si>
    <t>HTC131</t>
  </si>
  <si>
    <t>The MySQL 8 database is not configured securely</t>
  </si>
  <si>
    <t>HTC132</t>
  </si>
  <si>
    <t>The IBM i7.x operating system is not configured securely</t>
  </si>
  <si>
    <t>HTC133</t>
  </si>
  <si>
    <t>The VMWare ESXi 7.0 Hypervisor is not configured securely</t>
  </si>
  <si>
    <t>HTC134</t>
  </si>
  <si>
    <t>HTC135</t>
  </si>
  <si>
    <t>The Palo Alto 9.1 firewall is not configured securely</t>
  </si>
  <si>
    <t>HTC136</t>
  </si>
  <si>
    <t xml:space="preserve">The SuSE 15 server is not configured securely </t>
  </si>
  <si>
    <t>HTC137</t>
  </si>
  <si>
    <t>The NXOS Operating System is not configured securely</t>
  </si>
  <si>
    <t>HTC138</t>
  </si>
  <si>
    <t>The Checkpoint R81 firewall is not configured securely</t>
  </si>
  <si>
    <t>HTC139</t>
  </si>
  <si>
    <t>The Checkpoint R82 firewall is not configured securely</t>
  </si>
  <si>
    <t>HTC14</t>
  </si>
  <si>
    <t>The Unisys Mainframe is not configured securely</t>
  </si>
  <si>
    <t>HTC15</t>
  </si>
  <si>
    <t>The i5OS Mainframe is not configured securely</t>
  </si>
  <si>
    <t>HTC16</t>
  </si>
  <si>
    <t>The VPN concentrator is not configured securely</t>
  </si>
  <si>
    <t>HTC17</t>
  </si>
  <si>
    <t>The Citrix Access Gateway is not configured securely</t>
  </si>
  <si>
    <t>HTC18</t>
  </si>
  <si>
    <t>The Windows XP Workstation is not configured securely</t>
  </si>
  <si>
    <t>HTC19</t>
  </si>
  <si>
    <t>The Windows 7 Workstation is not configured securely</t>
  </si>
  <si>
    <t>HTC2</t>
  </si>
  <si>
    <t>The Windows 2003 Server is not configured securely</t>
  </si>
  <si>
    <t>HTC20</t>
  </si>
  <si>
    <t>The Windows 8 Workstation is not configured securely</t>
  </si>
  <si>
    <t>HTC21</t>
  </si>
  <si>
    <t>Network protection capabilities are not configured securely</t>
  </si>
  <si>
    <t>HTC22</t>
  </si>
  <si>
    <t>The MFD is not configured securely</t>
  </si>
  <si>
    <t>HTC23</t>
  </si>
  <si>
    <t>The GenTax application is not configured securely</t>
  </si>
  <si>
    <t>HTC24</t>
  </si>
  <si>
    <t>The data warehouse is not configured securely</t>
  </si>
  <si>
    <t>HTC25</t>
  </si>
  <si>
    <t>The RSI data warehouse is not configured securely</t>
  </si>
  <si>
    <t>HTC26</t>
  </si>
  <si>
    <t>The Teradata data warehouse is not configured securely</t>
  </si>
  <si>
    <t>HTC27</t>
  </si>
  <si>
    <t>The DB2 database is not configured securely</t>
  </si>
  <si>
    <t>HTC28</t>
  </si>
  <si>
    <t>The Oracle 9g database is not configured securely</t>
  </si>
  <si>
    <t>HTC29</t>
  </si>
  <si>
    <t>The Oracle 10g database is not configured securely</t>
  </si>
  <si>
    <t>HTC3</t>
  </si>
  <si>
    <t>The Windows 2008 Standard Server is not configured securely</t>
  </si>
  <si>
    <t>HTC30</t>
  </si>
  <si>
    <t>The Oracle 11g database is not configured securely</t>
  </si>
  <si>
    <t>HTC31</t>
  </si>
  <si>
    <t>The SQL Server 2000 installation is unsupported</t>
  </si>
  <si>
    <t>HTC32</t>
  </si>
  <si>
    <t>The SQL Server 2005 installation is not configured securely</t>
  </si>
  <si>
    <t>HTC33</t>
  </si>
  <si>
    <t>The SQL Server 2008 installation is not configured securely</t>
  </si>
  <si>
    <t>HTC34</t>
  </si>
  <si>
    <t>The SQL Server 2012 installation is not configured securely</t>
  </si>
  <si>
    <t>HTC35</t>
  </si>
  <si>
    <t>The VMWare Hypervisor is not configured securely</t>
  </si>
  <si>
    <t>HTC36</t>
  </si>
  <si>
    <t>The Tumbleweed client is not configured securely</t>
  </si>
  <si>
    <t>HTC37</t>
  </si>
  <si>
    <t>The internet browser is not configured securely</t>
  </si>
  <si>
    <t>HTC38</t>
  </si>
  <si>
    <t>The storage area network device is not configured securely</t>
  </si>
  <si>
    <t>HTC39</t>
  </si>
  <si>
    <t>The voice-over IP network is not configured securely</t>
  </si>
  <si>
    <t>HTC4</t>
  </si>
  <si>
    <t>The Windows 2012 Standard Server is not configured securely</t>
  </si>
  <si>
    <t>HTC40</t>
  </si>
  <si>
    <t>The wireless network is not configured securely</t>
  </si>
  <si>
    <t>HTC41</t>
  </si>
  <si>
    <t>The custom web application is not configured securely</t>
  </si>
  <si>
    <t>HTC42</t>
  </si>
  <si>
    <t>The IVR system is not configured securely</t>
  </si>
  <si>
    <t>HTC43</t>
  </si>
  <si>
    <t>The web server is not configured securely</t>
  </si>
  <si>
    <t>HTC44</t>
  </si>
  <si>
    <t>The cloud computing environment is not configured securely</t>
  </si>
  <si>
    <t>HTC45</t>
  </si>
  <si>
    <t>The Apple iOS device is not configured securely</t>
  </si>
  <si>
    <t>HTC46</t>
  </si>
  <si>
    <t>The Google Android device is not configured securely</t>
  </si>
  <si>
    <t>HTC47</t>
  </si>
  <si>
    <t>The Blackberry OS device is not configured securely</t>
  </si>
  <si>
    <t>HTC48</t>
  </si>
  <si>
    <t>The Microsoft Windows RT device is not configured securely</t>
  </si>
  <si>
    <t>HTC49</t>
  </si>
  <si>
    <t>The mobile device is not configured securely</t>
  </si>
  <si>
    <t>HTC5</t>
  </si>
  <si>
    <t>The Solaris server is not configured securely</t>
  </si>
  <si>
    <t>HTC50</t>
  </si>
  <si>
    <t>Agency has not notified IRS of this technology</t>
  </si>
  <si>
    <t>HTC51</t>
  </si>
  <si>
    <t>Technology is not properly sanitized after use</t>
  </si>
  <si>
    <t>HTC52</t>
  </si>
  <si>
    <t>The AIX server is not configured securely</t>
  </si>
  <si>
    <t>HTC53</t>
  </si>
  <si>
    <t>The custom application is not configured securely</t>
  </si>
  <si>
    <t>HTC54</t>
  </si>
  <si>
    <t>The SuSE Linux server is not configured securely</t>
  </si>
  <si>
    <t>HTC55</t>
  </si>
  <si>
    <t>The Adabas database is not configured securely</t>
  </si>
  <si>
    <t>HTC56</t>
  </si>
  <si>
    <t>The Windows 10 operating system is not configured securely</t>
  </si>
  <si>
    <t>HTC57</t>
  </si>
  <si>
    <t>The Oracle 12c database is not configured securely</t>
  </si>
  <si>
    <t>HTC58</t>
  </si>
  <si>
    <t>The Red Hat Enterprise Linux 6 operating system is not configured securely</t>
  </si>
  <si>
    <t>HTC59</t>
  </si>
  <si>
    <t>The Red Hat Enterprise Linux 7 operating system is not configured securely</t>
  </si>
  <si>
    <t>HTC60</t>
  </si>
  <si>
    <t>The Windows 2016 Server is not configured securely</t>
  </si>
  <si>
    <t>HTC61</t>
  </si>
  <si>
    <t>The Windows 2012 R2 Server is not configured securely</t>
  </si>
  <si>
    <t>HTC62</t>
  </si>
  <si>
    <t>The SQL Server 2014 database is not configured securely</t>
  </si>
  <si>
    <t>HTC63</t>
  </si>
  <si>
    <t>The Windows 2008 R2 Server is not configured securely</t>
  </si>
  <si>
    <t>HTC64</t>
  </si>
  <si>
    <t>The High Volume Printer is not configured securely</t>
  </si>
  <si>
    <t>HTC65</t>
  </si>
  <si>
    <t>The system was not assessed during the onsite review</t>
  </si>
  <si>
    <t>HTC66</t>
  </si>
  <si>
    <t>The VMWare ESXi 5.5 Hypervisor is not configured securely</t>
  </si>
  <si>
    <t>HTC67</t>
  </si>
  <si>
    <t>The VMWare ESXi 6.0 Hypervisor is not configured securely</t>
  </si>
  <si>
    <t>HTC68</t>
  </si>
  <si>
    <t>The IBM z/OS version 1.13.x is not configured securely</t>
  </si>
  <si>
    <t>HTC69</t>
  </si>
  <si>
    <t>The IBM z/OS version 2.1.x is not configured securely</t>
  </si>
  <si>
    <t>HTC70</t>
  </si>
  <si>
    <t>The IBM z/OS version 2.2.x is not configured securely</t>
  </si>
  <si>
    <t>HTC71</t>
  </si>
  <si>
    <t>The Checkpoint R76 firewall is not configured securely</t>
  </si>
  <si>
    <t>HTC72</t>
  </si>
  <si>
    <t>The Checkpoint R77 firewall is not configured securely</t>
  </si>
  <si>
    <t>HTC73</t>
  </si>
  <si>
    <t>The Checkpoint R80 firewall is not configured securely</t>
  </si>
  <si>
    <t>HTC74</t>
  </si>
  <si>
    <t>The Oracle 11.2.0.4 database is not configured securely</t>
  </si>
  <si>
    <t>HTC75</t>
  </si>
  <si>
    <t>The Cisco IOS v12.x is not configured securely</t>
  </si>
  <si>
    <t>HTC76</t>
  </si>
  <si>
    <t>The Cisco IOS v15.x is not configured securely</t>
  </si>
  <si>
    <t>HTC77</t>
  </si>
  <si>
    <t>The AIX 6 server is not configured securely</t>
  </si>
  <si>
    <t>HTC78</t>
  </si>
  <si>
    <t>The AIX 7 server is not configured securely</t>
  </si>
  <si>
    <t>HTC79</t>
  </si>
  <si>
    <t xml:space="preserve">The CentOS 6 server is not configured securely </t>
  </si>
  <si>
    <t>HTC80</t>
  </si>
  <si>
    <t xml:space="preserve">The CentOS 7 server is not configured securely </t>
  </si>
  <si>
    <t>HTC81</t>
  </si>
  <si>
    <t xml:space="preserve">The OEL 6 server is not configured securely </t>
  </si>
  <si>
    <t>HTC82</t>
  </si>
  <si>
    <t>The OEL 7 server is not configured securely</t>
  </si>
  <si>
    <t>HTC83</t>
  </si>
  <si>
    <t xml:space="preserve">The Solaris 10 server is not configured securely </t>
  </si>
  <si>
    <t>HTC84</t>
  </si>
  <si>
    <t xml:space="preserve">The Solaris 11 server is not configured securely </t>
  </si>
  <si>
    <t>HTC85</t>
  </si>
  <si>
    <t xml:space="preserve">The SuSE 11 server is not configured securely </t>
  </si>
  <si>
    <t>HTC86</t>
  </si>
  <si>
    <t xml:space="preserve">The SuSE 12 server is not configured securely </t>
  </si>
  <si>
    <t>HTC87</t>
  </si>
  <si>
    <t>The VMWare Horizon 6 VDI solution is not configured securely</t>
  </si>
  <si>
    <t>HTC88</t>
  </si>
  <si>
    <t xml:space="preserve">The VMWare Horizon 7 VDI solution is not configured securely </t>
  </si>
  <si>
    <t>HTC89</t>
  </si>
  <si>
    <t>The Apache 2.2 web server is not configured securely</t>
  </si>
  <si>
    <t>HTC6</t>
  </si>
  <si>
    <t>The Red Hat Linux server is not configured securely</t>
  </si>
  <si>
    <t>HTC7</t>
  </si>
  <si>
    <t>The CentOS server is not configured securely</t>
  </si>
  <si>
    <t>HTC8</t>
  </si>
  <si>
    <t>The Cisco networking device is not configured securely</t>
  </si>
  <si>
    <t>HTC9</t>
  </si>
  <si>
    <t>The Cisco pix firewall is not configured securely</t>
  </si>
  <si>
    <t>HTC90</t>
  </si>
  <si>
    <t>The Apache 2.4 web server is not configured securely</t>
  </si>
  <si>
    <t>HTC92</t>
  </si>
  <si>
    <t>The ESXi 6.5 hypervisor is not configured securely</t>
  </si>
  <si>
    <t>HTC93</t>
  </si>
  <si>
    <t>The IIS 7.0 web server is not configured securely</t>
  </si>
  <si>
    <t>HTC94</t>
  </si>
  <si>
    <t>The IIS 7.5 web server is not configured securely</t>
  </si>
  <si>
    <t>HTC95</t>
  </si>
  <si>
    <t>The IIS 8.0 web server is not configured securely</t>
  </si>
  <si>
    <t>HTC96</t>
  </si>
  <si>
    <t>The IIS 8.5 web server is not configured securely</t>
  </si>
  <si>
    <t>HTC97</t>
  </si>
  <si>
    <t>The IBM DB2 v11 on z/OS is not configured securely</t>
  </si>
  <si>
    <t>HTC98</t>
  </si>
  <si>
    <t>The IBM DB2 v12 on z/OS is not configured securely</t>
  </si>
  <si>
    <t>HTC99</t>
  </si>
  <si>
    <t>The Cisco ASA 9.x (FW or VPN) is not configured securely</t>
  </si>
  <si>
    <t>This SCSEM is used by the IRS Office of Safeguards to evaluate compliance with IRS Publication 1075 for agencies that have implemented Teradata that receives, stores, processes or transmits Federal Tax Information (FTI). 
Agencies should use this SCSEM to prepare for an upcoming Safeguards review. It is also an effective tool for agency use as part of internal periodic security assessments or internal inspections to ensure continued compliance in the years when a Safeguards review is not scheduled.  The agency can also use the SCSEM to identify the types of policies and procedures required to ensure continued compliance with IRS Publication 1075. 
This SCSEM was created for the IRS Office of Safeguards based on the following resources.
▪ IRS Publication 1075, Tax Information Security Guidelines for Federal, State and Local Agencies (Rev. 11-2021) 
▪ NIST SP 800-53 Rev. 5, Recommended Security Controls for Federal Information Systems and Organizations
▪ Custom SCSEM developed in coordination with Teradata.</t>
  </si>
  <si>
    <t>HTC140</t>
  </si>
  <si>
    <t>The Windows 11 workstation has not been configured securely</t>
  </si>
  <si>
    <t>HTC141</t>
  </si>
  <si>
    <t>The Windows 2022 Server has not been configured securely</t>
  </si>
  <si>
    <t>HTC142</t>
  </si>
  <si>
    <t>The Kubernetes container has not been configured securely</t>
  </si>
  <si>
    <t>HTC143</t>
  </si>
  <si>
    <t>The Red Hat Open Shift container has not been configured securely</t>
  </si>
  <si>
    <t>HTC144</t>
  </si>
  <si>
    <t>The Docker container has not been configured securely</t>
  </si>
  <si>
    <t>HTC145</t>
  </si>
  <si>
    <t xml:space="preserve">The containerized technology has not been configured securely </t>
  </si>
  <si>
    <t>HTC146</t>
  </si>
  <si>
    <t>The DB2 v11 for LUW relational database management system (RDBMS) is not configured securely</t>
  </si>
  <si>
    <t>HTC147</t>
  </si>
  <si>
    <t>The DB2 v13 for Z/OS database management system is not configured securely</t>
  </si>
  <si>
    <t>HTC148</t>
  </si>
  <si>
    <t>The IBM z/OS 2.5 mainframe is not configured securely</t>
  </si>
  <si>
    <t>HTC149</t>
  </si>
  <si>
    <t>The Palo Alto Firewall running PanOS 10 is not configured securely</t>
  </si>
  <si>
    <t>HTC150</t>
  </si>
  <si>
    <t>The Cisco switch/router running iOS 17 is not configured securely</t>
  </si>
  <si>
    <t>HTC151</t>
  </si>
  <si>
    <t xml:space="preserve">Test Case Tab </t>
  </si>
  <si>
    <t xml:space="preserve">Date </t>
  </si>
  <si>
    <t>Updated issue code table.</t>
  </si>
  <si>
    <t xml:space="preserve">Internal Revenue Service </t>
  </si>
  <si>
    <t xml:space="preserve"> ▪ SCSEM Version: 3.7</t>
  </si>
  <si>
    <t xml:space="preserve"> ▪ SCSEM Release Date: September 30, 2023</t>
  </si>
  <si>
    <t>Updated Issue Code Table</t>
  </si>
  <si>
    <t>The MacOS 12 operating system is not configured securely</t>
  </si>
  <si>
    <t>HTC152</t>
  </si>
  <si>
    <t>The OEL 9.0 Server is not configured securely</t>
  </si>
  <si>
    <t>HTC153</t>
  </si>
  <si>
    <t>The RHEL 9.0 Server is not configured securely</t>
  </si>
  <si>
    <t>HTC154</t>
  </si>
  <si>
    <t>The Rocky Linux 9 Server is not configured securely</t>
  </si>
  <si>
    <t>HTC155</t>
  </si>
  <si>
    <t>The MacOS 13 operating system is not configured securely</t>
  </si>
  <si>
    <t>HTC156</t>
  </si>
  <si>
    <t>The Palo Alto 11 firewall is not configured securely</t>
  </si>
  <si>
    <t>HTC157</t>
  </si>
  <si>
    <t>The FortiGate Firewall is not configured securely</t>
  </si>
  <si>
    <t>HTC158</t>
  </si>
  <si>
    <t>The NGNIX Web Server is not configured securely</t>
  </si>
  <si>
    <t>HTC159</t>
  </si>
  <si>
    <t>The SQL Server 2022 database is not configured securely</t>
  </si>
  <si>
    <t>HTC160</t>
  </si>
  <si>
    <t>The Debian 11 operating system is not configured securely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</si>
</sst>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d/yyyy;@"/>
    <numFmt numFmtId="165" formatCode="[&lt;=9999999]###\-####;\(###\)\ ###\-####"/>
    <numFmt numFmtId="166" formatCode="0.0"/>
  </numFmts>
  <fonts count="21" x14ac:knownFonts="1">
    <font>
      <sz val="10"/>
      <name val="Arial"/>
    </font>
    <font>
      <sz val="11"/>
      <color indexed="8"/>
      <name val="Calibri"/>
      <family val="2"/>
    </font>
    <font>
      <sz val="8"/>
      <name val="Arial"/>
      <family val="2"/>
    </font>
    <font>
      <b/>
      <sz val="10"/>
      <name val="Arial"/>
      <family val="2"/>
    </font>
    <font>
      <b/>
      <sz val="12"/>
      <name val="Arial"/>
      <family val="2"/>
    </font>
    <font>
      <i/>
      <sz val="10"/>
      <name val="Arial"/>
      <family val="2"/>
    </font>
    <font>
      <sz val="10"/>
      <color indexed="8"/>
      <name val="Arial"/>
      <family val="2"/>
    </font>
    <font>
      <sz val="10"/>
      <name val="Arial"/>
      <family val="2"/>
    </font>
    <font>
      <i/>
      <sz val="9"/>
      <name val="Arial"/>
      <family val="2"/>
    </font>
    <font>
      <sz val="12"/>
      <name val="Arial"/>
      <family val="2"/>
    </font>
    <font>
      <b/>
      <i/>
      <sz val="10"/>
      <name val="Arial"/>
      <family val="2"/>
    </font>
    <font>
      <b/>
      <u/>
      <sz val="10"/>
      <name val="Arial"/>
      <family val="2"/>
    </font>
    <font>
      <sz val="9"/>
      <name val="Arial"/>
      <family val="2"/>
    </font>
    <font>
      <u/>
      <sz val="10"/>
      <color theme="10"/>
      <name val="Arial"/>
      <family val="2"/>
    </font>
    <font>
      <b/>
      <sz val="11"/>
      <color theme="1"/>
      <name val="Calibri"/>
      <family val="2"/>
      <scheme val="minor"/>
    </font>
    <font>
      <sz val="10"/>
      <color rgb="FFAC0000"/>
      <name val="Arial"/>
      <family val="2"/>
    </font>
    <font>
      <sz val="10"/>
      <color theme="1"/>
      <name val="Arial"/>
      <family val="2"/>
    </font>
    <font>
      <b/>
      <sz val="10"/>
      <color theme="1"/>
      <name val="Arial"/>
      <family val="2"/>
    </font>
    <font>
      <b/>
      <sz val="10"/>
      <color rgb="FFFF0000"/>
      <name val="Arial"/>
      <family val="2"/>
    </font>
    <font>
      <sz val="10"/>
      <color theme="0"/>
      <name val="Arial"/>
      <family val="2"/>
    </font>
    <font>
      <sz val="12"/>
      <color theme="1"/>
      <name val="Calibri"/>
      <family val="2"/>
      <scheme val="minor"/>
    </font>
  </fonts>
  <fills count="11">
    <fill>
      <patternFill patternType="none"/>
    </fill>
    <fill>
      <patternFill patternType="gray125"/>
    </fill>
    <fill>
      <patternFill patternType="solid">
        <fgColor indexed="55"/>
        <bgColor indexed="64"/>
      </patternFill>
    </fill>
    <fill>
      <patternFill patternType="solid">
        <fgColor indexed="44"/>
        <bgColor indexed="64"/>
      </patternFill>
    </fill>
    <fill>
      <patternFill patternType="solid">
        <fgColor indexed="22"/>
        <bgColor indexed="64"/>
      </patternFill>
    </fill>
    <fill>
      <patternFill patternType="solid">
        <fgColor rgb="FFAFD7FF"/>
        <bgColor indexed="64"/>
      </patternFill>
    </fill>
    <fill>
      <patternFill patternType="solid">
        <fgColor rgb="FFB2B2B2"/>
        <bgColor indexed="64"/>
      </patternFill>
    </fill>
    <fill>
      <patternFill patternType="solid">
        <fgColor theme="0"/>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0"/>
        <bgColor indexed="8"/>
      </patternFill>
    </fill>
  </fills>
  <borders count="42">
    <border>
      <left/>
      <right/>
      <top/>
      <bottom/>
      <diagonal/>
    </border>
    <border>
      <left style="thin">
        <color indexed="63"/>
      </left>
      <right style="thin">
        <color indexed="63"/>
      </right>
      <top style="thin">
        <color indexed="63"/>
      </top>
      <bottom style="thin">
        <color indexed="63"/>
      </bottom>
      <diagonal/>
    </border>
    <border>
      <left style="thin">
        <color indexed="63"/>
      </left>
      <right/>
      <top style="thin">
        <color indexed="63"/>
      </top>
      <bottom style="thin">
        <color indexed="63"/>
      </bottom>
      <diagonal/>
    </border>
    <border>
      <left/>
      <right/>
      <top style="thin">
        <color indexed="63"/>
      </top>
      <bottom style="thin">
        <color indexed="63"/>
      </bottom>
      <diagonal/>
    </border>
    <border>
      <left/>
      <right style="thin">
        <color indexed="63"/>
      </right>
      <top style="thin">
        <color indexed="63"/>
      </top>
      <bottom style="thin">
        <color indexed="63"/>
      </bottom>
      <diagonal/>
    </border>
    <border>
      <left/>
      <right/>
      <top style="thin">
        <color indexed="63"/>
      </top>
      <bottom/>
      <diagonal/>
    </border>
    <border>
      <left/>
      <right style="thin">
        <color indexed="63"/>
      </right>
      <top style="thin">
        <color indexed="63"/>
      </top>
      <bottom/>
      <diagonal/>
    </border>
    <border>
      <left style="thin">
        <color indexed="63"/>
      </left>
      <right/>
      <top/>
      <bottom/>
      <diagonal/>
    </border>
    <border>
      <left/>
      <right style="thin">
        <color indexed="63"/>
      </right>
      <top/>
      <bottom/>
      <diagonal/>
    </border>
    <border>
      <left/>
      <right/>
      <top/>
      <bottom style="thin">
        <color indexed="63"/>
      </bottom>
      <diagonal/>
    </border>
    <border>
      <left/>
      <right style="thin">
        <color indexed="63"/>
      </right>
      <top/>
      <bottom style="thin">
        <color indexed="63"/>
      </bottom>
      <diagonal/>
    </border>
    <border>
      <left style="thin">
        <color indexed="63"/>
      </left>
      <right/>
      <top/>
      <bottom style="thin">
        <color indexed="63"/>
      </bottom>
      <diagonal/>
    </border>
    <border>
      <left/>
      <right style="thin">
        <color indexed="64"/>
      </right>
      <top style="thin">
        <color indexed="63"/>
      </top>
      <bottom style="thin">
        <color indexed="63"/>
      </bottom>
      <diagonal/>
    </border>
    <border>
      <left style="thin">
        <color indexed="63"/>
      </left>
      <right/>
      <top style="thin">
        <color indexed="63"/>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3"/>
      </top>
      <bottom/>
      <diagonal/>
    </border>
    <border>
      <left/>
      <right style="thin">
        <color indexed="64"/>
      </right>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3"/>
      </bottom>
      <diagonal/>
    </border>
    <border>
      <left/>
      <right/>
      <top style="thin">
        <color indexed="64"/>
      </top>
      <bottom style="thin">
        <color indexed="63"/>
      </bottom>
      <diagonal/>
    </border>
    <border>
      <left/>
      <right style="thin">
        <color indexed="64"/>
      </right>
      <top style="thin">
        <color indexed="64"/>
      </top>
      <bottom style="thin">
        <color indexed="63"/>
      </bottom>
      <diagonal/>
    </border>
    <border>
      <left style="thin">
        <color indexed="64"/>
      </left>
      <right style="thin">
        <color indexed="63"/>
      </right>
      <top style="thin">
        <color indexed="64"/>
      </top>
      <bottom style="thin">
        <color indexed="64"/>
      </bottom>
      <diagonal/>
    </border>
    <border>
      <left style="thin">
        <color indexed="63"/>
      </left>
      <right style="thin">
        <color indexed="63"/>
      </right>
      <top style="thin">
        <color indexed="64"/>
      </top>
      <bottom style="thin">
        <color indexed="64"/>
      </bottom>
      <diagonal/>
    </border>
    <border>
      <left style="thin">
        <color indexed="63"/>
      </left>
      <right style="thin">
        <color indexed="64"/>
      </right>
      <top style="thin">
        <color indexed="64"/>
      </top>
      <bottom style="thin">
        <color indexed="64"/>
      </bottom>
      <diagonal/>
    </border>
    <border>
      <left style="thin">
        <color indexed="64"/>
      </left>
      <right/>
      <top style="thin">
        <color indexed="63"/>
      </top>
      <bottom style="thin">
        <color indexed="63"/>
      </bottom>
      <diagonal/>
    </border>
    <border>
      <left style="thin">
        <color indexed="63"/>
      </left>
      <right style="thin">
        <color indexed="64"/>
      </right>
      <top style="thin">
        <color indexed="63"/>
      </top>
      <bottom style="thin">
        <color indexed="63"/>
      </bottom>
      <diagonal/>
    </border>
    <border>
      <left style="thin">
        <color indexed="64"/>
      </left>
      <right/>
      <top style="thin">
        <color indexed="63"/>
      </top>
      <bottom style="thin">
        <color indexed="64"/>
      </bottom>
      <diagonal/>
    </border>
    <border>
      <left/>
      <right style="thin">
        <color indexed="63"/>
      </right>
      <top style="thin">
        <color indexed="63"/>
      </top>
      <bottom style="thin">
        <color indexed="64"/>
      </bottom>
      <diagonal/>
    </border>
    <border>
      <left style="thin">
        <color indexed="63"/>
      </left>
      <right style="thin">
        <color indexed="63"/>
      </right>
      <top style="thin">
        <color indexed="63"/>
      </top>
      <bottom style="thin">
        <color indexed="64"/>
      </bottom>
      <diagonal/>
    </border>
    <border>
      <left style="thin">
        <color indexed="63"/>
      </left>
      <right style="thin">
        <color indexed="64"/>
      </right>
      <top style="thin">
        <color indexed="63"/>
      </top>
      <bottom style="thin">
        <color indexed="64"/>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thin">
        <color auto="1"/>
      </bottom>
      <diagonal/>
    </border>
  </borders>
  <cellStyleXfs count="5">
    <xf numFmtId="0" fontId="0" fillId="0" borderId="0"/>
    <xf numFmtId="0" fontId="13" fillId="0" borderId="0" applyNumberFormat="0" applyFill="0" applyBorder="0" applyAlignment="0" applyProtection="0"/>
    <xf numFmtId="0" fontId="7" fillId="0" borderId="0"/>
    <xf numFmtId="0" fontId="7" fillId="0" borderId="0"/>
    <xf numFmtId="0" fontId="1" fillId="0" borderId="0" applyFill="0" applyProtection="0"/>
  </cellStyleXfs>
  <cellXfs count="208">
    <xf numFmtId="0" fontId="0" fillId="0" borderId="0" xfId="0"/>
    <xf numFmtId="0" fontId="5" fillId="0" borderId="0" xfId="0" applyFont="1" applyAlignment="1">
      <alignment vertical="top" wrapText="1"/>
    </xf>
    <xf numFmtId="166" fontId="0" fillId="0" borderId="1" xfId="0" applyNumberFormat="1" applyBorder="1" applyAlignment="1">
      <alignment horizontal="left" vertical="top"/>
    </xf>
    <xf numFmtId="14" fontId="0" fillId="0" borderId="2" xfId="0" applyNumberFormat="1" applyBorder="1" applyAlignment="1">
      <alignment horizontal="left" vertical="top"/>
    </xf>
    <xf numFmtId="0" fontId="0" fillId="0" borderId="1" xfId="0" applyBorder="1" applyAlignment="1">
      <alignment horizontal="left" vertical="top"/>
    </xf>
    <xf numFmtId="0" fontId="0" fillId="0" borderId="1" xfId="0" applyBorder="1" applyAlignment="1">
      <alignment horizontal="left" vertical="top" wrapText="1"/>
    </xf>
    <xf numFmtId="14" fontId="0" fillId="0" borderId="1" xfId="0" applyNumberFormat="1" applyBorder="1" applyAlignment="1">
      <alignment horizontal="left" vertical="top"/>
    </xf>
    <xf numFmtId="14" fontId="0" fillId="0" borderId="0" xfId="0" applyNumberFormat="1"/>
    <xf numFmtId="0" fontId="3" fillId="2" borderId="2" xfId="0" applyFont="1" applyFill="1" applyBorder="1"/>
    <xf numFmtId="0" fontId="3" fillId="2" borderId="3" xfId="0" applyFont="1" applyFill="1" applyBorder="1"/>
    <xf numFmtId="0" fontId="3" fillId="2" borderId="4" xfId="0" applyFont="1" applyFill="1" applyBorder="1"/>
    <xf numFmtId="0" fontId="3" fillId="0" borderId="5" xfId="0" applyFont="1" applyBorder="1" applyAlignment="1">
      <alignment vertical="center"/>
    </xf>
    <xf numFmtId="0" fontId="3" fillId="0" borderId="6" xfId="0" applyFont="1" applyBorder="1" applyAlignment="1">
      <alignment vertical="center"/>
    </xf>
    <xf numFmtId="0" fontId="7" fillId="0" borderId="7" xfId="0" applyFont="1" applyBorder="1" applyAlignment="1">
      <alignment vertical="top"/>
    </xf>
    <xf numFmtId="0" fontId="7" fillId="0" borderId="0" xfId="0" applyFont="1" applyAlignment="1">
      <alignment vertical="top"/>
    </xf>
    <xf numFmtId="0" fontId="7" fillId="0" borderId="8" xfId="0" applyFont="1" applyBorder="1" applyAlignment="1">
      <alignment vertical="top"/>
    </xf>
    <xf numFmtId="0" fontId="7" fillId="0" borderId="9" xfId="0" applyFont="1" applyBorder="1" applyAlignment="1">
      <alignment vertical="top"/>
    </xf>
    <xf numFmtId="0" fontId="7" fillId="0" borderId="10" xfId="0" applyFont="1" applyBorder="1" applyAlignment="1">
      <alignment vertical="top"/>
    </xf>
    <xf numFmtId="0" fontId="5" fillId="0" borderId="0" xfId="0" applyFont="1" applyAlignment="1">
      <alignment vertical="top"/>
    </xf>
    <xf numFmtId="0" fontId="7" fillId="0" borderId="11" xfId="0" applyFont="1" applyBorder="1" applyAlignment="1">
      <alignment vertical="top"/>
    </xf>
    <xf numFmtId="0" fontId="3" fillId="5" borderId="1" xfId="0" applyFont="1" applyFill="1" applyBorder="1" applyAlignment="1">
      <alignment horizontal="left" vertical="center" wrapText="1"/>
    </xf>
    <xf numFmtId="0" fontId="0" fillId="5" borderId="4" xfId="0" applyFill="1" applyBorder="1" applyAlignment="1">
      <alignment vertical="center"/>
    </xf>
    <xf numFmtId="0" fontId="9" fillId="3" borderId="0" xfId="0" applyFont="1" applyFill="1"/>
    <xf numFmtId="0" fontId="7" fillId="3" borderId="0" xfId="0" applyFont="1" applyFill="1"/>
    <xf numFmtId="0" fontId="3" fillId="4" borderId="5" xfId="0" applyFont="1" applyFill="1" applyBorder="1" applyAlignment="1">
      <alignment vertical="center"/>
    </xf>
    <xf numFmtId="0" fontId="0" fillId="4" borderId="0" xfId="0" applyFill="1" applyAlignment="1">
      <alignment vertical="top"/>
    </xf>
    <xf numFmtId="0" fontId="0" fillId="4" borderId="9" xfId="0" applyFill="1" applyBorder="1" applyAlignment="1">
      <alignment vertical="top"/>
    </xf>
    <xf numFmtId="0" fontId="3" fillId="2" borderId="3" xfId="0" applyFont="1" applyFill="1" applyBorder="1" applyAlignment="1">
      <alignment vertical="center"/>
    </xf>
    <xf numFmtId="0" fontId="0" fillId="5" borderId="2" xfId="0" applyFill="1" applyBorder="1" applyAlignment="1">
      <alignment vertical="center"/>
    </xf>
    <xf numFmtId="0" fontId="0" fillId="5" borderId="3" xfId="0" applyFill="1" applyBorder="1" applyAlignment="1">
      <alignment vertical="center"/>
    </xf>
    <xf numFmtId="0" fontId="0" fillId="5" borderId="12" xfId="0" applyFill="1" applyBorder="1" applyAlignment="1">
      <alignment vertical="center"/>
    </xf>
    <xf numFmtId="0" fontId="13" fillId="0" borderId="0" xfId="1" applyProtection="1"/>
    <xf numFmtId="0" fontId="3" fillId="5" borderId="2" xfId="0" applyFont="1" applyFill="1" applyBorder="1" applyAlignment="1">
      <alignment vertical="center"/>
    </xf>
    <xf numFmtId="0" fontId="3" fillId="5" borderId="3" xfId="0" applyFont="1" applyFill="1" applyBorder="1" applyAlignment="1">
      <alignment vertical="center"/>
    </xf>
    <xf numFmtId="0" fontId="3" fillId="5" borderId="4" xfId="0" applyFont="1" applyFill="1" applyBorder="1" applyAlignment="1">
      <alignment vertical="center"/>
    </xf>
    <xf numFmtId="0" fontId="15" fillId="0" borderId="0" xfId="0" applyFont="1"/>
    <xf numFmtId="0" fontId="3" fillId="6" borderId="13" xfId="0" applyFont="1" applyFill="1" applyBorder="1" applyAlignment="1">
      <alignment vertical="top"/>
    </xf>
    <xf numFmtId="0" fontId="3" fillId="6" borderId="5" xfId="0" applyFont="1" applyFill="1" applyBorder="1" applyAlignment="1">
      <alignment vertical="top"/>
    </xf>
    <xf numFmtId="0" fontId="3" fillId="6" borderId="6" xfId="0" applyFont="1" applyFill="1" applyBorder="1" applyAlignment="1">
      <alignment vertical="top"/>
    </xf>
    <xf numFmtId="0" fontId="7" fillId="0" borderId="13" xfId="0" applyFont="1" applyBorder="1" applyAlignment="1">
      <alignment vertical="top"/>
    </xf>
    <xf numFmtId="0" fontId="7" fillId="0" borderId="5" xfId="0" applyFont="1" applyBorder="1" applyAlignment="1">
      <alignment vertical="top"/>
    </xf>
    <xf numFmtId="0" fontId="7" fillId="0" borderId="6" xfId="0" applyFont="1" applyBorder="1" applyAlignment="1">
      <alignment vertical="top"/>
    </xf>
    <xf numFmtId="0" fontId="3" fillId="6" borderId="11" xfId="0" applyFont="1" applyFill="1" applyBorder="1" applyAlignment="1">
      <alignment vertical="top"/>
    </xf>
    <xf numFmtId="0" fontId="3" fillId="6" borderId="9" xfId="0" applyFont="1" applyFill="1" applyBorder="1" applyAlignment="1">
      <alignment vertical="top"/>
    </xf>
    <xf numFmtId="0" fontId="3" fillId="6" borderId="10" xfId="0" applyFont="1" applyFill="1" applyBorder="1" applyAlignment="1">
      <alignment vertical="top"/>
    </xf>
    <xf numFmtId="0" fontId="3" fillId="6" borderId="2" xfId="0" applyFont="1" applyFill="1" applyBorder="1" applyAlignment="1">
      <alignment vertical="top"/>
    </xf>
    <xf numFmtId="0" fontId="3" fillId="6" borderId="3" xfId="0" applyFont="1" applyFill="1" applyBorder="1" applyAlignment="1">
      <alignment vertical="top"/>
    </xf>
    <xf numFmtId="0" fontId="3" fillId="6" borderId="4" xfId="0" applyFont="1" applyFill="1" applyBorder="1" applyAlignment="1">
      <alignment vertical="top"/>
    </xf>
    <xf numFmtId="0" fontId="7" fillId="0" borderId="2" xfId="0" applyFont="1" applyBorder="1" applyAlignment="1">
      <alignment vertical="top"/>
    </xf>
    <xf numFmtId="0" fontId="7" fillId="0" borderId="3" xfId="0" applyFont="1" applyBorder="1" applyAlignment="1">
      <alignment vertical="top"/>
    </xf>
    <xf numFmtId="0" fontId="7" fillId="0" borderId="4" xfId="0" applyFont="1" applyBorder="1" applyAlignment="1">
      <alignment vertical="top"/>
    </xf>
    <xf numFmtId="0" fontId="3" fillId="6" borderId="7" xfId="0" applyFont="1" applyFill="1" applyBorder="1" applyAlignment="1">
      <alignment vertical="top"/>
    </xf>
    <xf numFmtId="0" fontId="3" fillId="6" borderId="0" xfId="0" applyFont="1" applyFill="1" applyAlignment="1">
      <alignment vertical="top"/>
    </xf>
    <xf numFmtId="0" fontId="3" fillId="6" borderId="8" xfId="0" applyFont="1" applyFill="1" applyBorder="1" applyAlignment="1">
      <alignment vertical="top"/>
    </xf>
    <xf numFmtId="0" fontId="6" fillId="4" borderId="0" xfId="0" applyFont="1" applyFill="1"/>
    <xf numFmtId="0" fontId="7" fillId="4" borderId="7" xfId="0" applyFont="1" applyFill="1" applyBorder="1" applyAlignment="1">
      <alignment horizontal="left" vertical="top" indent="1"/>
    </xf>
    <xf numFmtId="0" fontId="3" fillId="2" borderId="2" xfId="0" applyFont="1" applyFill="1" applyBorder="1" applyAlignment="1">
      <alignment horizontal="left" vertical="center" indent="1"/>
    </xf>
    <xf numFmtId="0" fontId="4" fillId="3" borderId="7" xfId="0" applyFont="1" applyFill="1" applyBorder="1" applyAlignment="1">
      <alignment horizontal="left" indent="1"/>
    </xf>
    <xf numFmtId="0" fontId="3" fillId="4" borderId="13" xfId="0" applyFont="1" applyFill="1" applyBorder="1" applyAlignment="1">
      <alignment horizontal="left" indent="1"/>
    </xf>
    <xf numFmtId="0" fontId="7" fillId="4" borderId="11" xfId="0" applyFont="1" applyFill="1" applyBorder="1" applyAlignment="1">
      <alignment horizontal="left" vertical="top" indent="1"/>
    </xf>
    <xf numFmtId="0" fontId="16" fillId="0" borderId="4" xfId="0" applyFont="1" applyBorder="1" applyAlignment="1">
      <alignment vertical="top" wrapText="1"/>
    </xf>
    <xf numFmtId="0" fontId="3" fillId="0" borderId="2" xfId="0" applyFont="1" applyBorder="1" applyAlignment="1">
      <alignment horizontal="left" vertical="top" indent="1"/>
    </xf>
    <xf numFmtId="165" fontId="16" fillId="0" borderId="4" xfId="0" applyNumberFormat="1" applyFont="1" applyBorder="1" applyAlignment="1">
      <alignment vertical="top" wrapText="1"/>
    </xf>
    <xf numFmtId="0" fontId="16" fillId="0" borderId="4" xfId="0" applyFont="1" applyBorder="1" applyAlignment="1">
      <alignment horizontal="left" vertical="top" wrapText="1"/>
    </xf>
    <xf numFmtId="165" fontId="16" fillId="0" borderId="4" xfId="0" applyNumberFormat="1" applyFont="1" applyBorder="1" applyAlignment="1">
      <alignment horizontal="left" vertical="top" wrapText="1"/>
    </xf>
    <xf numFmtId="0" fontId="9" fillId="3" borderId="0" xfId="0" applyFont="1" applyFill="1" applyAlignment="1">
      <alignment vertical="top"/>
    </xf>
    <xf numFmtId="0" fontId="4" fillId="3" borderId="7" xfId="0" applyFont="1" applyFill="1" applyBorder="1" applyAlignment="1">
      <alignment horizontal="left" vertical="top" indent="1"/>
    </xf>
    <xf numFmtId="0" fontId="3" fillId="5" borderId="2" xfId="0" applyFont="1" applyFill="1" applyBorder="1" applyAlignment="1">
      <alignment horizontal="left" vertical="center" indent="1"/>
    </xf>
    <xf numFmtId="0" fontId="7" fillId="3" borderId="7" xfId="0" applyFont="1" applyFill="1" applyBorder="1" applyAlignment="1">
      <alignment horizontal="left" indent="1"/>
    </xf>
    <xf numFmtId="0" fontId="7" fillId="3" borderId="7" xfId="0" applyFont="1" applyFill="1" applyBorder="1" applyAlignment="1">
      <alignment horizontal="left" vertical="top" indent="1"/>
    </xf>
    <xf numFmtId="0" fontId="7" fillId="0" borderId="1" xfId="0" applyFont="1" applyBorder="1" applyAlignment="1">
      <alignment horizontal="left" vertical="top"/>
    </xf>
    <xf numFmtId="0" fontId="7" fillId="0" borderId="0" xfId="0" applyFont="1"/>
    <xf numFmtId="0" fontId="7" fillId="0" borderId="14" xfId="0" applyFont="1" applyBorder="1" applyAlignment="1">
      <alignment horizontal="center" vertical="top" wrapText="1"/>
    </xf>
    <xf numFmtId="0" fontId="7" fillId="0" borderId="14" xfId="0" applyFont="1" applyBorder="1" applyAlignment="1">
      <alignment horizontal="left" vertical="top" wrapText="1"/>
    </xf>
    <xf numFmtId="14" fontId="7" fillId="0" borderId="2" xfId="0" applyNumberFormat="1" applyFont="1" applyBorder="1" applyAlignment="1">
      <alignment horizontal="left" vertical="top"/>
    </xf>
    <xf numFmtId="0" fontId="7" fillId="3" borderId="15" xfId="0" applyFont="1" applyFill="1" applyBorder="1"/>
    <xf numFmtId="0" fontId="9" fillId="3" borderId="15" xfId="0" applyFont="1" applyFill="1" applyBorder="1"/>
    <xf numFmtId="0" fontId="9" fillId="3" borderId="15" xfId="0" applyFont="1" applyFill="1" applyBorder="1" applyAlignment="1">
      <alignment vertical="top"/>
    </xf>
    <xf numFmtId="0" fontId="3" fillId="4" borderId="16" xfId="0" applyFont="1" applyFill="1" applyBorder="1" applyAlignment="1">
      <alignment vertical="center"/>
    </xf>
    <xf numFmtId="0" fontId="0" fillId="4" borderId="15" xfId="0" applyFill="1" applyBorder="1" applyAlignment="1">
      <alignment vertical="top"/>
    </xf>
    <xf numFmtId="0" fontId="0" fillId="4" borderId="17" xfId="0" applyFill="1" applyBorder="1" applyAlignment="1">
      <alignment vertical="top"/>
    </xf>
    <xf numFmtId="0" fontId="0" fillId="0" borderId="15" xfId="0" applyBorder="1"/>
    <xf numFmtId="0" fontId="3" fillId="2" borderId="12" xfId="0" applyFont="1" applyFill="1" applyBorder="1" applyAlignment="1">
      <alignment vertical="center"/>
    </xf>
    <xf numFmtId="0" fontId="7" fillId="0" borderId="14" xfId="0" applyFont="1" applyBorder="1" applyAlignment="1">
      <alignment horizontal="left" vertical="top"/>
    </xf>
    <xf numFmtId="0" fontId="6" fillId="4" borderId="0" xfId="0" applyFont="1" applyFill="1" applyAlignment="1">
      <alignment horizontal="left" vertical="center"/>
    </xf>
    <xf numFmtId="0" fontId="7" fillId="0" borderId="0" xfId="0" applyFont="1" applyAlignment="1">
      <alignment horizontal="left"/>
    </xf>
    <xf numFmtId="0" fontId="17" fillId="6" borderId="18" xfId="0" applyFont="1" applyFill="1" applyBorder="1" applyAlignment="1">
      <alignment vertical="top"/>
    </xf>
    <xf numFmtId="0" fontId="3" fillId="6" borderId="19" xfId="0" applyFont="1" applyFill="1" applyBorder="1" applyAlignment="1">
      <alignment vertical="top"/>
    </xf>
    <xf numFmtId="0" fontId="3" fillId="6" borderId="20" xfId="0" applyFont="1" applyFill="1" applyBorder="1" applyAlignment="1">
      <alignment vertical="top"/>
    </xf>
    <xf numFmtId="0" fontId="3" fillId="6" borderId="21" xfId="0" applyFont="1" applyFill="1" applyBorder="1" applyAlignment="1">
      <alignment vertical="top"/>
    </xf>
    <xf numFmtId="0" fontId="3" fillId="6" borderId="15" xfId="0" applyFont="1" applyFill="1" applyBorder="1" applyAlignment="1">
      <alignment vertical="top"/>
    </xf>
    <xf numFmtId="0" fontId="3" fillId="6" borderId="22" xfId="0" applyFont="1" applyFill="1" applyBorder="1" applyAlignment="1">
      <alignment vertical="top"/>
    </xf>
    <xf numFmtId="0" fontId="3" fillId="6" borderId="23" xfId="0" applyFont="1" applyFill="1" applyBorder="1" applyAlignment="1">
      <alignment vertical="top"/>
    </xf>
    <xf numFmtId="0" fontId="3" fillId="6" borderId="24" xfId="0" applyFont="1" applyFill="1" applyBorder="1" applyAlignment="1">
      <alignment vertical="top"/>
    </xf>
    <xf numFmtId="0" fontId="3" fillId="0" borderId="13" xfId="0" applyFont="1" applyBorder="1" applyAlignment="1">
      <alignment vertical="center"/>
    </xf>
    <xf numFmtId="0" fontId="0" fillId="0" borderId="18" xfId="0" applyBorder="1"/>
    <xf numFmtId="0" fontId="0" fillId="0" borderId="19" xfId="0" applyBorder="1"/>
    <xf numFmtId="0" fontId="0" fillId="0" borderId="20" xfId="0" applyBorder="1"/>
    <xf numFmtId="0" fontId="3" fillId="7" borderId="21" xfId="0" applyFont="1" applyFill="1" applyBorder="1"/>
    <xf numFmtId="0" fontId="3" fillId="5" borderId="18" xfId="0" applyFont="1" applyFill="1" applyBorder="1"/>
    <xf numFmtId="0" fontId="3" fillId="5" borderId="19" xfId="0" applyFont="1" applyFill="1" applyBorder="1"/>
    <xf numFmtId="0" fontId="3" fillId="5" borderId="20" xfId="0" applyFont="1" applyFill="1" applyBorder="1"/>
    <xf numFmtId="0" fontId="5" fillId="7" borderId="21" xfId="0" applyFont="1" applyFill="1" applyBorder="1"/>
    <xf numFmtId="0" fontId="3" fillId="4" borderId="25" xfId="0" applyFont="1" applyFill="1" applyBorder="1"/>
    <xf numFmtId="0" fontId="0" fillId="8" borderId="26" xfId="0" applyFill="1" applyBorder="1"/>
    <xf numFmtId="0" fontId="3" fillId="4" borderId="26" xfId="0" applyFont="1" applyFill="1" applyBorder="1"/>
    <xf numFmtId="0" fontId="0" fillId="8" borderId="27" xfId="0" applyFill="1" applyBorder="1"/>
    <xf numFmtId="0" fontId="3" fillId="4" borderId="28" xfId="0" applyFont="1" applyFill="1" applyBorder="1"/>
    <xf numFmtId="0" fontId="3" fillId="4" borderId="29" xfId="0" applyFont="1" applyFill="1" applyBorder="1"/>
    <xf numFmtId="0" fontId="3" fillId="4" borderId="30" xfId="0" applyFont="1" applyFill="1" applyBorder="1"/>
    <xf numFmtId="0" fontId="0" fillId="7" borderId="21" xfId="0" applyFill="1" applyBorder="1"/>
    <xf numFmtId="0" fontId="8" fillId="5" borderId="31" xfId="0" applyFont="1" applyFill="1" applyBorder="1" applyAlignment="1">
      <alignment horizontal="center" vertical="center" wrapText="1"/>
    </xf>
    <xf numFmtId="0" fontId="8" fillId="5" borderId="32" xfId="0" applyFont="1" applyFill="1" applyBorder="1" applyAlignment="1">
      <alignment horizontal="center" vertical="center" wrapText="1"/>
    </xf>
    <xf numFmtId="0" fontId="8" fillId="5" borderId="33" xfId="0" applyFont="1" applyFill="1" applyBorder="1" applyAlignment="1">
      <alignment horizontal="center" vertical="center" wrapText="1"/>
    </xf>
    <xf numFmtId="0" fontId="7" fillId="5" borderId="34" xfId="0" applyFont="1" applyFill="1" applyBorder="1" applyAlignment="1">
      <alignment vertical="center"/>
    </xf>
    <xf numFmtId="0" fontId="8" fillId="5" borderId="1" xfId="0" applyFont="1" applyFill="1" applyBorder="1" applyAlignment="1">
      <alignment horizontal="center" vertical="center"/>
    </xf>
    <xf numFmtId="0" fontId="8" fillId="5" borderId="35" xfId="0" applyFont="1" applyFill="1" applyBorder="1" applyAlignment="1">
      <alignment horizontal="center" vertical="center"/>
    </xf>
    <xf numFmtId="0" fontId="5" fillId="7" borderId="21" xfId="0" applyFont="1" applyFill="1" applyBorder="1" applyAlignment="1">
      <alignment vertical="top"/>
    </xf>
    <xf numFmtId="0" fontId="5" fillId="0" borderId="14" xfId="0" applyFont="1" applyBorder="1" applyAlignment="1">
      <alignment horizontal="center" vertical="center"/>
    </xf>
    <xf numFmtId="0" fontId="3" fillId="0" borderId="36" xfId="0" applyFont="1" applyBorder="1" applyAlignment="1">
      <alignment vertical="center"/>
    </xf>
    <xf numFmtId="0" fontId="3" fillId="0" borderId="37" xfId="0" applyFont="1" applyBorder="1" applyAlignment="1">
      <alignment vertical="center"/>
    </xf>
    <xf numFmtId="0" fontId="7" fillId="0" borderId="38" xfId="0" applyFont="1" applyBorder="1" applyAlignment="1">
      <alignment horizontal="center" vertical="center"/>
    </xf>
    <xf numFmtId="0" fontId="7" fillId="0" borderId="39" xfId="0" applyFont="1" applyBorder="1" applyAlignment="1">
      <alignment horizontal="center" vertical="center"/>
    </xf>
    <xf numFmtId="0" fontId="3" fillId="0" borderId="0" xfId="0" applyFont="1"/>
    <xf numFmtId="0" fontId="3" fillId="4" borderId="27" xfId="0" applyFont="1" applyFill="1" applyBorder="1"/>
    <xf numFmtId="0" fontId="0" fillId="0" borderId="21" xfId="0" applyBorder="1"/>
    <xf numFmtId="0" fontId="8" fillId="5" borderId="40" xfId="0" applyFont="1" applyFill="1" applyBorder="1" applyAlignment="1">
      <alignment horizontal="center" vertical="center"/>
    </xf>
    <xf numFmtId="0" fontId="8" fillId="7" borderId="0" xfId="0" applyFont="1" applyFill="1" applyAlignment="1">
      <alignment horizontal="center" vertical="center"/>
    </xf>
    <xf numFmtId="0" fontId="7" fillId="0" borderId="14" xfId="0" applyFont="1" applyBorder="1" applyAlignment="1">
      <alignment horizontal="center" vertical="center"/>
    </xf>
    <xf numFmtId="0" fontId="5" fillId="0" borderId="14" xfId="0" applyFont="1" applyBorder="1" applyAlignment="1">
      <alignment horizontal="center" vertical="top" wrapText="1"/>
    </xf>
    <xf numFmtId="0" fontId="7" fillId="7" borderId="25" xfId="0" applyFont="1" applyFill="1" applyBorder="1"/>
    <xf numFmtId="0" fontId="7" fillId="0" borderId="26" xfId="0" applyFont="1" applyBorder="1"/>
    <xf numFmtId="2" fontId="3" fillId="0" borderId="27" xfId="0" applyNumberFormat="1" applyFont="1" applyBorder="1" applyAlignment="1">
      <alignment horizontal="center"/>
    </xf>
    <xf numFmtId="0" fontId="0" fillId="0" borderId="22" xfId="0" applyBorder="1"/>
    <xf numFmtId="0" fontId="0" fillId="0" borderId="23" xfId="0" applyBorder="1"/>
    <xf numFmtId="0" fontId="5" fillId="0" borderId="23" xfId="0" applyFont="1" applyBorder="1" applyAlignment="1">
      <alignment vertical="top" wrapText="1"/>
    </xf>
    <xf numFmtId="0" fontId="0" fillId="0" borderId="24" xfId="0" applyBorder="1"/>
    <xf numFmtId="0" fontId="3" fillId="5" borderId="14" xfId="0" applyFont="1" applyFill="1" applyBorder="1" applyAlignment="1" applyProtection="1">
      <alignment vertical="top" wrapText="1"/>
      <protection locked="0"/>
    </xf>
    <xf numFmtId="0" fontId="0" fillId="0" borderId="0" xfId="0" applyProtection="1">
      <protection locked="0"/>
    </xf>
    <xf numFmtId="0" fontId="7" fillId="0" borderId="0" xfId="0" applyFont="1" applyProtection="1">
      <protection locked="0"/>
    </xf>
    <xf numFmtId="0" fontId="7" fillId="0" borderId="14" xfId="2" applyBorder="1" applyAlignment="1">
      <alignment horizontal="center" vertical="top"/>
    </xf>
    <xf numFmtId="0" fontId="7" fillId="0" borderId="1" xfId="0" applyFont="1" applyBorder="1" applyAlignment="1">
      <alignment horizontal="left" vertical="top" wrapText="1"/>
    </xf>
    <xf numFmtId="0" fontId="10" fillId="0" borderId="14" xfId="0" applyFont="1" applyBorder="1" applyAlignment="1">
      <alignment horizontal="center" vertical="center"/>
    </xf>
    <xf numFmtId="0" fontId="10" fillId="0" borderId="14" xfId="0" applyFont="1" applyBorder="1" applyAlignment="1">
      <alignment horizontal="center" vertical="center" wrapText="1"/>
    </xf>
    <xf numFmtId="9" fontId="10" fillId="0" borderId="14" xfId="0" applyNumberFormat="1" applyFont="1" applyBorder="1" applyAlignment="1">
      <alignment horizontal="center" vertical="center"/>
    </xf>
    <xf numFmtId="0" fontId="3" fillId="7" borderId="4" xfId="0" applyFont="1" applyFill="1" applyBorder="1" applyAlignment="1">
      <alignment vertical="center"/>
    </xf>
    <xf numFmtId="0" fontId="3" fillId="7" borderId="2" xfId="0" applyFont="1" applyFill="1" applyBorder="1" applyAlignment="1">
      <alignment horizontal="left" vertical="center" indent="1"/>
    </xf>
    <xf numFmtId="0" fontId="3" fillId="0" borderId="2" xfId="0" applyFont="1" applyBorder="1" applyAlignment="1">
      <alignment horizontal="left" vertical="center" indent="1"/>
    </xf>
    <xf numFmtId="0" fontId="1" fillId="7" borderId="0" xfId="0" applyFont="1" applyFill="1"/>
    <xf numFmtId="0" fontId="18" fillId="7" borderId="0" xfId="0" applyFont="1" applyFill="1"/>
    <xf numFmtId="0" fontId="0" fillId="7" borderId="0" xfId="0" applyFill="1"/>
    <xf numFmtId="0" fontId="19" fillId="7" borderId="0" xfId="0" applyFont="1" applyFill="1"/>
    <xf numFmtId="0" fontId="10" fillId="0" borderId="14" xfId="0" applyFont="1" applyBorder="1" applyAlignment="1">
      <alignment horizontal="center"/>
    </xf>
    <xf numFmtId="0" fontId="12" fillId="0" borderId="0" xfId="0" applyFont="1" applyAlignment="1">
      <alignment horizontal="left" indent="1"/>
    </xf>
    <xf numFmtId="0" fontId="7" fillId="0" borderId="14" xfId="0" applyFont="1" applyBorder="1" applyAlignment="1">
      <alignment horizontal="center" vertical="center" wrapText="1"/>
    </xf>
    <xf numFmtId="0" fontId="7" fillId="0" borderId="14" xfId="0" applyFont="1" applyBorder="1" applyAlignment="1" applyProtection="1">
      <alignment horizontal="left" vertical="top" wrapText="1"/>
      <protection locked="0"/>
    </xf>
    <xf numFmtId="0" fontId="6" fillId="4" borderId="8" xfId="0" applyFont="1" applyFill="1" applyBorder="1" applyAlignment="1">
      <alignment horizontal="left" vertical="center"/>
    </xf>
    <xf numFmtId="0" fontId="3" fillId="2" borderId="14" xfId="0" applyFont="1" applyFill="1" applyBorder="1"/>
    <xf numFmtId="0" fontId="3" fillId="2" borderId="14" xfId="0" applyFont="1" applyFill="1" applyBorder="1" applyAlignment="1">
      <alignment horizontal="left"/>
    </xf>
    <xf numFmtId="0" fontId="3" fillId="2" borderId="14" xfId="0" applyFont="1" applyFill="1" applyBorder="1" applyProtection="1">
      <protection locked="0"/>
    </xf>
    <xf numFmtId="0" fontId="3" fillId="5" borderId="14" xfId="0" applyFont="1" applyFill="1" applyBorder="1" applyAlignment="1">
      <alignment vertical="top" wrapText="1"/>
    </xf>
    <xf numFmtId="0" fontId="3" fillId="5" borderId="14" xfId="0" applyFont="1" applyFill="1" applyBorder="1" applyAlignment="1">
      <alignment horizontal="left" vertical="top" wrapText="1"/>
    </xf>
    <xf numFmtId="0" fontId="7" fillId="0" borderId="14" xfId="0" applyFont="1" applyBorder="1" applyAlignment="1" applyProtection="1">
      <alignment vertical="top" wrapText="1"/>
      <protection locked="0"/>
    </xf>
    <xf numFmtId="0" fontId="7" fillId="0" borderId="14" xfId="0" applyFont="1" applyBorder="1" applyAlignment="1">
      <alignment vertical="top" wrapText="1"/>
    </xf>
    <xf numFmtId="0" fontId="5" fillId="0" borderId="14" xfId="0" applyFont="1" applyBorder="1" applyAlignment="1" applyProtection="1">
      <alignment horizontal="left" vertical="top" wrapText="1"/>
      <protection locked="0"/>
    </xf>
    <xf numFmtId="166" fontId="0" fillId="0" borderId="14" xfId="0" applyNumberFormat="1" applyBorder="1" applyAlignment="1">
      <alignment horizontal="left" vertical="top" wrapText="1"/>
    </xf>
    <xf numFmtId="14" fontId="0" fillId="0" borderId="14" xfId="0" applyNumberFormat="1" applyBorder="1" applyAlignment="1">
      <alignment horizontal="left" vertical="top" wrapText="1"/>
    </xf>
    <xf numFmtId="0" fontId="7" fillId="7" borderId="0" xfId="3" applyFill="1"/>
    <xf numFmtId="0" fontId="7" fillId="0" borderId="0" xfId="3"/>
    <xf numFmtId="0" fontId="7" fillId="0" borderId="35" xfId="0" applyFont="1" applyBorder="1" applyAlignment="1" applyProtection="1">
      <alignment horizontal="left" vertical="top" wrapText="1"/>
      <protection locked="0"/>
    </xf>
    <xf numFmtId="14" fontId="7" fillId="0" borderId="35" xfId="0" quotePrefix="1" applyNumberFormat="1" applyFont="1" applyBorder="1" applyAlignment="1" applyProtection="1">
      <alignment horizontal="left" vertical="top" wrapText="1"/>
      <protection locked="0"/>
    </xf>
    <xf numFmtId="164" fontId="7" fillId="0" borderId="35" xfId="0" applyNumberFormat="1" applyFont="1" applyBorder="1" applyAlignment="1" applyProtection="1">
      <alignment horizontal="left" vertical="top" wrapText="1"/>
      <protection locked="0"/>
    </xf>
    <xf numFmtId="0" fontId="7" fillId="0" borderId="12" xfId="0" applyFont="1" applyBorder="1" applyAlignment="1" applyProtection="1">
      <alignment horizontal="left" vertical="top" wrapText="1"/>
      <protection locked="0"/>
    </xf>
    <xf numFmtId="165" fontId="7" fillId="0" borderId="12" xfId="0" applyNumberFormat="1" applyFont="1" applyBorder="1" applyAlignment="1" applyProtection="1">
      <alignment horizontal="left" vertical="top" wrapText="1"/>
      <protection locked="0"/>
    </xf>
    <xf numFmtId="0" fontId="16" fillId="0" borderId="14" xfId="0" applyFont="1" applyBorder="1" applyAlignment="1">
      <alignment horizontal="left" vertical="top" wrapText="1"/>
    </xf>
    <xf numFmtId="0" fontId="16" fillId="0" borderId="14" xfId="2" applyFont="1" applyBorder="1" applyAlignment="1">
      <alignment horizontal="left" vertical="top" wrapText="1"/>
    </xf>
    <xf numFmtId="0" fontId="16" fillId="0" borderId="14" xfId="0" applyFont="1" applyBorder="1" applyAlignment="1" applyProtection="1">
      <alignment horizontal="left" vertical="top" wrapText="1"/>
      <protection locked="0"/>
    </xf>
    <xf numFmtId="0" fontId="16" fillId="0" borderId="14" xfId="0" applyFont="1" applyBorder="1" applyAlignment="1">
      <alignment vertical="top" wrapText="1"/>
    </xf>
    <xf numFmtId="166" fontId="7" fillId="0" borderId="14" xfId="2" applyNumberFormat="1" applyBorder="1" applyAlignment="1">
      <alignment horizontal="left" vertical="top" wrapText="1"/>
    </xf>
    <xf numFmtId="14" fontId="7" fillId="0" borderId="14" xfId="2" applyNumberFormat="1" applyBorder="1" applyAlignment="1">
      <alignment horizontal="left" vertical="top" wrapText="1"/>
    </xf>
    <xf numFmtId="0" fontId="7" fillId="0" borderId="14" xfId="2" applyBorder="1" applyAlignment="1">
      <alignment horizontal="left" vertical="top"/>
    </xf>
    <xf numFmtId="0" fontId="7" fillId="0" borderId="14" xfId="4" applyFont="1" applyFill="1" applyBorder="1" applyAlignment="1" applyProtection="1">
      <alignment horizontal="left" vertical="top" wrapText="1"/>
    </xf>
    <xf numFmtId="10" fontId="7" fillId="0" borderId="14" xfId="4" applyNumberFormat="1" applyFont="1" applyFill="1" applyBorder="1" applyAlignment="1" applyProtection="1">
      <alignment horizontal="left" vertical="top" wrapText="1"/>
    </xf>
    <xf numFmtId="0" fontId="6" fillId="10" borderId="41" xfId="0" applyFont="1" applyFill="1" applyBorder="1" applyAlignment="1">
      <alignment horizontal="left" vertical="top" wrapText="1"/>
    </xf>
    <xf numFmtId="14" fontId="0" fillId="0" borderId="41" xfId="0" applyNumberFormat="1" applyBorder="1" applyAlignment="1">
      <alignment horizontal="left" vertical="top" wrapText="1"/>
    </xf>
    <xf numFmtId="0" fontId="0" fillId="0" borderId="41" xfId="0" applyBorder="1" applyAlignment="1">
      <alignment horizontal="left" vertical="top" wrapText="1"/>
    </xf>
    <xf numFmtId="0" fontId="7" fillId="0" borderId="41" xfId="0" applyFont="1" applyBorder="1" applyAlignment="1">
      <alignment horizontal="left" vertical="top" wrapText="1"/>
    </xf>
    <xf numFmtId="0" fontId="14" fillId="9" borderId="41" xfId="0" applyFont="1" applyFill="1" applyBorder="1" applyAlignment="1">
      <alignment wrapText="1"/>
    </xf>
    <xf numFmtId="0" fontId="20" fillId="7" borderId="41" xfId="0" applyFont="1" applyFill="1" applyBorder="1" applyAlignment="1">
      <alignment horizontal="left" vertical="center" wrapText="1"/>
    </xf>
    <xf numFmtId="0" fontId="20" fillId="7" borderId="41" xfId="0" applyFont="1" applyFill="1" applyBorder="1" applyAlignment="1">
      <alignment horizontal="center" wrapText="1"/>
    </xf>
    <xf numFmtId="0" fontId="7" fillId="0" borderId="18" xfId="0" applyFont="1" applyBorder="1" applyAlignment="1">
      <alignment horizontal="left" vertical="top" wrapText="1"/>
    </xf>
    <xf numFmtId="0" fontId="7" fillId="0" borderId="19" xfId="0" applyFont="1" applyBorder="1" applyAlignment="1">
      <alignment horizontal="left" vertical="top" wrapText="1"/>
    </xf>
    <xf numFmtId="0" fontId="7" fillId="0" borderId="20" xfId="0" applyFont="1" applyBorder="1" applyAlignment="1">
      <alignment horizontal="left" vertical="top" wrapText="1"/>
    </xf>
    <xf numFmtId="0" fontId="7" fillId="0" borderId="21" xfId="0" applyFont="1" applyBorder="1" applyAlignment="1">
      <alignment horizontal="left" vertical="top" wrapText="1"/>
    </xf>
    <xf numFmtId="0" fontId="7" fillId="0" borderId="0" xfId="0" applyFont="1" applyAlignment="1">
      <alignment horizontal="left" vertical="top" wrapText="1"/>
    </xf>
    <xf numFmtId="0" fontId="7" fillId="0" borderId="15" xfId="0" applyFont="1" applyBorder="1" applyAlignment="1">
      <alignment horizontal="left" vertical="top" wrapText="1"/>
    </xf>
    <xf numFmtId="0" fontId="7" fillId="0" borderId="22" xfId="0" applyFont="1" applyBorder="1" applyAlignment="1">
      <alignment horizontal="left" vertical="top" wrapText="1"/>
    </xf>
    <xf numFmtId="0" fontId="7" fillId="0" borderId="23" xfId="0" applyFont="1" applyBorder="1" applyAlignment="1">
      <alignment horizontal="left" vertical="top" wrapText="1"/>
    </xf>
    <xf numFmtId="0" fontId="7" fillId="0" borderId="24" xfId="0" applyFont="1" applyBorder="1" applyAlignment="1">
      <alignment horizontal="left" vertical="top" wrapText="1"/>
    </xf>
    <xf numFmtId="0" fontId="7" fillId="0" borderId="13" xfId="0" applyFont="1" applyBorder="1" applyAlignment="1">
      <alignment horizontal="left" vertical="top" wrapText="1" indent="1"/>
    </xf>
    <xf numFmtId="0" fontId="7" fillId="0" borderId="5" xfId="0" applyFont="1" applyBorder="1" applyAlignment="1">
      <alignment horizontal="left" vertical="top" wrapText="1" indent="1"/>
    </xf>
    <xf numFmtId="0" fontId="7" fillId="0" borderId="6" xfId="0" applyFont="1" applyBorder="1" applyAlignment="1">
      <alignment horizontal="left" vertical="top" wrapText="1" indent="1"/>
    </xf>
    <xf numFmtId="0" fontId="7" fillId="0" borderId="7" xfId="0" applyFont="1" applyBorder="1" applyAlignment="1">
      <alignment horizontal="left" vertical="top" wrapText="1" indent="1"/>
    </xf>
    <xf numFmtId="0" fontId="7" fillId="0" borderId="0" xfId="0" applyFont="1" applyAlignment="1">
      <alignment horizontal="left" vertical="top" wrapText="1" indent="1"/>
    </xf>
    <xf numFmtId="0" fontId="7" fillId="0" borderId="8" xfId="0" applyFont="1" applyBorder="1" applyAlignment="1">
      <alignment horizontal="left" vertical="top" wrapText="1" indent="1"/>
    </xf>
    <xf numFmtId="0" fontId="7" fillId="0" borderId="11" xfId="0" applyFont="1" applyBorder="1" applyAlignment="1">
      <alignment horizontal="left" vertical="top" wrapText="1" indent="1"/>
    </xf>
    <xf numFmtId="0" fontId="7" fillId="0" borderId="9" xfId="0" applyFont="1" applyBorder="1" applyAlignment="1">
      <alignment horizontal="left" vertical="top" wrapText="1" indent="1"/>
    </xf>
    <xf numFmtId="0" fontId="7" fillId="0" borderId="10" xfId="0" applyFont="1" applyBorder="1" applyAlignment="1">
      <alignment horizontal="left" vertical="top" wrapText="1" indent="1"/>
    </xf>
  </cellXfs>
  <cellStyles count="5">
    <cellStyle name="Hyperlink" xfId="1" builtinId="8"/>
    <cellStyle name="Normal" xfId="0" builtinId="0"/>
    <cellStyle name="Normal 2" xfId="2" xr:uid="{00000000-0005-0000-0000-000002000000}"/>
    <cellStyle name="Normal 2 2" xfId="3" xr:uid="{00000000-0005-0000-0000-000003000000}"/>
    <cellStyle name="Normal 5" xfId="4" xr:uid="{743D062C-D84E-4D01-BFCB-C4B410E3F99E}"/>
  </cellStyles>
  <dxfs count="9">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b/>
        <i val="0"/>
        <color rgb="FFFF0000"/>
      </font>
      <fill>
        <patternFill>
          <bgColor rgb="FFFFFF00"/>
        </patternFill>
      </fill>
    </dxf>
    <dxf>
      <fill>
        <patternFill>
          <bgColor rgb="FFFFFF00"/>
        </patternFill>
      </fill>
    </dxf>
    <dxf>
      <font>
        <condense val="0"/>
        <extend val="0"/>
        <color indexed="10"/>
      </font>
      <fill>
        <patternFill>
          <bgColor indexed="43"/>
        </patternFill>
      </fill>
    </dxf>
    <dxf>
      <fill>
        <patternFill>
          <bgColor rgb="FFFFFF00"/>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2540</xdr:colOff>
      <xdr:row>0</xdr:row>
      <xdr:rowOff>170180</xdr:rowOff>
    </xdr:from>
    <xdr:to>
      <xdr:col>3</xdr:col>
      <xdr:colOff>2540</xdr:colOff>
      <xdr:row>5</xdr:row>
      <xdr:rowOff>111231</xdr:rowOff>
    </xdr:to>
    <xdr:pic>
      <xdr:nvPicPr>
        <xdr:cNvPr id="4" name="Picture 1" descr="The official logo of the IRS" title="IRS Logo">
          <a:extLst>
            <a:ext uri="{FF2B5EF4-FFF2-40B4-BE49-F238E27FC236}">
              <a16:creationId xmlns:a16="http://schemas.microsoft.com/office/drawing/2014/main" id="{E150B56E-AAF2-48CF-B0D4-6B840DAD77F9}"/>
            </a:ext>
          </a:extLst>
        </xdr:cNvPr>
        <xdr:cNvPicPr>
          <a:picLocks noChangeAspect="1"/>
        </xdr:cNvPicPr>
      </xdr:nvPicPr>
      <xdr:blipFill>
        <a:blip xmlns:r="http://schemas.openxmlformats.org/officeDocument/2006/relationships" r:embed="rId1"/>
        <a:srcRect/>
        <a:stretch>
          <a:fillRect/>
        </a:stretch>
      </xdr:blipFill>
      <xdr:spPr bwMode="auto">
        <a:xfrm>
          <a:off x="7343775" y="95250"/>
          <a:ext cx="1038225" cy="1038225"/>
        </a:xfrm>
        <a:prstGeom prst="rect">
          <a:avLst/>
        </a:prstGeom>
        <a:noFill/>
        <a:ln>
          <a:noFill/>
        </a:ln>
      </xdr:spPr>
    </xdr:pic>
    <xdr:clientData/>
  </xdr:twoCellAnchor>
  <xdr:twoCellAnchor editAs="oneCell">
    <xdr:from>
      <xdr:col>3</xdr:col>
      <xdr:colOff>794</xdr:colOff>
      <xdr:row>0</xdr:row>
      <xdr:rowOff>117475</xdr:rowOff>
    </xdr:from>
    <xdr:to>
      <xdr:col>3</xdr:col>
      <xdr:colOff>794</xdr:colOff>
      <xdr:row>5</xdr:row>
      <xdr:rowOff>243260</xdr:rowOff>
    </xdr:to>
    <xdr:pic>
      <xdr:nvPicPr>
        <xdr:cNvPr id="3" name="Picture 2" descr="The official logo of the IRS" title="IRS Logo">
          <a:extLst>
            <a:ext uri="{FF2B5EF4-FFF2-40B4-BE49-F238E27FC236}">
              <a16:creationId xmlns:a16="http://schemas.microsoft.com/office/drawing/2014/main" id="{184F9830-56FE-40A5-A2EA-457480C8D0AE}"/>
            </a:ext>
          </a:extLst>
        </xdr:cNvPr>
        <xdr:cNvPicPr/>
      </xdr:nvPicPr>
      <xdr:blipFill>
        <a:blip xmlns:r="http://schemas.openxmlformats.org/officeDocument/2006/relationships" r:embed="rId1"/>
        <a:srcRect/>
        <a:stretch>
          <a:fillRect/>
        </a:stretch>
      </xdr:blipFill>
      <xdr:spPr bwMode="auto">
        <a:xfrm>
          <a:off x="7060407" y="47625"/>
          <a:ext cx="1186815" cy="115697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Dashboard">
    <pageSetUpPr fitToPage="1"/>
  </sheetPr>
  <dimension ref="A1:C49"/>
  <sheetViews>
    <sheetView showGridLines="0" tabSelected="1" zoomScale="80" zoomScaleNormal="80" zoomScaleSheetLayoutView="100" workbookViewId="0">
      <selection activeCell="C18" sqref="C18"/>
    </sheetView>
  </sheetViews>
  <sheetFormatPr defaultColWidth="9.26953125" defaultRowHeight="12.5" x14ac:dyDescent="0.25"/>
  <cols>
    <col min="2" max="2" width="12.453125" customWidth="1"/>
    <col min="3" max="3" width="105.7265625" customWidth="1"/>
  </cols>
  <sheetData>
    <row r="1" spans="1:3" ht="21" customHeight="1" x14ac:dyDescent="0.35">
      <c r="A1" s="57" t="s">
        <v>0</v>
      </c>
      <c r="B1" s="23"/>
      <c r="C1" s="75"/>
    </row>
    <row r="2" spans="1:3" ht="15.5" x14ac:dyDescent="0.35">
      <c r="A2" s="57" t="s">
        <v>1</v>
      </c>
      <c r="B2" s="22"/>
      <c r="C2" s="76"/>
    </row>
    <row r="3" spans="1:3" ht="21" customHeight="1" x14ac:dyDescent="0.25">
      <c r="A3" s="66" t="s">
        <v>2</v>
      </c>
      <c r="B3" s="65"/>
      <c r="C3" s="77"/>
    </row>
    <row r="4" spans="1:3" x14ac:dyDescent="0.25">
      <c r="A4" s="68" t="s">
        <v>3</v>
      </c>
      <c r="B4" s="23"/>
      <c r="C4" s="75"/>
    </row>
    <row r="5" spans="1:3" x14ac:dyDescent="0.25">
      <c r="A5" s="68" t="s">
        <v>1511</v>
      </c>
      <c r="B5" s="23"/>
      <c r="C5" s="75"/>
    </row>
    <row r="6" spans="1:3" ht="19.899999999999999" customHeight="1" x14ac:dyDescent="0.25">
      <c r="A6" s="69" t="s">
        <v>1512</v>
      </c>
      <c r="B6" s="23"/>
      <c r="C6" s="75"/>
    </row>
    <row r="7" spans="1:3" ht="19.899999999999999" customHeight="1" x14ac:dyDescent="0.3">
      <c r="A7" s="58" t="s">
        <v>4</v>
      </c>
      <c r="B7" s="24"/>
      <c r="C7" s="78"/>
    </row>
    <row r="8" spans="1:3" ht="12.75" customHeight="1" x14ac:dyDescent="0.25">
      <c r="A8" s="55" t="s">
        <v>5</v>
      </c>
      <c r="B8" s="25"/>
      <c r="C8" s="79"/>
    </row>
    <row r="9" spans="1:3" x14ac:dyDescent="0.25">
      <c r="A9" s="55" t="s">
        <v>6</v>
      </c>
      <c r="B9" s="25"/>
      <c r="C9" s="79"/>
    </row>
    <row r="10" spans="1:3" x14ac:dyDescent="0.25">
      <c r="A10" s="55" t="s">
        <v>7</v>
      </c>
      <c r="B10" s="25"/>
      <c r="C10" s="79"/>
    </row>
    <row r="11" spans="1:3" x14ac:dyDescent="0.25">
      <c r="A11" s="55" t="s">
        <v>8</v>
      </c>
      <c r="B11" s="25"/>
      <c r="C11" s="79"/>
    </row>
    <row r="12" spans="1:3" ht="19.899999999999999" customHeight="1" x14ac:dyDescent="0.25">
      <c r="A12" s="59" t="s">
        <v>9</v>
      </c>
      <c r="B12" s="26"/>
      <c r="C12" s="80"/>
    </row>
    <row r="13" spans="1:3" x14ac:dyDescent="0.25">
      <c r="C13" s="81"/>
    </row>
    <row r="14" spans="1:3" ht="13" x14ac:dyDescent="0.25">
      <c r="A14" s="56" t="s">
        <v>10</v>
      </c>
      <c r="B14" s="27"/>
      <c r="C14" s="82"/>
    </row>
    <row r="15" spans="1:3" ht="13" x14ac:dyDescent="0.25">
      <c r="A15" s="146" t="s">
        <v>11</v>
      </c>
      <c r="B15" s="145"/>
      <c r="C15" s="169"/>
    </row>
    <row r="16" spans="1:3" ht="13" x14ac:dyDescent="0.25">
      <c r="A16" s="146" t="s">
        <v>12</v>
      </c>
      <c r="B16" s="145"/>
      <c r="C16" s="169"/>
    </row>
    <row r="17" spans="1:3" ht="13" x14ac:dyDescent="0.25">
      <c r="A17" s="146" t="s">
        <v>13</v>
      </c>
      <c r="B17" s="145"/>
      <c r="C17" s="169"/>
    </row>
    <row r="18" spans="1:3" ht="13" x14ac:dyDescent="0.25">
      <c r="A18" s="146" t="s">
        <v>14</v>
      </c>
      <c r="B18" s="145"/>
      <c r="C18" s="170"/>
    </row>
    <row r="19" spans="1:3" ht="13" x14ac:dyDescent="0.25">
      <c r="A19" s="146" t="s">
        <v>15</v>
      </c>
      <c r="B19" s="145"/>
      <c r="C19" s="171"/>
    </row>
    <row r="20" spans="1:3" ht="13" x14ac:dyDescent="0.25">
      <c r="A20" s="146" t="s">
        <v>16</v>
      </c>
      <c r="B20" s="145"/>
      <c r="C20" s="169"/>
    </row>
    <row r="21" spans="1:3" ht="13" x14ac:dyDescent="0.25">
      <c r="A21" s="146" t="s">
        <v>17</v>
      </c>
      <c r="B21" s="145"/>
      <c r="C21" s="169"/>
    </row>
    <row r="22" spans="1:3" ht="13" x14ac:dyDescent="0.25">
      <c r="A22" s="146" t="s">
        <v>18</v>
      </c>
      <c r="B22" s="145"/>
      <c r="C22" s="169"/>
    </row>
    <row r="23" spans="1:3" ht="13" x14ac:dyDescent="0.25">
      <c r="A23" s="146" t="s">
        <v>19</v>
      </c>
      <c r="B23" s="145"/>
      <c r="C23" s="169"/>
    </row>
    <row r="24" spans="1:3" ht="13" x14ac:dyDescent="0.25">
      <c r="A24" s="147" t="s">
        <v>20</v>
      </c>
      <c r="B24" s="145"/>
      <c r="C24" s="169"/>
    </row>
    <row r="25" spans="1:3" ht="13" x14ac:dyDescent="0.25">
      <c r="A25" s="147" t="s">
        <v>21</v>
      </c>
      <c r="B25" s="145"/>
      <c r="C25" s="169"/>
    </row>
    <row r="26" spans="1:3" x14ac:dyDescent="0.25">
      <c r="C26" s="81"/>
    </row>
    <row r="27" spans="1:3" ht="13" x14ac:dyDescent="0.25">
      <c r="A27" s="56" t="s">
        <v>22</v>
      </c>
      <c r="B27" s="27"/>
      <c r="C27" s="82"/>
    </row>
    <row r="28" spans="1:3" ht="13" x14ac:dyDescent="0.25">
      <c r="A28" s="61" t="s">
        <v>23</v>
      </c>
      <c r="B28" s="63"/>
      <c r="C28" s="172"/>
    </row>
    <row r="29" spans="1:3" ht="13" x14ac:dyDescent="0.25">
      <c r="A29" s="61" t="s">
        <v>24</v>
      </c>
      <c r="B29" s="63"/>
      <c r="C29" s="172"/>
    </row>
    <row r="30" spans="1:3" ht="12.75" customHeight="1" x14ac:dyDescent="0.25">
      <c r="A30" s="61" t="s">
        <v>25</v>
      </c>
      <c r="B30" s="63"/>
      <c r="C30" s="172"/>
    </row>
    <row r="31" spans="1:3" ht="12.75" customHeight="1" x14ac:dyDescent="0.25">
      <c r="A31" s="61" t="s">
        <v>26</v>
      </c>
      <c r="B31" s="64"/>
      <c r="C31" s="173"/>
    </row>
    <row r="32" spans="1:3" ht="13" x14ac:dyDescent="0.25">
      <c r="A32" s="61" t="s">
        <v>27</v>
      </c>
      <c r="B32" s="63"/>
      <c r="C32" s="172"/>
    </row>
    <row r="33" spans="1:3" x14ac:dyDescent="0.25">
      <c r="A33" s="28"/>
      <c r="B33" s="29"/>
      <c r="C33" s="30"/>
    </row>
    <row r="34" spans="1:3" ht="13" x14ac:dyDescent="0.25">
      <c r="A34" s="61" t="s">
        <v>23</v>
      </c>
      <c r="B34" s="60"/>
      <c r="C34" s="172"/>
    </row>
    <row r="35" spans="1:3" ht="13" x14ac:dyDescent="0.25">
      <c r="A35" s="61" t="s">
        <v>24</v>
      </c>
      <c r="B35" s="60"/>
      <c r="C35" s="172"/>
    </row>
    <row r="36" spans="1:3" ht="13" x14ac:dyDescent="0.25">
      <c r="A36" s="61" t="s">
        <v>25</v>
      </c>
      <c r="B36" s="60"/>
      <c r="C36" s="172"/>
    </row>
    <row r="37" spans="1:3" ht="13" x14ac:dyDescent="0.25">
      <c r="A37" s="61" t="s">
        <v>26</v>
      </c>
      <c r="B37" s="62"/>
      <c r="C37" s="173"/>
    </row>
    <row r="38" spans="1:3" ht="13" x14ac:dyDescent="0.25">
      <c r="A38" s="61" t="s">
        <v>27</v>
      </c>
      <c r="B38" s="60"/>
      <c r="C38" s="172"/>
    </row>
    <row r="40" spans="1:3" x14ac:dyDescent="0.25">
      <c r="A40" s="153" t="s">
        <v>28</v>
      </c>
    </row>
    <row r="41" spans="1:3" x14ac:dyDescent="0.25">
      <c r="A41" s="153" t="s">
        <v>29</v>
      </c>
    </row>
    <row r="42" spans="1:3" x14ac:dyDescent="0.25">
      <c r="A42" s="153" t="s">
        <v>30</v>
      </c>
      <c r="C42" s="31"/>
    </row>
    <row r="47" spans="1:3" ht="14.5" hidden="1" x14ac:dyDescent="0.35">
      <c r="A47" s="148" t="s">
        <v>31</v>
      </c>
    </row>
    <row r="48" spans="1:3" ht="14.5" hidden="1" x14ac:dyDescent="0.35">
      <c r="A48" s="148" t="s">
        <v>32</v>
      </c>
    </row>
    <row r="49" spans="1:1" ht="14.5" hidden="1" x14ac:dyDescent="0.35">
      <c r="A49" s="148" t="s">
        <v>33</v>
      </c>
    </row>
  </sheetData>
  <phoneticPr fontId="2" type="noConversion"/>
  <dataValidations count="11">
    <dataValidation allowBlank="1" showInputMessage="1" showErrorMessage="1" prompt="Insert complete agency name" sqref="C15" xr:uid="{00000000-0002-0000-0000-000000000000}"/>
    <dataValidation allowBlank="1" showInputMessage="1" showErrorMessage="1" prompt="Insert complete agency code" sqref="C16" xr:uid="{00000000-0002-0000-0000-000001000000}"/>
    <dataValidation allowBlank="1" showInputMessage="1" showErrorMessage="1" prompt="Insert city, state and address or building number" sqref="C17" xr:uid="{00000000-0002-0000-0000-000002000000}"/>
    <dataValidation allowBlank="1" showInputMessage="1" showErrorMessage="1" prompt="Insert date testing occurred" sqref="C18" xr:uid="{00000000-0002-0000-0000-000003000000}"/>
    <dataValidation allowBlank="1" showInputMessage="1" showErrorMessage="1" prompt="Insert date of closing conference" sqref="C19" xr:uid="{00000000-0002-0000-0000-000004000000}"/>
    <dataValidation allowBlank="1" showInputMessage="1" showErrorMessage="1" prompt="Insert agency code(s) for all shared agencies" sqref="C20" xr:uid="{00000000-0002-0000-0000-000005000000}"/>
    <dataValidation allowBlank="1" showInputMessage="1" showErrorMessage="1" prompt="Insert device/host name" sqref="C22" xr:uid="{00000000-0002-0000-0000-000006000000}"/>
    <dataValidation allowBlank="1" showInputMessage="1" showErrorMessage="1" prompt="Insert operating system version (major and minor release/version)" sqref="C23" xr:uid="{00000000-0002-0000-0000-000007000000}"/>
    <dataValidation type="list" allowBlank="1" showInputMessage="1" showErrorMessage="1" prompt="Select logical network location of device" sqref="C24" xr:uid="{00000000-0002-0000-0000-000008000000}">
      <formula1>$A$47:$A$49</formula1>
    </dataValidation>
    <dataValidation allowBlank="1" showInputMessage="1" showErrorMessage="1" prompt="Insert device function" sqref="C25" xr:uid="{00000000-0002-0000-0000-000009000000}"/>
    <dataValidation allowBlank="1" showInputMessage="1" showErrorMessage="1" prompt="Insert tester name and organization" sqref="C21" xr:uid="{00000000-0002-0000-0000-00000A000000}"/>
  </dataValidations>
  <printOptions horizontalCentered="1"/>
  <pageMargins left="0.25" right="0.25" top="0.5" bottom="0.5" header="0.25" footer="0.25"/>
  <pageSetup orientation="landscape" horizontalDpi="1200" verticalDpi="1200" r:id="rId1"/>
  <headerFooter alignWithMargins="0">
    <oddHeader>&amp;CIRS Office of Safeguards SCSEM</oddHeader>
    <oddFooter>&amp;L&amp;F&amp;RPage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Results">
    <pageSetUpPr fitToPage="1"/>
  </sheetPr>
  <dimension ref="A1:P33"/>
  <sheetViews>
    <sheetView showGridLines="0" zoomScale="90" zoomScaleNormal="90" workbookViewId="0">
      <selection activeCell="M31" sqref="M31"/>
    </sheetView>
  </sheetViews>
  <sheetFormatPr defaultRowHeight="12.5" x14ac:dyDescent="0.25"/>
  <cols>
    <col min="2" max="2" width="11.54296875" customWidth="1"/>
    <col min="3" max="3" width="11.26953125" customWidth="1"/>
    <col min="4" max="4" width="12.7265625" customWidth="1"/>
    <col min="5" max="5" width="11.54296875" customWidth="1"/>
    <col min="6" max="6" width="12.26953125" customWidth="1"/>
    <col min="7" max="7" width="10.7265625" customWidth="1"/>
    <col min="8" max="9" width="9.26953125" hidden="1" customWidth="1"/>
    <col min="13" max="13" width="9.26953125" customWidth="1"/>
  </cols>
  <sheetData>
    <row r="1" spans="1:16" ht="13" x14ac:dyDescent="0.3">
      <c r="A1" s="8" t="s">
        <v>34</v>
      </c>
      <c r="B1" s="9"/>
      <c r="C1" s="9"/>
      <c r="D1" s="9"/>
      <c r="E1" s="9"/>
      <c r="F1" s="9"/>
      <c r="G1" s="9"/>
      <c r="H1" s="9"/>
      <c r="I1" s="9"/>
      <c r="J1" s="9"/>
      <c r="K1" s="9"/>
      <c r="L1" s="9"/>
      <c r="M1" s="9"/>
      <c r="N1" s="9"/>
      <c r="O1" s="9"/>
      <c r="P1" s="10"/>
    </row>
    <row r="2" spans="1:16" ht="18" customHeight="1" x14ac:dyDescent="0.25">
      <c r="A2" s="94" t="s">
        <v>35</v>
      </c>
      <c r="B2" s="11"/>
      <c r="C2" s="11"/>
      <c r="D2" s="11"/>
      <c r="E2" s="11"/>
      <c r="F2" s="11"/>
      <c r="G2" s="11"/>
      <c r="H2" s="11"/>
      <c r="I2" s="11"/>
      <c r="J2" s="11"/>
      <c r="K2" s="11"/>
      <c r="L2" s="11"/>
      <c r="M2" s="11"/>
      <c r="N2" s="11"/>
      <c r="O2" s="11"/>
      <c r="P2" s="12"/>
    </row>
    <row r="3" spans="1:16" ht="12.75" customHeight="1" x14ac:dyDescent="0.25">
      <c r="A3" s="13" t="s">
        <v>36</v>
      </c>
      <c r="B3" s="14"/>
      <c r="C3" s="14"/>
      <c r="D3" s="14"/>
      <c r="E3" s="14"/>
      <c r="F3" s="14"/>
      <c r="G3" s="14"/>
      <c r="H3" s="14"/>
      <c r="I3" s="14"/>
      <c r="J3" s="14"/>
      <c r="K3" s="14"/>
      <c r="L3" s="14"/>
      <c r="M3" s="14"/>
      <c r="N3" s="14"/>
      <c r="O3" s="14"/>
      <c r="P3" s="15"/>
    </row>
    <row r="4" spans="1:16" x14ac:dyDescent="0.25">
      <c r="A4" s="13"/>
      <c r="B4" s="14"/>
      <c r="C4" s="14"/>
      <c r="D4" s="14"/>
      <c r="E4" s="14"/>
      <c r="F4" s="14"/>
      <c r="G4" s="14"/>
      <c r="H4" s="14"/>
      <c r="I4" s="14"/>
      <c r="J4" s="14"/>
      <c r="K4" s="14"/>
      <c r="L4" s="14"/>
      <c r="M4" s="14"/>
      <c r="N4" s="14"/>
      <c r="O4" s="14"/>
      <c r="P4" s="15"/>
    </row>
    <row r="5" spans="1:16" x14ac:dyDescent="0.25">
      <c r="A5" s="13" t="s">
        <v>37</v>
      </c>
      <c r="B5" s="14"/>
      <c r="C5" s="14"/>
      <c r="D5" s="14"/>
      <c r="E5" s="14"/>
      <c r="F5" s="14"/>
      <c r="G5" s="14"/>
      <c r="H5" s="14"/>
      <c r="I5" s="14"/>
      <c r="J5" s="14"/>
      <c r="K5" s="14"/>
      <c r="L5" s="14"/>
      <c r="M5" s="14"/>
      <c r="N5" s="14"/>
      <c r="O5" s="14"/>
      <c r="P5" s="15"/>
    </row>
    <row r="6" spans="1:16" x14ac:dyDescent="0.25">
      <c r="A6" s="13" t="s">
        <v>38</v>
      </c>
      <c r="B6" s="14"/>
      <c r="C6" s="14"/>
      <c r="D6" s="14"/>
      <c r="E6" s="14"/>
      <c r="F6" s="14"/>
      <c r="G6" s="14"/>
      <c r="H6" s="14"/>
      <c r="I6" s="14"/>
      <c r="J6" s="14"/>
      <c r="K6" s="14"/>
      <c r="L6" s="14"/>
      <c r="M6" s="14"/>
      <c r="N6" s="14"/>
      <c r="O6" s="14"/>
      <c r="P6" s="15"/>
    </row>
    <row r="7" spans="1:16" x14ac:dyDescent="0.25">
      <c r="A7" s="19"/>
      <c r="B7" s="16"/>
      <c r="C7" s="16"/>
      <c r="D7" s="16"/>
      <c r="E7" s="16"/>
      <c r="F7" s="16"/>
      <c r="G7" s="16"/>
      <c r="H7" s="16"/>
      <c r="I7" s="16"/>
      <c r="J7" s="16"/>
      <c r="K7" s="16"/>
      <c r="L7" s="16"/>
      <c r="M7" s="16"/>
      <c r="N7" s="16"/>
      <c r="O7" s="16"/>
      <c r="P7" s="17"/>
    </row>
    <row r="8" spans="1:16" x14ac:dyDescent="0.25">
      <c r="A8" s="95"/>
      <c r="B8" s="96"/>
      <c r="C8" s="96"/>
      <c r="D8" s="96"/>
      <c r="E8" s="96"/>
      <c r="F8" s="96"/>
      <c r="G8" s="96"/>
      <c r="H8" s="96"/>
      <c r="I8" s="96"/>
      <c r="J8" s="96"/>
      <c r="K8" s="96"/>
      <c r="L8" s="96"/>
      <c r="M8" s="96"/>
      <c r="N8" s="96"/>
      <c r="O8" s="96"/>
      <c r="P8" s="97"/>
    </row>
    <row r="9" spans="1:16" ht="12.75" customHeight="1" x14ac:dyDescent="0.3">
      <c r="A9" s="98"/>
      <c r="B9" s="99" t="s">
        <v>39</v>
      </c>
      <c r="C9" s="100"/>
      <c r="D9" s="100"/>
      <c r="E9" s="100"/>
      <c r="F9" s="100"/>
      <c r="G9" s="101"/>
      <c r="P9" s="81"/>
    </row>
    <row r="10" spans="1:16" ht="12.75" customHeight="1" x14ac:dyDescent="0.3">
      <c r="A10" s="102" t="s">
        <v>40</v>
      </c>
      <c r="B10" s="103" t="s">
        <v>41</v>
      </c>
      <c r="C10" s="104"/>
      <c r="D10" s="105"/>
      <c r="E10" s="105"/>
      <c r="F10" s="105"/>
      <c r="G10" s="106"/>
      <c r="K10" s="107" t="s">
        <v>42</v>
      </c>
      <c r="L10" s="108"/>
      <c r="M10" s="108"/>
      <c r="N10" s="108"/>
      <c r="O10" s="109"/>
      <c r="P10" s="81"/>
    </row>
    <row r="11" spans="1:16" ht="36" x14ac:dyDescent="0.25">
      <c r="A11" s="110"/>
      <c r="B11" s="111" t="s">
        <v>43</v>
      </c>
      <c r="C11" s="112" t="s">
        <v>44</v>
      </c>
      <c r="D11" s="112" t="s">
        <v>45</v>
      </c>
      <c r="E11" s="112" t="s">
        <v>46</v>
      </c>
      <c r="F11" s="112" t="s">
        <v>47</v>
      </c>
      <c r="G11" s="113" t="s">
        <v>48</v>
      </c>
      <c r="K11" s="114" t="s">
        <v>49</v>
      </c>
      <c r="L11" s="21"/>
      <c r="M11" s="115" t="s">
        <v>50</v>
      </c>
      <c r="N11" s="115" t="s">
        <v>51</v>
      </c>
      <c r="O11" s="116" t="s">
        <v>52</v>
      </c>
      <c r="P11" s="81"/>
    </row>
    <row r="12" spans="1:16" ht="12.75" customHeight="1" x14ac:dyDescent="0.3">
      <c r="A12" s="117"/>
      <c r="B12" s="142">
        <f>COUNTIF('Test Cases'!I3:I296,"Pass")</f>
        <v>0</v>
      </c>
      <c r="C12" s="143">
        <f>COUNTIF('Test Cases'!I3:I296,"Fail")</f>
        <v>0</v>
      </c>
      <c r="D12" s="152">
        <f>COUNTIF('Test Cases'!I3:I296,"Info")</f>
        <v>0</v>
      </c>
      <c r="E12" s="142">
        <f>COUNTIF('Test Cases'!I3:I296,"N/A")</f>
        <v>0</v>
      </c>
      <c r="F12" s="142">
        <f>B12+C12</f>
        <v>0</v>
      </c>
      <c r="G12" s="144">
        <f>D24/100</f>
        <v>0</v>
      </c>
      <c r="K12" s="119" t="s">
        <v>53</v>
      </c>
      <c r="L12" s="120"/>
      <c r="M12" s="121">
        <f>COUNTA('Test Cases'!I3:I296)</f>
        <v>0</v>
      </c>
      <c r="N12" s="121">
        <f>O12-M12</f>
        <v>41</v>
      </c>
      <c r="O12" s="122">
        <f>COUNTA('Test Cases'!A3:A296)</f>
        <v>41</v>
      </c>
      <c r="P12" s="81"/>
    </row>
    <row r="13" spans="1:16" ht="12.75" customHeight="1" x14ac:dyDescent="0.3">
      <c r="A13" s="117"/>
      <c r="B13" s="123"/>
      <c r="K13" s="18"/>
      <c r="L13" s="18"/>
      <c r="M13" s="18"/>
      <c r="N13" s="18"/>
      <c r="O13" s="18"/>
      <c r="P13" s="81"/>
    </row>
    <row r="14" spans="1:16" ht="12.75" customHeight="1" x14ac:dyDescent="0.3">
      <c r="A14" s="117"/>
      <c r="B14" s="103" t="s">
        <v>54</v>
      </c>
      <c r="C14" s="105"/>
      <c r="D14" s="105"/>
      <c r="E14" s="105"/>
      <c r="F14" s="105"/>
      <c r="G14" s="124"/>
      <c r="K14" s="18"/>
      <c r="L14" s="18"/>
      <c r="M14" s="18"/>
      <c r="N14" s="18"/>
      <c r="O14" s="18"/>
      <c r="P14" s="81"/>
    </row>
    <row r="15" spans="1:16" ht="12.75" customHeight="1" x14ac:dyDescent="0.25">
      <c r="A15" s="125"/>
      <c r="B15" s="126" t="s">
        <v>55</v>
      </c>
      <c r="C15" s="126" t="s">
        <v>56</v>
      </c>
      <c r="D15" s="126" t="s">
        <v>57</v>
      </c>
      <c r="E15" s="126" t="s">
        <v>58</v>
      </c>
      <c r="F15" s="126" t="s">
        <v>46</v>
      </c>
      <c r="G15" s="126" t="s">
        <v>59</v>
      </c>
      <c r="H15" s="127" t="s">
        <v>60</v>
      </c>
      <c r="I15" s="127" t="s">
        <v>61</v>
      </c>
      <c r="K15" s="1"/>
      <c r="L15" s="1"/>
      <c r="M15" s="1"/>
      <c r="N15" s="1"/>
      <c r="O15" s="1"/>
      <c r="P15" s="81"/>
    </row>
    <row r="16" spans="1:16" ht="12.75" customHeight="1" x14ac:dyDescent="0.25">
      <c r="A16" s="125"/>
      <c r="B16" s="128">
        <v>8</v>
      </c>
      <c r="C16" s="129">
        <f>COUNTIF('Test Cases'!AA:AA,B16)</f>
        <v>0</v>
      </c>
      <c r="D16" s="118">
        <f>COUNTIFS('Test Cases'!AA:AA,B16,'Test Cases'!I:I,$D$15)</f>
        <v>0</v>
      </c>
      <c r="E16" s="118">
        <f>COUNTIFS('Test Cases'!AA:AA,B16,'Test Cases'!I:I,$E$15)</f>
        <v>0</v>
      </c>
      <c r="F16" s="118">
        <f>COUNTIFS('Test Cases'!AA:AA,B16,'Test Cases'!I:I,$F$15)</f>
        <v>0</v>
      </c>
      <c r="G16" s="154">
        <v>1500</v>
      </c>
      <c r="H16">
        <f t="shared" ref="H16:H23" si="0">(C16-F16)*(G16)</f>
        <v>0</v>
      </c>
      <c r="I16">
        <f t="shared" ref="I16:I23" si="1">D16*G16</f>
        <v>0</v>
      </c>
      <c r="P16" s="81"/>
    </row>
    <row r="17" spans="1:16" ht="12.75" customHeight="1" x14ac:dyDescent="0.25">
      <c r="A17" s="125"/>
      <c r="B17" s="128">
        <v>7</v>
      </c>
      <c r="C17" s="129">
        <f>COUNTIF('Test Cases'!AA:AA,B17)</f>
        <v>3</v>
      </c>
      <c r="D17" s="118">
        <f>COUNTIFS('Test Cases'!AA:AA,B17,'Test Cases'!I:I,$D$15)</f>
        <v>0</v>
      </c>
      <c r="E17" s="118">
        <f>COUNTIFS('Test Cases'!AA:AA,B17,'Test Cases'!I:I,$E$15)</f>
        <v>0</v>
      </c>
      <c r="F17" s="118">
        <f>COUNTIFS('Test Cases'!AA:AA,B17,'Test Cases'!I:I,$F$15)</f>
        <v>0</v>
      </c>
      <c r="G17" s="154">
        <v>750</v>
      </c>
      <c r="H17">
        <f t="shared" si="0"/>
        <v>2250</v>
      </c>
      <c r="I17">
        <f t="shared" si="1"/>
        <v>0</v>
      </c>
      <c r="P17" s="81"/>
    </row>
    <row r="18" spans="1:16" ht="12.75" customHeight="1" x14ac:dyDescent="0.25">
      <c r="A18" s="125"/>
      <c r="B18" s="128">
        <v>6</v>
      </c>
      <c r="C18" s="129">
        <f>COUNTIF('Test Cases'!AA:AA,B18)</f>
        <v>4</v>
      </c>
      <c r="D18" s="118">
        <f>COUNTIFS('Test Cases'!AA:AA,B18,'Test Cases'!I:I,$D$15)</f>
        <v>0</v>
      </c>
      <c r="E18" s="118">
        <f>COUNTIFS('Test Cases'!AA:AA,B18,'Test Cases'!I:I,$E$15)</f>
        <v>0</v>
      </c>
      <c r="F18" s="118">
        <f>COUNTIFS('Test Cases'!AA:AA,B18,'Test Cases'!I:I,$F$15)</f>
        <v>0</v>
      </c>
      <c r="G18" s="154">
        <v>100</v>
      </c>
      <c r="H18">
        <f t="shared" si="0"/>
        <v>400</v>
      </c>
      <c r="I18">
        <f t="shared" si="1"/>
        <v>0</v>
      </c>
      <c r="P18" s="81"/>
    </row>
    <row r="19" spans="1:16" ht="12.75" customHeight="1" x14ac:dyDescent="0.25">
      <c r="A19" s="125"/>
      <c r="B19" s="128">
        <v>5</v>
      </c>
      <c r="C19" s="129">
        <f>COUNTIF('Test Cases'!AA:AA,B19)</f>
        <v>10</v>
      </c>
      <c r="D19" s="118">
        <f>COUNTIFS('Test Cases'!AA:AA,B19,'Test Cases'!I:I,$D$15)</f>
        <v>0</v>
      </c>
      <c r="E19" s="118">
        <f>COUNTIFS('Test Cases'!AA:AA,B19,'Test Cases'!I:I,$E$15)</f>
        <v>0</v>
      </c>
      <c r="F19" s="118">
        <f>COUNTIFS('Test Cases'!AA:AA,B19,'Test Cases'!I:I,$F$15)</f>
        <v>0</v>
      </c>
      <c r="G19" s="154">
        <v>50</v>
      </c>
      <c r="H19">
        <f t="shared" si="0"/>
        <v>500</v>
      </c>
      <c r="I19">
        <f t="shared" si="1"/>
        <v>0</v>
      </c>
      <c r="P19" s="81"/>
    </row>
    <row r="20" spans="1:16" ht="12.75" customHeight="1" x14ac:dyDescent="0.25">
      <c r="A20" s="125"/>
      <c r="B20" s="128">
        <v>4</v>
      </c>
      <c r="C20" s="129">
        <f>COUNTIF('Test Cases'!AA:AA,B20)</f>
        <v>9</v>
      </c>
      <c r="D20" s="118">
        <f>COUNTIFS('Test Cases'!AA:AA,B20,'Test Cases'!I:I,$D$15)</f>
        <v>0</v>
      </c>
      <c r="E20" s="118">
        <f>COUNTIFS('Test Cases'!AA:AA,B20,'Test Cases'!I:I,$E$15)</f>
        <v>0</v>
      </c>
      <c r="F20" s="118">
        <f>COUNTIFS('Test Cases'!AA:AA,B20,'Test Cases'!I:I,$F$15)</f>
        <v>0</v>
      </c>
      <c r="G20" s="154">
        <v>10</v>
      </c>
      <c r="H20">
        <f t="shared" si="0"/>
        <v>90</v>
      </c>
      <c r="I20">
        <f t="shared" si="1"/>
        <v>0</v>
      </c>
      <c r="P20" s="81"/>
    </row>
    <row r="21" spans="1:16" ht="12.75" customHeight="1" x14ac:dyDescent="0.25">
      <c r="A21" s="125"/>
      <c r="B21" s="128">
        <v>3</v>
      </c>
      <c r="C21" s="129">
        <f>COUNTIF('Test Cases'!AA:AA,B21)</f>
        <v>1</v>
      </c>
      <c r="D21" s="118">
        <f>COUNTIFS('Test Cases'!AA:AA,B21,'Test Cases'!I:I,$D$15)</f>
        <v>0</v>
      </c>
      <c r="E21" s="118">
        <f>COUNTIFS('Test Cases'!AA:AA,B21,'Test Cases'!I:I,$E$15)</f>
        <v>0</v>
      </c>
      <c r="F21" s="118">
        <f>COUNTIFS('Test Cases'!AA:AA,B21,'Test Cases'!I:I,$F$15)</f>
        <v>0</v>
      </c>
      <c r="G21" s="154">
        <v>5</v>
      </c>
      <c r="H21">
        <f t="shared" si="0"/>
        <v>5</v>
      </c>
      <c r="I21">
        <f t="shared" si="1"/>
        <v>0</v>
      </c>
      <c r="P21" s="81"/>
    </row>
    <row r="22" spans="1:16" ht="12.75" customHeight="1" x14ac:dyDescent="0.25">
      <c r="A22" s="125"/>
      <c r="B22" s="128">
        <v>2</v>
      </c>
      <c r="C22" s="129">
        <f>COUNTIF('Test Cases'!AA:AA,B22)</f>
        <v>3</v>
      </c>
      <c r="D22" s="118">
        <f>COUNTIFS('Test Cases'!AA:AA,B22,'Test Cases'!I:I,$D$15)</f>
        <v>0</v>
      </c>
      <c r="E22" s="118">
        <f>COUNTIFS('Test Cases'!AA:AA,B22,'Test Cases'!I:I,$E$15)</f>
        <v>0</v>
      </c>
      <c r="F22" s="118">
        <f>COUNTIFS('Test Cases'!AA:AA,B22,'Test Cases'!I:I,$F$15)</f>
        <v>0</v>
      </c>
      <c r="G22" s="154">
        <v>2</v>
      </c>
      <c r="H22">
        <f t="shared" si="0"/>
        <v>6</v>
      </c>
      <c r="I22">
        <f t="shared" si="1"/>
        <v>0</v>
      </c>
      <c r="P22" s="81"/>
    </row>
    <row r="23" spans="1:16" ht="13" x14ac:dyDescent="0.25">
      <c r="A23" s="125"/>
      <c r="B23" s="128">
        <v>1</v>
      </c>
      <c r="C23" s="129">
        <f>COUNTIF('Test Cases'!AA:AA,B23)</f>
        <v>1</v>
      </c>
      <c r="D23" s="118">
        <f>COUNTIFS('Test Cases'!AA:AA,B23,'Test Cases'!I:I,$D$15)</f>
        <v>0</v>
      </c>
      <c r="E23" s="118">
        <f>COUNTIFS('Test Cases'!AA:AA,B23,'Test Cases'!I:I,$E$15)</f>
        <v>0</v>
      </c>
      <c r="F23" s="118">
        <f>COUNTIFS('Test Cases'!AA:AA,B23,'Test Cases'!I:I,$F$15)</f>
        <v>0</v>
      </c>
      <c r="G23" s="154">
        <v>1</v>
      </c>
      <c r="H23">
        <f t="shared" si="0"/>
        <v>1</v>
      </c>
      <c r="I23">
        <f t="shared" si="1"/>
        <v>0</v>
      </c>
      <c r="P23" s="81"/>
    </row>
    <row r="24" spans="1:16" ht="13" hidden="1" x14ac:dyDescent="0.3">
      <c r="A24" s="125"/>
      <c r="B24" s="130" t="s">
        <v>62</v>
      </c>
      <c r="C24" s="131"/>
      <c r="D24" s="132">
        <f>SUM(I16:I23)/SUM(H16:H23)*100</f>
        <v>0</v>
      </c>
      <c r="P24" s="81"/>
    </row>
    <row r="25" spans="1:16" ht="13" x14ac:dyDescent="0.25">
      <c r="A25" s="133"/>
      <c r="B25" s="134"/>
      <c r="C25" s="134"/>
      <c r="D25" s="134"/>
      <c r="E25" s="134"/>
      <c r="F25" s="134"/>
      <c r="G25" s="134"/>
      <c r="H25" s="134"/>
      <c r="I25" s="134"/>
      <c r="J25" s="134"/>
      <c r="K25" s="135"/>
      <c r="L25" s="135"/>
      <c r="M25" s="135"/>
      <c r="N25" s="135"/>
      <c r="O25" s="135"/>
      <c r="P25" s="136"/>
    </row>
    <row r="26" spans="1:16" ht="13" x14ac:dyDescent="0.25">
      <c r="I26" s="1"/>
      <c r="J26" s="1"/>
      <c r="K26" s="1"/>
      <c r="L26" s="1"/>
      <c r="M26" s="1"/>
    </row>
    <row r="27" spans="1:16" ht="13" x14ac:dyDescent="0.3">
      <c r="A27" s="151">
        <f>D12+N12</f>
        <v>41</v>
      </c>
      <c r="B27" s="149" t="str">
        <f>"WARNING: THERE IS AT LEAST ONE TEST CASE WITH AN 'INFO' OR BLANK STATUS (SEE ABOVE)"</f>
        <v>WARNING: THERE IS AT LEAST ONE TEST CASE WITH AN 'INFO' OR BLANK STATUS (SEE ABOVE)</v>
      </c>
      <c r="I27" s="1"/>
      <c r="J27" s="1"/>
      <c r="K27" s="1"/>
      <c r="L27" s="1"/>
      <c r="M27" s="1"/>
    </row>
    <row r="28" spans="1:16" x14ac:dyDescent="0.25">
      <c r="B28" s="150"/>
    </row>
    <row r="29" spans="1:16" ht="13" x14ac:dyDescent="0.3">
      <c r="A29" s="151">
        <f>SUMPRODUCT(--ISERROR('Test Cases'!AA3:AA285))</f>
        <v>10</v>
      </c>
      <c r="B29" s="149" t="str">
        <f>"WARNING: THERE IS AT LEAST ONE TEST CASE WITH MULTIPLE OR INVALID ISSUE CODES (SEE TEST CASES TAB)"</f>
        <v>WARNING: THERE IS AT LEAST ONE TEST CASE WITH MULTIPLE OR INVALID ISSUE CODES (SEE TEST CASES TAB)</v>
      </c>
    </row>
    <row r="31" spans="1:16" ht="12.75" customHeight="1" x14ac:dyDescent="0.25"/>
    <row r="32" spans="1:16" ht="12.75" customHeight="1" x14ac:dyDescent="0.25"/>
    <row r="33" ht="12.75" customHeight="1" x14ac:dyDescent="0.25"/>
  </sheetData>
  <phoneticPr fontId="2" type="noConversion"/>
  <conditionalFormatting sqref="B27">
    <cfRule type="expression" dxfId="8" priority="5" stopIfTrue="1">
      <formula>$A$27=0</formula>
    </cfRule>
  </conditionalFormatting>
  <conditionalFormatting sqref="B29">
    <cfRule type="expression" dxfId="7" priority="4" stopIfTrue="1">
      <formula>$A$29=0</formula>
    </cfRule>
  </conditionalFormatting>
  <conditionalFormatting sqref="N12">
    <cfRule type="cellIs" dxfId="6" priority="2" stopIfTrue="1" operator="greaterThan">
      <formula>0</formula>
    </cfRule>
    <cfRule type="cellIs" dxfId="5" priority="3" stopIfTrue="1" operator="lessThan">
      <formula>0</formula>
    </cfRule>
  </conditionalFormatting>
  <conditionalFormatting sqref="D12">
    <cfRule type="cellIs" dxfId="4" priority="1" stopIfTrue="1" operator="greaterThan">
      <formula>0</formula>
    </cfRule>
  </conditionalFormatting>
  <printOptions horizontalCentered="1"/>
  <pageMargins left="0.25" right="0.25" top="0.5" bottom="0.5" header="0.25" footer="0.25"/>
  <pageSetup orientation="landscape" horizontalDpi="1200" verticalDpi="1200" r:id="rId1"/>
  <headerFooter alignWithMargins="0">
    <oddHeader>&amp;CIRS Office of Safeguards SCSEM</oddHeader>
    <oddFooter>&amp;L&amp;F&amp;RPage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A1:N38"/>
  <sheetViews>
    <sheetView showGridLines="0" zoomScale="80" zoomScaleNormal="80" workbookViewId="0">
      <pane ySplit="1" topLeftCell="A2" activePane="bottomLeft" state="frozen"/>
      <selection pane="bottomLeft" activeCell="A3" sqref="A3:N9"/>
    </sheetView>
  </sheetViews>
  <sheetFormatPr defaultColWidth="9.26953125" defaultRowHeight="12.5" x14ac:dyDescent="0.25"/>
  <cols>
    <col min="14" max="14" width="14.54296875" customWidth="1"/>
  </cols>
  <sheetData>
    <row r="1" spans="1:14" ht="13" x14ac:dyDescent="0.3">
      <c r="A1" s="8" t="s">
        <v>63</v>
      </c>
      <c r="B1" s="9"/>
      <c r="C1" s="9"/>
      <c r="D1" s="9"/>
      <c r="E1" s="9"/>
      <c r="F1" s="9"/>
      <c r="G1" s="9"/>
      <c r="H1" s="9"/>
      <c r="I1" s="9"/>
      <c r="J1" s="9"/>
      <c r="K1" s="9"/>
      <c r="L1" s="9"/>
      <c r="M1" s="9"/>
      <c r="N1" s="10"/>
    </row>
    <row r="2" spans="1:14" ht="12.75" customHeight="1" x14ac:dyDescent="0.25">
      <c r="A2" s="67" t="s">
        <v>64</v>
      </c>
      <c r="B2" s="33"/>
      <c r="C2" s="33"/>
      <c r="D2" s="33"/>
      <c r="E2" s="33"/>
      <c r="F2" s="33"/>
      <c r="G2" s="33"/>
      <c r="H2" s="33"/>
      <c r="I2" s="33"/>
      <c r="J2" s="33"/>
      <c r="K2" s="33"/>
      <c r="L2" s="33"/>
      <c r="M2" s="33"/>
      <c r="N2" s="34"/>
    </row>
    <row r="3" spans="1:14" s="35" customFormat="1" ht="12.75" customHeight="1" x14ac:dyDescent="0.25">
      <c r="A3" s="199" t="s">
        <v>1483</v>
      </c>
      <c r="B3" s="200"/>
      <c r="C3" s="200"/>
      <c r="D3" s="200"/>
      <c r="E3" s="200"/>
      <c r="F3" s="200"/>
      <c r="G3" s="200"/>
      <c r="H3" s="200"/>
      <c r="I3" s="200"/>
      <c r="J3" s="200"/>
      <c r="K3" s="200"/>
      <c r="L3" s="200"/>
      <c r="M3" s="200"/>
      <c r="N3" s="201"/>
    </row>
    <row r="4" spans="1:14" s="35" customFormat="1" x14ac:dyDescent="0.25">
      <c r="A4" s="202"/>
      <c r="B4" s="203"/>
      <c r="C4" s="203"/>
      <c r="D4" s="203"/>
      <c r="E4" s="203"/>
      <c r="F4" s="203"/>
      <c r="G4" s="203"/>
      <c r="H4" s="203"/>
      <c r="I4" s="203"/>
      <c r="J4" s="203"/>
      <c r="K4" s="203"/>
      <c r="L4" s="203"/>
      <c r="M4" s="203"/>
      <c r="N4" s="204"/>
    </row>
    <row r="5" spans="1:14" s="35" customFormat="1" x14ac:dyDescent="0.25">
      <c r="A5" s="202"/>
      <c r="B5" s="203"/>
      <c r="C5" s="203"/>
      <c r="D5" s="203"/>
      <c r="E5" s="203"/>
      <c r="F5" s="203"/>
      <c r="G5" s="203"/>
      <c r="H5" s="203"/>
      <c r="I5" s="203"/>
      <c r="J5" s="203"/>
      <c r="K5" s="203"/>
      <c r="L5" s="203"/>
      <c r="M5" s="203"/>
      <c r="N5" s="204"/>
    </row>
    <row r="6" spans="1:14" s="35" customFormat="1" x14ac:dyDescent="0.25">
      <c r="A6" s="202"/>
      <c r="B6" s="203"/>
      <c r="C6" s="203"/>
      <c r="D6" s="203"/>
      <c r="E6" s="203"/>
      <c r="F6" s="203"/>
      <c r="G6" s="203"/>
      <c r="H6" s="203"/>
      <c r="I6" s="203"/>
      <c r="J6" s="203"/>
      <c r="K6" s="203"/>
      <c r="L6" s="203"/>
      <c r="M6" s="203"/>
      <c r="N6" s="204"/>
    </row>
    <row r="7" spans="1:14" s="35" customFormat="1" x14ac:dyDescent="0.25">
      <c r="A7" s="202"/>
      <c r="B7" s="203"/>
      <c r="C7" s="203"/>
      <c r="D7" s="203"/>
      <c r="E7" s="203"/>
      <c r="F7" s="203"/>
      <c r="G7" s="203"/>
      <c r="H7" s="203"/>
      <c r="I7" s="203"/>
      <c r="J7" s="203"/>
      <c r="K7" s="203"/>
      <c r="L7" s="203"/>
      <c r="M7" s="203"/>
      <c r="N7" s="204"/>
    </row>
    <row r="8" spans="1:14" s="35" customFormat="1" x14ac:dyDescent="0.25">
      <c r="A8" s="202"/>
      <c r="B8" s="203"/>
      <c r="C8" s="203"/>
      <c r="D8" s="203"/>
      <c r="E8" s="203"/>
      <c r="F8" s="203"/>
      <c r="G8" s="203"/>
      <c r="H8" s="203"/>
      <c r="I8" s="203"/>
      <c r="J8" s="203"/>
      <c r="K8" s="203"/>
      <c r="L8" s="203"/>
      <c r="M8" s="203"/>
      <c r="N8" s="204"/>
    </row>
    <row r="9" spans="1:14" ht="75.650000000000006" customHeight="1" x14ac:dyDescent="0.25">
      <c r="A9" s="205"/>
      <c r="B9" s="206"/>
      <c r="C9" s="206"/>
      <c r="D9" s="206"/>
      <c r="E9" s="206"/>
      <c r="F9" s="206"/>
      <c r="G9" s="206"/>
      <c r="H9" s="206"/>
      <c r="I9" s="206"/>
      <c r="J9" s="206"/>
      <c r="K9" s="206"/>
      <c r="L9" s="206"/>
      <c r="M9" s="206"/>
      <c r="N9" s="207"/>
    </row>
    <row r="11" spans="1:14" ht="12.75" customHeight="1" x14ac:dyDescent="0.25">
      <c r="A11" s="32" t="s">
        <v>65</v>
      </c>
      <c r="B11" s="33"/>
      <c r="C11" s="33"/>
      <c r="D11" s="33"/>
      <c r="E11" s="33"/>
      <c r="F11" s="33"/>
      <c r="G11" s="33"/>
      <c r="H11" s="33"/>
      <c r="I11" s="33"/>
      <c r="J11" s="33"/>
      <c r="K11" s="33"/>
      <c r="L11" s="33"/>
      <c r="M11" s="33"/>
      <c r="N11" s="34"/>
    </row>
    <row r="12" spans="1:14" ht="12.75" customHeight="1" x14ac:dyDescent="0.25">
      <c r="A12" s="36" t="s">
        <v>66</v>
      </c>
      <c r="B12" s="37"/>
      <c r="C12" s="38"/>
      <c r="D12" s="39" t="s">
        <v>67</v>
      </c>
      <c r="E12" s="40"/>
      <c r="F12" s="40"/>
      <c r="G12" s="40"/>
      <c r="H12" s="40"/>
      <c r="I12" s="40"/>
      <c r="J12" s="40"/>
      <c r="K12" s="40"/>
      <c r="L12" s="40"/>
      <c r="M12" s="40"/>
      <c r="N12" s="41"/>
    </row>
    <row r="13" spans="1:14" ht="13" x14ac:dyDescent="0.25">
      <c r="A13" s="42"/>
      <c r="B13" s="43"/>
      <c r="C13" s="44"/>
      <c r="D13" s="19" t="s">
        <v>68</v>
      </c>
      <c r="E13" s="16"/>
      <c r="F13" s="16"/>
      <c r="G13" s="16"/>
      <c r="H13" s="16"/>
      <c r="I13" s="16"/>
      <c r="J13" s="16"/>
      <c r="K13" s="16"/>
      <c r="L13" s="16"/>
      <c r="M13" s="16"/>
      <c r="N13" s="17"/>
    </row>
    <row r="14" spans="1:14" ht="12.75" customHeight="1" x14ac:dyDescent="0.25">
      <c r="A14" s="45" t="s">
        <v>69</v>
      </c>
      <c r="B14" s="46"/>
      <c r="C14" s="47"/>
      <c r="D14" s="48" t="s">
        <v>70</v>
      </c>
      <c r="E14" s="49"/>
      <c r="F14" s="49"/>
      <c r="G14" s="49"/>
      <c r="H14" s="49"/>
      <c r="I14" s="49"/>
      <c r="J14" s="49"/>
      <c r="K14" s="49"/>
      <c r="L14" s="49"/>
      <c r="M14" s="49"/>
      <c r="N14" s="50"/>
    </row>
    <row r="15" spans="1:14" ht="12.75" customHeight="1" x14ac:dyDescent="0.25">
      <c r="A15" s="36" t="s">
        <v>71</v>
      </c>
      <c r="B15" s="37"/>
      <c r="C15" s="38"/>
      <c r="D15" s="39" t="s">
        <v>72</v>
      </c>
      <c r="E15" s="40"/>
      <c r="F15" s="40"/>
      <c r="G15" s="40"/>
      <c r="H15" s="40"/>
      <c r="I15" s="40"/>
      <c r="J15" s="40"/>
      <c r="K15" s="40"/>
      <c r="L15" s="40"/>
      <c r="M15" s="40"/>
      <c r="N15" s="41"/>
    </row>
    <row r="16" spans="1:14" ht="12.75" customHeight="1" x14ac:dyDescent="0.25">
      <c r="A16" s="36" t="s">
        <v>73</v>
      </c>
      <c r="B16" s="37"/>
      <c r="C16" s="38"/>
      <c r="D16" s="39" t="s">
        <v>74</v>
      </c>
      <c r="E16" s="40"/>
      <c r="F16" s="40"/>
      <c r="G16" s="40"/>
      <c r="H16" s="40"/>
      <c r="I16" s="40"/>
      <c r="J16" s="40"/>
      <c r="K16" s="40"/>
      <c r="L16" s="40"/>
      <c r="M16" s="40"/>
      <c r="N16" s="41"/>
    </row>
    <row r="17" spans="1:14" ht="13" x14ac:dyDescent="0.25">
      <c r="A17" s="51"/>
      <c r="B17" s="52"/>
      <c r="C17" s="53"/>
      <c r="D17" s="13" t="s">
        <v>75</v>
      </c>
      <c r="E17" s="14"/>
      <c r="F17" s="14"/>
      <c r="G17" s="14"/>
      <c r="H17" s="14"/>
      <c r="I17" s="14"/>
      <c r="J17" s="14"/>
      <c r="K17" s="14"/>
      <c r="L17" s="14"/>
      <c r="M17" s="14"/>
      <c r="N17" s="15"/>
    </row>
    <row r="18" spans="1:14" ht="12.75" customHeight="1" x14ac:dyDescent="0.25">
      <c r="A18" s="42"/>
      <c r="B18" s="43"/>
      <c r="C18" s="44"/>
      <c r="D18" s="19" t="s">
        <v>76</v>
      </c>
      <c r="E18" s="16"/>
      <c r="F18" s="16"/>
      <c r="G18" s="16"/>
      <c r="H18" s="16"/>
      <c r="I18" s="16"/>
      <c r="J18" s="16"/>
      <c r="K18" s="16"/>
      <c r="L18" s="16"/>
      <c r="M18" s="16"/>
      <c r="N18" s="17"/>
    </row>
    <row r="19" spans="1:14" ht="12.75" customHeight="1" x14ac:dyDescent="0.25">
      <c r="A19" s="36" t="s">
        <v>77</v>
      </c>
      <c r="B19" s="37"/>
      <c r="C19" s="38"/>
      <c r="D19" s="39" t="s">
        <v>78</v>
      </c>
      <c r="E19" s="40"/>
      <c r="F19" s="40"/>
      <c r="G19" s="40"/>
      <c r="H19" s="40"/>
      <c r="I19" s="40"/>
      <c r="J19" s="40"/>
      <c r="K19" s="40"/>
      <c r="L19" s="40"/>
      <c r="M19" s="40"/>
      <c r="N19" s="41"/>
    </row>
    <row r="20" spans="1:14" ht="13" x14ac:dyDescent="0.25">
      <c r="A20" s="42"/>
      <c r="B20" s="43"/>
      <c r="C20" s="44"/>
      <c r="D20" s="19" t="s">
        <v>79</v>
      </c>
      <c r="E20" s="16"/>
      <c r="F20" s="16"/>
      <c r="G20" s="16"/>
      <c r="H20" s="16"/>
      <c r="I20" s="16"/>
      <c r="J20" s="16"/>
      <c r="K20" s="16"/>
      <c r="L20" s="16"/>
      <c r="M20" s="16"/>
      <c r="N20" s="17"/>
    </row>
    <row r="21" spans="1:14" ht="12.75" customHeight="1" x14ac:dyDescent="0.25">
      <c r="A21" s="36" t="s">
        <v>80</v>
      </c>
      <c r="B21" s="37"/>
      <c r="C21" s="38"/>
      <c r="D21" s="39" t="s">
        <v>81</v>
      </c>
      <c r="E21" s="40"/>
      <c r="F21" s="40"/>
      <c r="G21" s="40"/>
      <c r="H21" s="40"/>
      <c r="I21" s="40"/>
      <c r="J21" s="40"/>
      <c r="K21" s="40"/>
      <c r="L21" s="40"/>
      <c r="M21" s="40"/>
      <c r="N21" s="41"/>
    </row>
    <row r="22" spans="1:14" ht="13" x14ac:dyDescent="0.25">
      <c r="A22" s="42"/>
      <c r="B22" s="43"/>
      <c r="C22" s="44"/>
      <c r="D22" s="19" t="s">
        <v>82</v>
      </c>
      <c r="E22" s="16"/>
      <c r="F22" s="16"/>
      <c r="G22" s="16"/>
      <c r="H22" s="16"/>
      <c r="I22" s="16"/>
      <c r="J22" s="16"/>
      <c r="K22" s="16"/>
      <c r="L22" s="16"/>
      <c r="M22" s="16"/>
      <c r="N22" s="17"/>
    </row>
    <row r="23" spans="1:14" ht="12.75" customHeight="1" x14ac:dyDescent="0.25">
      <c r="A23" s="45" t="s">
        <v>83</v>
      </c>
      <c r="B23" s="46"/>
      <c r="C23" s="47"/>
      <c r="D23" s="48" t="s">
        <v>84</v>
      </c>
      <c r="E23" s="49"/>
      <c r="F23" s="49"/>
      <c r="G23" s="49"/>
      <c r="H23" s="49"/>
      <c r="I23" s="49"/>
      <c r="J23" s="49"/>
      <c r="K23" s="49"/>
      <c r="L23" s="49"/>
      <c r="M23" s="49"/>
      <c r="N23" s="50"/>
    </row>
    <row r="24" spans="1:14" ht="12.75" customHeight="1" x14ac:dyDescent="0.25">
      <c r="A24" s="36" t="s">
        <v>85</v>
      </c>
      <c r="B24" s="37"/>
      <c r="C24" s="38"/>
      <c r="D24" s="39" t="s">
        <v>86</v>
      </c>
      <c r="E24" s="40"/>
      <c r="F24" s="40"/>
      <c r="G24" s="40"/>
      <c r="H24" s="40"/>
      <c r="I24" s="40"/>
      <c r="J24" s="40"/>
      <c r="K24" s="40"/>
      <c r="L24" s="40"/>
      <c r="M24" s="40"/>
      <c r="N24" s="41"/>
    </row>
    <row r="25" spans="1:14" ht="13" x14ac:dyDescent="0.25">
      <c r="A25" s="42"/>
      <c r="B25" s="43"/>
      <c r="C25" s="44"/>
      <c r="D25" s="19" t="s">
        <v>87</v>
      </c>
      <c r="E25" s="16"/>
      <c r="F25" s="16"/>
      <c r="G25" s="16"/>
      <c r="H25" s="16"/>
      <c r="I25" s="16"/>
      <c r="J25" s="16"/>
      <c r="K25" s="16"/>
      <c r="L25" s="16"/>
      <c r="M25" s="16"/>
      <c r="N25" s="17"/>
    </row>
    <row r="26" spans="1:14" ht="12.75" customHeight="1" x14ac:dyDescent="0.25">
      <c r="A26" s="36" t="s">
        <v>88</v>
      </c>
      <c r="B26" s="37"/>
      <c r="C26" s="38"/>
      <c r="D26" s="39" t="s">
        <v>89</v>
      </c>
      <c r="E26" s="40"/>
      <c r="F26" s="40"/>
      <c r="G26" s="40"/>
      <c r="H26" s="40"/>
      <c r="I26" s="40"/>
      <c r="J26" s="40"/>
      <c r="K26" s="40"/>
      <c r="L26" s="40"/>
      <c r="M26" s="40"/>
      <c r="N26" s="41"/>
    </row>
    <row r="27" spans="1:14" ht="13" x14ac:dyDescent="0.25">
      <c r="A27" s="51"/>
      <c r="B27" s="52"/>
      <c r="C27" s="53"/>
      <c r="D27" s="13" t="s">
        <v>90</v>
      </c>
      <c r="E27" s="14"/>
      <c r="F27" s="14"/>
      <c r="G27" s="14"/>
      <c r="H27" s="14"/>
      <c r="I27" s="14"/>
      <c r="J27" s="14"/>
      <c r="K27" s="14"/>
      <c r="L27" s="14"/>
      <c r="M27" s="14"/>
      <c r="N27" s="15"/>
    </row>
    <row r="28" spans="1:14" ht="13" x14ac:dyDescent="0.25">
      <c r="A28" s="51"/>
      <c r="B28" s="52"/>
      <c r="C28" s="53"/>
      <c r="D28" s="13" t="s">
        <v>91</v>
      </c>
      <c r="E28" s="14"/>
      <c r="F28" s="14"/>
      <c r="G28" s="14"/>
      <c r="H28" s="14"/>
      <c r="I28" s="14"/>
      <c r="J28" s="14"/>
      <c r="K28" s="14"/>
      <c r="L28" s="14"/>
      <c r="M28" s="14"/>
      <c r="N28" s="15"/>
    </row>
    <row r="29" spans="1:14" ht="13" x14ac:dyDescent="0.25">
      <c r="A29" s="51"/>
      <c r="B29" s="52"/>
      <c r="C29" s="53"/>
      <c r="D29" s="13" t="s">
        <v>92</v>
      </c>
      <c r="E29" s="14"/>
      <c r="F29" s="14"/>
      <c r="G29" s="14"/>
      <c r="H29" s="14"/>
      <c r="I29" s="14"/>
      <c r="J29" s="14"/>
      <c r="K29" s="14"/>
      <c r="L29" s="14"/>
      <c r="M29" s="14"/>
      <c r="N29" s="15"/>
    </row>
    <row r="30" spans="1:14" ht="13" x14ac:dyDescent="0.25">
      <c r="A30" s="42"/>
      <c r="B30" s="43"/>
      <c r="C30" s="44"/>
      <c r="D30" s="19" t="s">
        <v>93</v>
      </c>
      <c r="E30" s="16"/>
      <c r="F30" s="16"/>
      <c r="G30" s="16"/>
      <c r="H30" s="16"/>
      <c r="I30" s="16"/>
      <c r="J30" s="16"/>
      <c r="K30" s="16"/>
      <c r="L30" s="16"/>
      <c r="M30" s="16"/>
      <c r="N30" s="17"/>
    </row>
    <row r="31" spans="1:14" ht="12.75" customHeight="1" x14ac:dyDescent="0.25">
      <c r="A31" s="36" t="s">
        <v>94</v>
      </c>
      <c r="B31" s="37"/>
      <c r="C31" s="38"/>
      <c r="D31" s="39" t="s">
        <v>95</v>
      </c>
      <c r="E31" s="40"/>
      <c r="F31" s="40"/>
      <c r="G31" s="40"/>
      <c r="H31" s="40"/>
      <c r="I31" s="40"/>
      <c r="J31" s="40"/>
      <c r="K31" s="40"/>
      <c r="L31" s="40"/>
      <c r="M31" s="40"/>
      <c r="N31" s="41"/>
    </row>
    <row r="32" spans="1:14" ht="13" x14ac:dyDescent="0.25">
      <c r="A32" s="42"/>
      <c r="B32" s="43"/>
      <c r="C32" s="44"/>
      <c r="D32" s="19" t="s">
        <v>96</v>
      </c>
      <c r="E32" s="16"/>
      <c r="F32" s="16"/>
      <c r="G32" s="16"/>
      <c r="H32" s="16"/>
      <c r="I32" s="16"/>
      <c r="J32" s="16"/>
      <c r="K32" s="16"/>
      <c r="L32" s="16"/>
      <c r="M32" s="16"/>
      <c r="N32" s="17"/>
    </row>
    <row r="33" spans="1:14" ht="12.75" customHeight="1" x14ac:dyDescent="0.25">
      <c r="A33" s="45" t="s">
        <v>97</v>
      </c>
      <c r="B33" s="46"/>
      <c r="C33" s="47"/>
      <c r="D33" s="48" t="s">
        <v>98</v>
      </c>
      <c r="E33" s="49"/>
      <c r="F33" s="49"/>
      <c r="G33" s="49"/>
      <c r="H33" s="49"/>
      <c r="I33" s="49"/>
      <c r="J33" s="49"/>
      <c r="K33" s="49"/>
      <c r="L33" s="49"/>
      <c r="M33" s="49"/>
      <c r="N33" s="50"/>
    </row>
    <row r="34" spans="1:14" ht="13" x14ac:dyDescent="0.25">
      <c r="A34" s="86" t="s">
        <v>99</v>
      </c>
      <c r="B34" s="87"/>
      <c r="C34" s="88"/>
      <c r="D34" s="190" t="s">
        <v>100</v>
      </c>
      <c r="E34" s="191"/>
      <c r="F34" s="191"/>
      <c r="G34" s="191"/>
      <c r="H34" s="191"/>
      <c r="I34" s="191"/>
      <c r="J34" s="191"/>
      <c r="K34" s="191"/>
      <c r="L34" s="191"/>
      <c r="M34" s="191"/>
      <c r="N34" s="192"/>
    </row>
    <row r="35" spans="1:14" ht="13" x14ac:dyDescent="0.25">
      <c r="A35" s="89"/>
      <c r="B35" s="52"/>
      <c r="C35" s="90"/>
      <c r="D35" s="193"/>
      <c r="E35" s="194"/>
      <c r="F35" s="194"/>
      <c r="G35" s="194"/>
      <c r="H35" s="194"/>
      <c r="I35" s="194"/>
      <c r="J35" s="194"/>
      <c r="K35" s="194"/>
      <c r="L35" s="194"/>
      <c r="M35" s="194"/>
      <c r="N35" s="195"/>
    </row>
    <row r="36" spans="1:14" ht="13" x14ac:dyDescent="0.25">
      <c r="A36" s="91"/>
      <c r="B36" s="92"/>
      <c r="C36" s="93"/>
      <c r="D36" s="196"/>
      <c r="E36" s="197"/>
      <c r="F36" s="197"/>
      <c r="G36" s="197"/>
      <c r="H36" s="197"/>
      <c r="I36" s="197"/>
      <c r="J36" s="197"/>
      <c r="K36" s="197"/>
      <c r="L36" s="197"/>
      <c r="M36" s="197"/>
      <c r="N36" s="198"/>
    </row>
    <row r="37" spans="1:14" ht="13" x14ac:dyDescent="0.25">
      <c r="A37" s="86" t="s">
        <v>101</v>
      </c>
      <c r="B37" s="87"/>
      <c r="C37" s="88"/>
      <c r="D37" s="190" t="s">
        <v>102</v>
      </c>
      <c r="E37" s="191"/>
      <c r="F37" s="191"/>
      <c r="G37" s="191"/>
      <c r="H37" s="191"/>
      <c r="I37" s="191"/>
      <c r="J37" s="191"/>
      <c r="K37" s="191"/>
      <c r="L37" s="191"/>
      <c r="M37" s="191"/>
      <c r="N37" s="192"/>
    </row>
    <row r="38" spans="1:14" ht="13" x14ac:dyDescent="0.25">
      <c r="A38" s="91"/>
      <c r="B38" s="92"/>
      <c r="C38" s="93"/>
      <c r="D38" s="196"/>
      <c r="E38" s="197"/>
      <c r="F38" s="197"/>
      <c r="G38" s="197"/>
      <c r="H38" s="197"/>
      <c r="I38" s="197"/>
      <c r="J38" s="197"/>
      <c r="K38" s="197"/>
      <c r="L38" s="197"/>
      <c r="M38" s="197"/>
      <c r="N38" s="198"/>
    </row>
  </sheetData>
  <mergeCells count="3">
    <mergeCell ref="D34:N36"/>
    <mergeCell ref="D37:N38"/>
    <mergeCell ref="A3:N9"/>
  </mergeCells>
  <phoneticPr fontId="2" type="noConversion"/>
  <printOptions horizontalCentered="1"/>
  <pageMargins left="0.25" right="0.25" top="0.5" bottom="0.5" header="0.25" footer="0.25"/>
  <pageSetup orientation="landscape" horizontalDpi="1200" verticalDpi="1200" r:id="rId1"/>
  <headerFooter alignWithMargins="0">
    <oddHeader>&amp;CIRS Office of Safeguards SCSEM</oddHeader>
    <oddFooter>&amp;L&amp;F&amp;RPage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AA64"/>
  <sheetViews>
    <sheetView showGridLines="0" zoomScale="80" zoomScaleNormal="80" workbookViewId="0">
      <pane ySplit="2" topLeftCell="A36" activePane="bottomLeft" state="frozen"/>
      <selection activeCell="D1" sqref="D1"/>
      <selection pane="bottomLeft" activeCell="I3" sqref="I3:I43"/>
    </sheetView>
  </sheetViews>
  <sheetFormatPr defaultColWidth="9.26953125" defaultRowHeight="12.5" x14ac:dyDescent="0.25"/>
  <cols>
    <col min="1" max="1" width="7.26953125" style="71" customWidth="1"/>
    <col min="2" max="2" width="8.7265625" style="85" customWidth="1"/>
    <col min="3" max="3" width="13.54296875" style="85" customWidth="1"/>
    <col min="4" max="4" width="9.54296875" style="71" customWidth="1"/>
    <col min="5" max="5" width="34.1796875" style="71" customWidth="1"/>
    <col min="6" max="6" width="45.453125" style="71" customWidth="1"/>
    <col min="7" max="7" width="51.7265625" style="71" customWidth="1"/>
    <col min="8" max="8" width="14" style="71" customWidth="1"/>
    <col min="9" max="9" width="12" style="71" customWidth="1"/>
    <col min="10" max="10" width="26.1796875" style="71" customWidth="1"/>
    <col min="11" max="11" width="23.81640625" style="71" customWidth="1"/>
    <col min="12" max="12" width="13.26953125" style="138" customWidth="1"/>
    <col min="13" max="13" width="15.26953125" style="138" bestFit="1" customWidth="1"/>
    <col min="14" max="14" width="102.7265625" customWidth="1"/>
    <col min="15" max="19" width="9.26953125" style="71"/>
    <col min="21" max="21" width="8.7265625" customWidth="1"/>
    <col min="23" max="26" width="9.26953125" style="71"/>
    <col min="27" max="27" width="15.26953125" hidden="1" customWidth="1"/>
    <col min="28" max="16384" width="9.26953125" style="71"/>
  </cols>
  <sheetData>
    <row r="1" spans="1:27" ht="13" x14ac:dyDescent="0.3">
      <c r="A1" s="157" t="s">
        <v>56</v>
      </c>
      <c r="B1" s="158"/>
      <c r="C1" s="158"/>
      <c r="D1" s="157"/>
      <c r="E1" s="157"/>
      <c r="F1" s="157"/>
      <c r="G1" s="157"/>
      <c r="H1" s="157"/>
      <c r="I1" s="157"/>
      <c r="J1" s="157"/>
      <c r="K1" s="157"/>
      <c r="L1" s="159"/>
      <c r="M1" s="159"/>
      <c r="N1" s="159"/>
      <c r="AA1" s="9"/>
    </row>
    <row r="2" spans="1:27" ht="39" customHeight="1" x14ac:dyDescent="0.25">
      <c r="A2" s="160" t="s">
        <v>103</v>
      </c>
      <c r="B2" s="161" t="s">
        <v>104</v>
      </c>
      <c r="C2" s="161" t="s">
        <v>105</v>
      </c>
      <c r="D2" s="160" t="s">
        <v>106</v>
      </c>
      <c r="E2" s="160" t="s">
        <v>107</v>
      </c>
      <c r="F2" s="160" t="s">
        <v>108</v>
      </c>
      <c r="G2" s="160" t="s">
        <v>109</v>
      </c>
      <c r="H2" s="160" t="s">
        <v>110</v>
      </c>
      <c r="I2" s="160" t="s">
        <v>111</v>
      </c>
      <c r="J2" s="160" t="s">
        <v>112</v>
      </c>
      <c r="K2" s="160" t="s">
        <v>113</v>
      </c>
      <c r="L2" s="137" t="s">
        <v>114</v>
      </c>
      <c r="M2" s="137" t="s">
        <v>115</v>
      </c>
      <c r="N2" s="137" t="s">
        <v>116</v>
      </c>
      <c r="AA2" s="137" t="s">
        <v>117</v>
      </c>
    </row>
    <row r="3" spans="1:27" ht="97.5" customHeight="1" x14ac:dyDescent="0.25">
      <c r="A3" s="155" t="s">
        <v>118</v>
      </c>
      <c r="B3" s="73" t="s">
        <v>119</v>
      </c>
      <c r="C3" s="73" t="s">
        <v>120</v>
      </c>
      <c r="D3" s="72" t="s">
        <v>121</v>
      </c>
      <c r="E3" s="174" t="s">
        <v>122</v>
      </c>
      <c r="F3" s="174" t="s">
        <v>123</v>
      </c>
      <c r="G3" s="174" t="s">
        <v>124</v>
      </c>
      <c r="H3" s="73"/>
      <c r="I3" s="162"/>
      <c r="J3" s="155"/>
      <c r="K3" s="176"/>
      <c r="L3" s="155" t="s">
        <v>125</v>
      </c>
      <c r="M3" s="155" t="s">
        <v>126</v>
      </c>
      <c r="N3" s="73" t="s">
        <v>127</v>
      </c>
      <c r="AA3" s="140" t="e">
        <f>IF(OR(I3="Fail",ISBLANK(I3)),INDEX('Issue Code Table'!C:C,MATCH(M:M,'Issue Code Table'!A:A,0)),IF(L3="Critical",6,IF(L3="Significant",5,IF(L3="Moderate",3,2))))</f>
        <v>#N/A</v>
      </c>
    </row>
    <row r="4" spans="1:27" ht="89.15" customHeight="1" x14ac:dyDescent="0.25">
      <c r="A4" s="155" t="s">
        <v>128</v>
      </c>
      <c r="B4" s="73" t="s">
        <v>129</v>
      </c>
      <c r="C4" s="73" t="s">
        <v>130</v>
      </c>
      <c r="D4" s="72" t="s">
        <v>131</v>
      </c>
      <c r="E4" s="174" t="s">
        <v>132</v>
      </c>
      <c r="F4" s="174" t="s">
        <v>133</v>
      </c>
      <c r="G4" s="174" t="s">
        <v>134</v>
      </c>
      <c r="H4" s="73"/>
      <c r="I4" s="162"/>
      <c r="J4" s="155" t="s">
        <v>135</v>
      </c>
      <c r="K4" s="176" t="s">
        <v>136</v>
      </c>
      <c r="L4" s="155" t="s">
        <v>137</v>
      </c>
      <c r="M4" s="155" t="s">
        <v>138</v>
      </c>
      <c r="N4" s="73" t="s">
        <v>139</v>
      </c>
      <c r="AA4" s="140" t="e">
        <f>IF(OR(I4="Fail",ISBLANK(I4)),INDEX('Issue Code Table'!C:C,MATCH(M:M,'Issue Code Table'!A:A,0)),IF(L4="Critical",6,IF(L4="Significant",5,IF(L4="Moderate",3,2))))</f>
        <v>#N/A</v>
      </c>
    </row>
    <row r="5" spans="1:27" ht="75" x14ac:dyDescent="0.25">
      <c r="A5" s="155" t="s">
        <v>140</v>
      </c>
      <c r="B5" s="73" t="s">
        <v>141</v>
      </c>
      <c r="C5" s="73" t="s">
        <v>142</v>
      </c>
      <c r="D5" s="72" t="s">
        <v>121</v>
      </c>
      <c r="E5" s="174" t="s">
        <v>143</v>
      </c>
      <c r="F5" s="174" t="s">
        <v>144</v>
      </c>
      <c r="G5" s="174" t="s">
        <v>145</v>
      </c>
      <c r="H5" s="73"/>
      <c r="I5" s="162"/>
      <c r="J5" s="155"/>
      <c r="K5" s="176"/>
      <c r="L5" s="155" t="s">
        <v>137</v>
      </c>
      <c r="M5" s="155" t="s">
        <v>146</v>
      </c>
      <c r="N5" s="83" t="s">
        <v>147</v>
      </c>
      <c r="AA5" s="140">
        <f>IF(OR(I5="Fail",ISBLANK(I5)),INDEX('Issue Code Table'!C:C,MATCH(M:M,'Issue Code Table'!A:A,0)),IF(L5="Critical",6,IF(L5="Significant",5,IF(L5="Moderate",3,2))))</f>
        <v>5</v>
      </c>
    </row>
    <row r="6" spans="1:27" ht="70.5" customHeight="1" x14ac:dyDescent="0.25">
      <c r="A6" s="155" t="s">
        <v>148</v>
      </c>
      <c r="B6" s="73" t="s">
        <v>149</v>
      </c>
      <c r="C6" s="73" t="s">
        <v>150</v>
      </c>
      <c r="D6" s="72" t="s">
        <v>151</v>
      </c>
      <c r="E6" s="174" t="s">
        <v>152</v>
      </c>
      <c r="F6" s="174" t="s">
        <v>153</v>
      </c>
      <c r="G6" s="174" t="s">
        <v>154</v>
      </c>
      <c r="H6" s="73"/>
      <c r="I6" s="162"/>
      <c r="J6" s="155"/>
      <c r="K6" s="176"/>
      <c r="L6" s="155" t="s">
        <v>137</v>
      </c>
      <c r="M6" s="155" t="s">
        <v>155</v>
      </c>
      <c r="N6" s="83" t="s">
        <v>156</v>
      </c>
      <c r="AA6" s="140">
        <f>IF(OR(I6="Fail",ISBLANK(I6)),INDEX('Issue Code Table'!C:C,MATCH(M:M,'Issue Code Table'!A:A,0)),IF(L6="Critical",6,IF(L6="Significant",5,IF(L6="Moderate",3,2))))</f>
        <v>5</v>
      </c>
    </row>
    <row r="7" spans="1:27" ht="90.75" customHeight="1" x14ac:dyDescent="0.25">
      <c r="A7" s="155" t="s">
        <v>157</v>
      </c>
      <c r="B7" s="73" t="s">
        <v>158</v>
      </c>
      <c r="C7" s="73" t="s">
        <v>159</v>
      </c>
      <c r="D7" s="72" t="s">
        <v>121</v>
      </c>
      <c r="E7" s="174" t="s">
        <v>160</v>
      </c>
      <c r="F7" s="174" t="s">
        <v>161</v>
      </c>
      <c r="G7" s="174" t="s">
        <v>162</v>
      </c>
      <c r="H7" s="73"/>
      <c r="I7" s="162"/>
      <c r="J7" s="155"/>
      <c r="K7" s="176"/>
      <c r="L7" s="155" t="s">
        <v>163</v>
      </c>
      <c r="M7" s="155" t="s">
        <v>164</v>
      </c>
      <c r="N7" s="163" t="s">
        <v>165</v>
      </c>
      <c r="AA7" s="140" t="e">
        <f>IF(OR(I7="Fail",ISBLANK(I7)),INDEX('Issue Code Table'!C:C,MATCH(M:M,'Issue Code Table'!A:A,0)),IF(L7="Critical",6,IF(L7="Significant",5,IF(L7="Moderate",3,2))))</f>
        <v>#N/A</v>
      </c>
    </row>
    <row r="8" spans="1:27" ht="81" customHeight="1" x14ac:dyDescent="0.25">
      <c r="A8" s="155" t="s">
        <v>166</v>
      </c>
      <c r="B8" s="73" t="s">
        <v>167</v>
      </c>
      <c r="C8" s="73" t="s">
        <v>168</v>
      </c>
      <c r="D8" s="72" t="s">
        <v>169</v>
      </c>
      <c r="E8" s="174" t="s">
        <v>170</v>
      </c>
      <c r="F8" s="174" t="s">
        <v>171</v>
      </c>
      <c r="G8" s="174" t="s">
        <v>172</v>
      </c>
      <c r="H8" s="73"/>
      <c r="I8" s="162"/>
      <c r="J8" s="155"/>
      <c r="K8" s="176"/>
      <c r="L8" s="155" t="s">
        <v>163</v>
      </c>
      <c r="M8" s="155" t="s">
        <v>173</v>
      </c>
      <c r="N8" s="83" t="s">
        <v>174</v>
      </c>
      <c r="AA8" s="140">
        <f>IF(OR(I8="Fail",ISBLANK(I8)),INDEX('Issue Code Table'!C:C,MATCH(M:M,'Issue Code Table'!A:A,0)),IF(L8="Critical",6,IF(L8="Significant",5,IF(L8="Moderate",3,2))))</f>
        <v>4</v>
      </c>
    </row>
    <row r="9" spans="1:27" ht="76.5" customHeight="1" x14ac:dyDescent="0.25">
      <c r="A9" s="155" t="s">
        <v>175</v>
      </c>
      <c r="B9" s="73" t="s">
        <v>176</v>
      </c>
      <c r="C9" s="73" t="s">
        <v>177</v>
      </c>
      <c r="D9" s="72" t="s">
        <v>151</v>
      </c>
      <c r="E9" s="174" t="s">
        <v>178</v>
      </c>
      <c r="F9" s="174" t="s">
        <v>179</v>
      </c>
      <c r="G9" s="174" t="s">
        <v>180</v>
      </c>
      <c r="H9" s="73"/>
      <c r="I9" s="162"/>
      <c r="J9" s="155"/>
      <c r="K9" s="176"/>
      <c r="L9" s="155" t="s">
        <v>137</v>
      </c>
      <c r="M9" s="155" t="s">
        <v>181</v>
      </c>
      <c r="N9" s="83" t="s">
        <v>182</v>
      </c>
      <c r="AA9" s="140">
        <f>IF(OR(I9="Fail",ISBLANK(I9)),INDEX('Issue Code Table'!C:C,MATCH(M:M,'Issue Code Table'!A:A,0)),IF(L9="Critical",6,IF(L9="Significant",5,IF(L9="Moderate",3,2))))</f>
        <v>5</v>
      </c>
    </row>
    <row r="10" spans="1:27" ht="89.25" customHeight="1" x14ac:dyDescent="0.25">
      <c r="A10" s="155" t="s">
        <v>183</v>
      </c>
      <c r="B10" s="73" t="s">
        <v>184</v>
      </c>
      <c r="C10" s="73" t="s">
        <v>185</v>
      </c>
      <c r="D10" s="72" t="s">
        <v>121</v>
      </c>
      <c r="E10" s="174" t="s">
        <v>186</v>
      </c>
      <c r="F10" s="174" t="s">
        <v>187</v>
      </c>
      <c r="G10" s="174" t="s">
        <v>188</v>
      </c>
      <c r="H10" s="73"/>
      <c r="I10" s="162"/>
      <c r="J10" s="155" t="s">
        <v>189</v>
      </c>
      <c r="K10" s="176"/>
      <c r="L10" s="155" t="s">
        <v>190</v>
      </c>
      <c r="M10" s="155" t="s">
        <v>191</v>
      </c>
      <c r="N10" s="73" t="s">
        <v>192</v>
      </c>
      <c r="AA10" s="140" t="e">
        <f>IF(OR(I10="Fail",ISBLANK(I10)),INDEX('Issue Code Table'!C:C,MATCH(M:M,'Issue Code Table'!A:A,0)),IF(L10="Critical",6,IF(L10="Significant",5,IF(L10="Moderate",3,2))))</f>
        <v>#N/A</v>
      </c>
    </row>
    <row r="11" spans="1:27" ht="77.25" customHeight="1" x14ac:dyDescent="0.25">
      <c r="A11" s="155" t="s">
        <v>193</v>
      </c>
      <c r="B11" s="83" t="s">
        <v>194</v>
      </c>
      <c r="C11" s="73" t="s">
        <v>195</v>
      </c>
      <c r="D11" s="72" t="s">
        <v>121</v>
      </c>
      <c r="E11" s="174" t="s">
        <v>196</v>
      </c>
      <c r="F11" s="174" t="s">
        <v>197</v>
      </c>
      <c r="G11" s="174" t="s">
        <v>198</v>
      </c>
      <c r="H11" s="73"/>
      <c r="I11" s="162"/>
      <c r="J11" s="155" t="s">
        <v>199</v>
      </c>
      <c r="K11" s="176"/>
      <c r="L11" s="155" t="s">
        <v>163</v>
      </c>
      <c r="M11" s="155" t="s">
        <v>200</v>
      </c>
      <c r="N11" s="83" t="s">
        <v>201</v>
      </c>
      <c r="AA11" s="140">
        <f>IF(OR(I11="Fail",ISBLANK(I11)),INDEX('Issue Code Table'!C:C,MATCH(M:M,'Issue Code Table'!A:A,0)),IF(L11="Critical",6,IF(L11="Significant",5,IF(L11="Moderate",3,2))))</f>
        <v>4</v>
      </c>
    </row>
    <row r="12" spans="1:27" ht="93" customHeight="1" x14ac:dyDescent="0.25">
      <c r="A12" s="155" t="s">
        <v>202</v>
      </c>
      <c r="B12" s="73" t="s">
        <v>203</v>
      </c>
      <c r="C12" s="73" t="s">
        <v>204</v>
      </c>
      <c r="D12" s="72" t="s">
        <v>121</v>
      </c>
      <c r="E12" s="174" t="s">
        <v>205</v>
      </c>
      <c r="F12" s="174" t="s">
        <v>206</v>
      </c>
      <c r="G12" s="174" t="s">
        <v>207</v>
      </c>
      <c r="H12" s="73"/>
      <c r="I12" s="162"/>
      <c r="J12" s="155" t="s">
        <v>208</v>
      </c>
      <c r="K12" s="176" t="s">
        <v>209</v>
      </c>
      <c r="L12" s="155" t="s">
        <v>137</v>
      </c>
      <c r="M12" s="155" t="s">
        <v>210</v>
      </c>
      <c r="N12" s="73" t="s">
        <v>211</v>
      </c>
      <c r="AA12" s="140" t="e">
        <f>IF(OR(I12="Fail",ISBLANK(I12)),INDEX('Issue Code Table'!C:C,MATCH(M:M,'Issue Code Table'!A:A,0)),IF(L12="Critical",6,IF(L12="Significant",5,IF(L12="Moderate",3,2))))</f>
        <v>#N/A</v>
      </c>
    </row>
    <row r="13" spans="1:27" ht="50" x14ac:dyDescent="0.25">
      <c r="A13" s="155" t="s">
        <v>212</v>
      </c>
      <c r="B13" s="73" t="s">
        <v>213</v>
      </c>
      <c r="C13" s="73" t="s">
        <v>214</v>
      </c>
      <c r="D13" s="72" t="s">
        <v>151</v>
      </c>
      <c r="E13" s="174" t="s">
        <v>215</v>
      </c>
      <c r="F13" s="174" t="s">
        <v>216</v>
      </c>
      <c r="G13" s="174" t="s">
        <v>217</v>
      </c>
      <c r="H13" s="73"/>
      <c r="I13" s="162"/>
      <c r="J13" s="155"/>
      <c r="K13" s="176"/>
      <c r="L13" s="155" t="s">
        <v>137</v>
      </c>
      <c r="M13" s="155" t="s">
        <v>218</v>
      </c>
      <c r="N13" s="83" t="s">
        <v>219</v>
      </c>
      <c r="AA13" s="140">
        <f>IF(OR(I13="Fail",ISBLANK(I13)),INDEX('Issue Code Table'!C:C,MATCH(M:M,'Issue Code Table'!A:A,0)),IF(L13="Critical",6,IF(L13="Significant",5,IF(L13="Moderate",3,2))))</f>
        <v>7</v>
      </c>
    </row>
    <row r="14" spans="1:27" ht="78" x14ac:dyDescent="0.25">
      <c r="A14" s="155" t="s">
        <v>220</v>
      </c>
      <c r="B14" s="73" t="s">
        <v>221</v>
      </c>
      <c r="C14" s="73" t="s">
        <v>222</v>
      </c>
      <c r="D14" s="72" t="s">
        <v>121</v>
      </c>
      <c r="E14" s="174" t="s">
        <v>223</v>
      </c>
      <c r="F14" s="174" t="s">
        <v>224</v>
      </c>
      <c r="G14" s="175" t="s">
        <v>225</v>
      </c>
      <c r="H14" s="73"/>
      <c r="I14" s="162"/>
      <c r="J14" s="164" t="s">
        <v>226</v>
      </c>
      <c r="K14" s="176"/>
      <c r="L14" s="155" t="s">
        <v>137</v>
      </c>
      <c r="M14" s="155" t="s">
        <v>227</v>
      </c>
      <c r="N14" s="83" t="s">
        <v>228</v>
      </c>
      <c r="AA14" s="140">
        <f>IF(OR(I14="Fail",ISBLANK(I14)),INDEX('Issue Code Table'!C:C,MATCH(M:M,'Issue Code Table'!A:A,0)),IF(L14="Critical",6,IF(L14="Significant",5,IF(L14="Moderate",3,2))))</f>
        <v>6</v>
      </c>
    </row>
    <row r="15" spans="1:27" ht="82.5" customHeight="1" x14ac:dyDescent="0.25">
      <c r="A15" s="155" t="s">
        <v>229</v>
      </c>
      <c r="B15" s="83" t="s">
        <v>230</v>
      </c>
      <c r="C15" s="73" t="s">
        <v>231</v>
      </c>
      <c r="D15" s="72" t="s">
        <v>169</v>
      </c>
      <c r="E15" s="174" t="s">
        <v>232</v>
      </c>
      <c r="F15" s="174" t="s">
        <v>233</v>
      </c>
      <c r="G15" s="174" t="s">
        <v>232</v>
      </c>
      <c r="H15" s="73"/>
      <c r="I15" s="162"/>
      <c r="J15" s="155"/>
      <c r="K15" s="176"/>
      <c r="L15" s="155" t="s">
        <v>163</v>
      </c>
      <c r="M15" s="155" t="s">
        <v>234</v>
      </c>
      <c r="N15" s="83" t="s">
        <v>235</v>
      </c>
      <c r="AA15" s="140">
        <f>IF(OR(I15="Fail",ISBLANK(I15)),INDEX('Issue Code Table'!C:C,MATCH(M:M,'Issue Code Table'!A:A,0)),IF(L15="Critical",6,IF(L15="Significant",5,IF(L15="Moderate",3,2))))</f>
        <v>2</v>
      </c>
    </row>
    <row r="16" spans="1:27" ht="116.25" customHeight="1" x14ac:dyDescent="0.25">
      <c r="A16" s="155" t="s">
        <v>236</v>
      </c>
      <c r="B16" s="73" t="s">
        <v>237</v>
      </c>
      <c r="C16" s="73" t="s">
        <v>238</v>
      </c>
      <c r="D16" s="72" t="s">
        <v>121</v>
      </c>
      <c r="E16" s="174" t="s">
        <v>239</v>
      </c>
      <c r="F16" s="174" t="s">
        <v>240</v>
      </c>
      <c r="G16" s="174" t="s">
        <v>241</v>
      </c>
      <c r="H16" s="73"/>
      <c r="I16" s="162"/>
      <c r="J16" s="155"/>
      <c r="K16" s="176"/>
      <c r="L16" s="155" t="s">
        <v>137</v>
      </c>
      <c r="M16" s="155" t="s">
        <v>242</v>
      </c>
      <c r="N16" s="73" t="s">
        <v>243</v>
      </c>
      <c r="AA16" s="140">
        <f>IF(OR(I16="Fail",ISBLANK(I16)),INDEX('Issue Code Table'!C:C,MATCH(M:M,'Issue Code Table'!A:A,0)),IF(L16="Critical",6,IF(L16="Significant",5,IF(L16="Moderate",3,2))))</f>
        <v>6</v>
      </c>
    </row>
    <row r="17" spans="1:27" ht="93.75" customHeight="1" x14ac:dyDescent="0.25">
      <c r="A17" s="155" t="s">
        <v>244</v>
      </c>
      <c r="B17" s="73" t="s">
        <v>245</v>
      </c>
      <c r="C17" s="73" t="s">
        <v>246</v>
      </c>
      <c r="D17" s="72" t="s">
        <v>247</v>
      </c>
      <c r="E17" s="174" t="s">
        <v>248</v>
      </c>
      <c r="F17" s="175" t="s">
        <v>249</v>
      </c>
      <c r="G17" s="175" t="s">
        <v>250</v>
      </c>
      <c r="H17" s="73"/>
      <c r="I17" s="162"/>
      <c r="J17" s="155"/>
      <c r="K17" s="176"/>
      <c r="L17" s="155" t="s">
        <v>163</v>
      </c>
      <c r="M17" s="155" t="s">
        <v>251</v>
      </c>
      <c r="N17" s="83" t="s">
        <v>252</v>
      </c>
      <c r="AA17" s="140">
        <f>IF(OR(I17="Fail",ISBLANK(I17)),INDEX('Issue Code Table'!C:C,MATCH(M:M,'Issue Code Table'!A:A,0)),IF(L17="Critical",6,IF(L17="Significant",5,IF(L17="Moderate",3,2))))</f>
        <v>4</v>
      </c>
    </row>
    <row r="18" spans="1:27" ht="50" x14ac:dyDescent="0.25">
      <c r="A18" s="155" t="s">
        <v>253</v>
      </c>
      <c r="B18" s="73" t="s">
        <v>254</v>
      </c>
      <c r="C18" s="73" t="s">
        <v>255</v>
      </c>
      <c r="D18" s="72" t="s">
        <v>151</v>
      </c>
      <c r="E18" s="174" t="s">
        <v>256</v>
      </c>
      <c r="F18" s="174" t="s">
        <v>257</v>
      </c>
      <c r="G18" s="174" t="s">
        <v>258</v>
      </c>
      <c r="H18" s="73"/>
      <c r="I18" s="162"/>
      <c r="J18" s="155"/>
      <c r="K18" s="176"/>
      <c r="L18" s="155" t="s">
        <v>137</v>
      </c>
      <c r="M18" s="155" t="s">
        <v>259</v>
      </c>
      <c r="N18" s="83" t="s">
        <v>260</v>
      </c>
      <c r="AA18" s="140">
        <f>IF(OR(I18="Fail",ISBLANK(I18)),INDEX('Issue Code Table'!C:C,MATCH(M:M,'Issue Code Table'!A:A,0)),IF(L18="Critical",6,IF(L18="Significant",5,IF(L18="Moderate",3,2))))</f>
        <v>5</v>
      </c>
    </row>
    <row r="19" spans="1:27" ht="87" customHeight="1" x14ac:dyDescent="0.25">
      <c r="A19" s="155" t="s">
        <v>261</v>
      </c>
      <c r="B19" s="73" t="s">
        <v>254</v>
      </c>
      <c r="C19" s="73" t="s">
        <v>255</v>
      </c>
      <c r="D19" s="72" t="s">
        <v>121</v>
      </c>
      <c r="E19" s="174" t="s">
        <v>262</v>
      </c>
      <c r="F19" s="174" t="s">
        <v>263</v>
      </c>
      <c r="G19" s="174" t="s">
        <v>264</v>
      </c>
      <c r="H19" s="73"/>
      <c r="I19" s="162"/>
      <c r="J19" s="155"/>
      <c r="K19" s="176"/>
      <c r="L19" s="155" t="s">
        <v>163</v>
      </c>
      <c r="M19" s="155" t="s">
        <v>265</v>
      </c>
      <c r="N19" s="83" t="s">
        <v>266</v>
      </c>
      <c r="AA19" s="140">
        <f>IF(OR(I19="Fail",ISBLANK(I19)),INDEX('Issue Code Table'!C:C,MATCH(M:M,'Issue Code Table'!A:A,0)),IF(L19="Critical",6,IF(L19="Significant",5,IF(L19="Moderate",3,2))))</f>
        <v>5</v>
      </c>
    </row>
    <row r="20" spans="1:27" ht="137.5" x14ac:dyDescent="0.25">
      <c r="A20" s="155" t="s">
        <v>267</v>
      </c>
      <c r="B20" s="73" t="s">
        <v>268</v>
      </c>
      <c r="C20" s="73" t="s">
        <v>269</v>
      </c>
      <c r="D20" s="72" t="s">
        <v>121</v>
      </c>
      <c r="E20" s="174" t="s">
        <v>270</v>
      </c>
      <c r="F20" s="174" t="s">
        <v>271</v>
      </c>
      <c r="G20" s="174" t="s">
        <v>272</v>
      </c>
      <c r="H20" s="73"/>
      <c r="I20" s="162"/>
      <c r="J20" s="155" t="s">
        <v>273</v>
      </c>
      <c r="K20" s="176"/>
      <c r="L20" s="155" t="s">
        <v>190</v>
      </c>
      <c r="M20" s="155" t="s">
        <v>274</v>
      </c>
      <c r="N20" s="73" t="s">
        <v>275</v>
      </c>
      <c r="AA20" s="140" t="e">
        <f>IF(OR(I20="Fail",ISBLANK(I20)),INDEX('Issue Code Table'!C:C,MATCH(M:M,'Issue Code Table'!A:A,0)),IF(L20="Critical",6,IF(L20="Significant",5,IF(L20="Moderate",3,2))))</f>
        <v>#N/A</v>
      </c>
    </row>
    <row r="21" spans="1:27" ht="88.5" customHeight="1" x14ac:dyDescent="0.25">
      <c r="A21" s="155" t="s">
        <v>276</v>
      </c>
      <c r="B21" s="83" t="s">
        <v>277</v>
      </c>
      <c r="C21" s="73" t="s">
        <v>278</v>
      </c>
      <c r="D21" s="72" t="s">
        <v>121</v>
      </c>
      <c r="E21" s="174" t="s">
        <v>279</v>
      </c>
      <c r="F21" s="174" t="s">
        <v>280</v>
      </c>
      <c r="G21" s="174" t="s">
        <v>281</v>
      </c>
      <c r="H21" s="73"/>
      <c r="I21" s="162"/>
      <c r="J21" s="155"/>
      <c r="K21" s="176" t="s">
        <v>282</v>
      </c>
      <c r="L21" s="155" t="s">
        <v>190</v>
      </c>
      <c r="M21" s="155" t="s">
        <v>283</v>
      </c>
      <c r="N21" s="83" t="s">
        <v>284</v>
      </c>
      <c r="AA21" s="140">
        <f>IF(OR(I21="Fail",ISBLANK(I21)),INDEX('Issue Code Table'!C:C,MATCH(M:M,'Issue Code Table'!A:A,0)),IF(L21="Critical",6,IF(L21="Significant",5,IF(L21="Moderate",3,2))))</f>
        <v>2</v>
      </c>
    </row>
    <row r="22" spans="1:27" ht="37.5" x14ac:dyDescent="0.25">
      <c r="A22" s="155" t="s">
        <v>285</v>
      </c>
      <c r="B22" s="83" t="s">
        <v>286</v>
      </c>
      <c r="C22" s="73" t="s">
        <v>287</v>
      </c>
      <c r="D22" s="72" t="s">
        <v>121</v>
      </c>
      <c r="E22" s="174" t="s">
        <v>288</v>
      </c>
      <c r="F22" s="174" t="s">
        <v>289</v>
      </c>
      <c r="G22" s="174" t="s">
        <v>290</v>
      </c>
      <c r="H22" s="73"/>
      <c r="I22" s="162"/>
      <c r="J22" s="155"/>
      <c r="K22" s="176"/>
      <c r="L22" s="155" t="s">
        <v>163</v>
      </c>
      <c r="M22" s="155" t="s">
        <v>291</v>
      </c>
      <c r="N22" s="83" t="s">
        <v>292</v>
      </c>
      <c r="AA22" s="140">
        <f>IF(OR(I22="Fail",ISBLANK(I22)),INDEX('Issue Code Table'!C:C,MATCH(M:M,'Issue Code Table'!A:A,0)),IF(L22="Critical",6,IF(L22="Significant",5,IF(L22="Moderate",3,2))))</f>
        <v>4</v>
      </c>
    </row>
    <row r="23" spans="1:27" ht="91.5" customHeight="1" x14ac:dyDescent="0.25">
      <c r="A23" s="155" t="s">
        <v>293</v>
      </c>
      <c r="B23" s="83" t="s">
        <v>294</v>
      </c>
      <c r="C23" s="73" t="s">
        <v>295</v>
      </c>
      <c r="D23" s="72" t="s">
        <v>121</v>
      </c>
      <c r="E23" s="174" t="s">
        <v>296</v>
      </c>
      <c r="F23" s="174" t="s">
        <v>297</v>
      </c>
      <c r="G23" s="174" t="s">
        <v>298</v>
      </c>
      <c r="H23" s="73"/>
      <c r="I23" s="162"/>
      <c r="J23" s="155"/>
      <c r="K23" s="176"/>
      <c r="L23" s="155" t="s">
        <v>163</v>
      </c>
      <c r="M23" s="155" t="s">
        <v>299</v>
      </c>
      <c r="N23" s="73" t="s">
        <v>300</v>
      </c>
      <c r="AA23" s="140" t="e">
        <f>IF(OR(I23="Fail",ISBLANK(I23)),INDEX('Issue Code Table'!C:C,MATCH(M:M,'Issue Code Table'!A:A,0)),IF(L23="Critical",6,IF(L23="Significant",5,IF(L23="Moderate",3,2))))</f>
        <v>#N/A</v>
      </c>
    </row>
    <row r="24" spans="1:27" ht="112.5" x14ac:dyDescent="0.25">
      <c r="A24" s="155" t="s">
        <v>301</v>
      </c>
      <c r="B24" s="73" t="s">
        <v>302</v>
      </c>
      <c r="C24" s="73" t="s">
        <v>303</v>
      </c>
      <c r="D24" s="72" t="s">
        <v>121</v>
      </c>
      <c r="E24" s="174" t="s">
        <v>304</v>
      </c>
      <c r="F24" s="174" t="s">
        <v>305</v>
      </c>
      <c r="G24" s="174" t="s">
        <v>306</v>
      </c>
      <c r="H24" s="73"/>
      <c r="I24" s="162"/>
      <c r="J24" s="155"/>
      <c r="K24" s="176"/>
      <c r="L24" s="155" t="s">
        <v>163</v>
      </c>
      <c r="M24" s="155" t="s">
        <v>307</v>
      </c>
      <c r="N24" s="83" t="s">
        <v>308</v>
      </c>
      <c r="AA24" s="140">
        <f>IF(OR(I24="Fail",ISBLANK(I24)),INDEX('Issue Code Table'!C:C,MATCH(M:M,'Issue Code Table'!A:A,0)),IF(L24="Critical",6,IF(L24="Significant",5,IF(L24="Moderate",3,2))))</f>
        <v>4</v>
      </c>
    </row>
    <row r="25" spans="1:27" ht="80.25" customHeight="1" x14ac:dyDescent="0.25">
      <c r="A25" s="155" t="s">
        <v>309</v>
      </c>
      <c r="B25" s="83" t="s">
        <v>310</v>
      </c>
      <c r="C25" s="73" t="s">
        <v>311</v>
      </c>
      <c r="D25" s="72" t="s">
        <v>121</v>
      </c>
      <c r="E25" s="174" t="s">
        <v>312</v>
      </c>
      <c r="F25" s="174" t="s">
        <v>313</v>
      </c>
      <c r="G25" s="174" t="s">
        <v>314</v>
      </c>
      <c r="H25" s="73"/>
      <c r="I25" s="162"/>
      <c r="J25" s="155"/>
      <c r="K25" s="176"/>
      <c r="L25" s="155" t="s">
        <v>137</v>
      </c>
      <c r="M25" s="155" t="s">
        <v>315</v>
      </c>
      <c r="N25" s="83" t="s">
        <v>316</v>
      </c>
      <c r="AA25" s="140">
        <f>IF(OR(I25="Fail",ISBLANK(I25)),INDEX('Issue Code Table'!C:C,MATCH(M:M,'Issue Code Table'!A:A,0)),IF(L25="Critical",6,IF(L25="Significant",5,IF(L25="Moderate",3,2))))</f>
        <v>7</v>
      </c>
    </row>
    <row r="26" spans="1:27" ht="107.25" customHeight="1" x14ac:dyDescent="0.25">
      <c r="A26" s="155" t="s">
        <v>317</v>
      </c>
      <c r="B26" s="73" t="s">
        <v>318</v>
      </c>
      <c r="C26" s="73" t="s">
        <v>319</v>
      </c>
      <c r="D26" s="72" t="s">
        <v>151</v>
      </c>
      <c r="E26" s="174" t="s">
        <v>320</v>
      </c>
      <c r="F26" s="174" t="s">
        <v>321</v>
      </c>
      <c r="G26" s="174" t="s">
        <v>322</v>
      </c>
      <c r="H26" s="73"/>
      <c r="I26" s="162"/>
      <c r="J26" s="155"/>
      <c r="K26" s="176"/>
      <c r="L26" s="155" t="s">
        <v>137</v>
      </c>
      <c r="M26" s="155" t="s">
        <v>323</v>
      </c>
      <c r="N26" s="73" t="s">
        <v>324</v>
      </c>
      <c r="AA26" s="140" t="e">
        <f>IF(OR(I26="Fail",ISBLANK(I26)),INDEX('Issue Code Table'!C:C,MATCH(M:M,'Issue Code Table'!A:A,0)),IF(L26="Critical",6,IF(L26="Significant",5,IF(L26="Moderate",3,2))))</f>
        <v>#N/A</v>
      </c>
    </row>
    <row r="27" spans="1:27" ht="91.5" customHeight="1" x14ac:dyDescent="0.25">
      <c r="A27" s="155" t="s">
        <v>325</v>
      </c>
      <c r="B27" s="73" t="s">
        <v>318</v>
      </c>
      <c r="C27" s="73" t="s">
        <v>319</v>
      </c>
      <c r="D27" s="72" t="s">
        <v>151</v>
      </c>
      <c r="E27" s="177" t="s">
        <v>326</v>
      </c>
      <c r="F27" s="174" t="s">
        <v>327</v>
      </c>
      <c r="G27" s="174" t="s">
        <v>328</v>
      </c>
      <c r="H27" s="73"/>
      <c r="I27" s="162"/>
      <c r="J27" s="155"/>
      <c r="K27" s="176"/>
      <c r="L27" s="155" t="s">
        <v>190</v>
      </c>
      <c r="M27" s="155" t="s">
        <v>329</v>
      </c>
      <c r="N27" s="83" t="s">
        <v>330</v>
      </c>
      <c r="AA27" s="140">
        <f>IF(OR(I27="Fail",ISBLANK(I27)),INDEX('Issue Code Table'!C:C,MATCH(M:M,'Issue Code Table'!A:A,0)),IF(L27="Critical",6,IF(L27="Significant",5,IF(L27="Moderate",3,2))))</f>
        <v>1</v>
      </c>
    </row>
    <row r="28" spans="1:27" ht="102.75" customHeight="1" x14ac:dyDescent="0.25">
      <c r="A28" s="155" t="s">
        <v>331</v>
      </c>
      <c r="B28" s="73" t="s">
        <v>318</v>
      </c>
      <c r="C28" s="73" t="s">
        <v>319</v>
      </c>
      <c r="D28" s="72" t="s">
        <v>151</v>
      </c>
      <c r="E28" s="177" t="s">
        <v>332</v>
      </c>
      <c r="F28" s="174" t="s">
        <v>333</v>
      </c>
      <c r="G28" s="174" t="s">
        <v>334</v>
      </c>
      <c r="H28" s="73"/>
      <c r="I28" s="162"/>
      <c r="J28" s="155"/>
      <c r="K28" s="176" t="s">
        <v>335</v>
      </c>
      <c r="L28" s="155" t="s">
        <v>163</v>
      </c>
      <c r="M28" s="155" t="s">
        <v>336</v>
      </c>
      <c r="N28" s="83" t="s">
        <v>337</v>
      </c>
      <c r="AA28" s="140">
        <f>IF(OR(I28="Fail",ISBLANK(I28)),INDEX('Issue Code Table'!C:C,MATCH(M:M,'Issue Code Table'!A:A,0)),IF(L28="Critical",6,IF(L28="Significant",5,IF(L28="Moderate",3,2))))</f>
        <v>3</v>
      </c>
    </row>
    <row r="29" spans="1:27" ht="95.25" customHeight="1" x14ac:dyDescent="0.25">
      <c r="A29" s="155" t="s">
        <v>338</v>
      </c>
      <c r="B29" s="73" t="s">
        <v>318</v>
      </c>
      <c r="C29" s="73" t="s">
        <v>319</v>
      </c>
      <c r="D29" s="72" t="s">
        <v>151</v>
      </c>
      <c r="E29" s="174" t="s">
        <v>339</v>
      </c>
      <c r="F29" s="174" t="s">
        <v>340</v>
      </c>
      <c r="G29" s="174" t="s">
        <v>341</v>
      </c>
      <c r="H29" s="73"/>
      <c r="I29" s="162"/>
      <c r="J29" s="155"/>
      <c r="K29" s="176"/>
      <c r="L29" s="155" t="s">
        <v>137</v>
      </c>
      <c r="M29" s="155" t="s">
        <v>342</v>
      </c>
      <c r="N29" s="83" t="s">
        <v>343</v>
      </c>
      <c r="AA29" s="140">
        <f>IF(OR(I29="Fail",ISBLANK(I29)),INDEX('Issue Code Table'!C:C,MATCH(M:M,'Issue Code Table'!A:A,0)),IF(L29="Critical",6,IF(L29="Significant",5,IF(L29="Moderate",3,2))))</f>
        <v>5</v>
      </c>
    </row>
    <row r="30" spans="1:27" ht="88.5" customHeight="1" x14ac:dyDescent="0.25">
      <c r="A30" s="155" t="s">
        <v>344</v>
      </c>
      <c r="B30" s="73" t="s">
        <v>318</v>
      </c>
      <c r="C30" s="73" t="s">
        <v>319</v>
      </c>
      <c r="D30" s="72" t="s">
        <v>121</v>
      </c>
      <c r="E30" s="174" t="s">
        <v>345</v>
      </c>
      <c r="F30" s="174" t="s">
        <v>346</v>
      </c>
      <c r="G30" s="174" t="s">
        <v>347</v>
      </c>
      <c r="H30" s="73"/>
      <c r="I30" s="162"/>
      <c r="J30" s="155"/>
      <c r="K30" s="176" t="s">
        <v>348</v>
      </c>
      <c r="L30" s="155" t="s">
        <v>163</v>
      </c>
      <c r="M30" s="155" t="s">
        <v>349</v>
      </c>
      <c r="N30" s="83" t="s">
        <v>350</v>
      </c>
      <c r="AA30" s="140">
        <f>IF(OR(I30="Fail",ISBLANK(I30)),INDEX('Issue Code Table'!C:C,MATCH(M:M,'Issue Code Table'!A:A,0)),IF(L30="Critical",6,IF(L30="Significant",5,IF(L30="Moderate",3,2))))</f>
        <v>5</v>
      </c>
    </row>
    <row r="31" spans="1:27" ht="125" x14ac:dyDescent="0.25">
      <c r="A31" s="155" t="s">
        <v>351</v>
      </c>
      <c r="B31" s="73" t="s">
        <v>318</v>
      </c>
      <c r="C31" s="73" t="s">
        <v>319</v>
      </c>
      <c r="D31" s="72" t="s">
        <v>151</v>
      </c>
      <c r="E31" s="174" t="s">
        <v>352</v>
      </c>
      <c r="F31" s="174" t="s">
        <v>353</v>
      </c>
      <c r="G31" s="174" t="s">
        <v>354</v>
      </c>
      <c r="H31" s="73"/>
      <c r="I31" s="162"/>
      <c r="J31" s="155"/>
      <c r="K31" s="176"/>
      <c r="L31" s="155" t="s">
        <v>137</v>
      </c>
      <c r="M31" s="155" t="s">
        <v>355</v>
      </c>
      <c r="N31" s="83" t="s">
        <v>356</v>
      </c>
      <c r="AA31" s="140">
        <f>IF(OR(I31="Fail",ISBLANK(I31)),INDEX('Issue Code Table'!C:C,MATCH(M:M,'Issue Code Table'!A:A,0)),IF(L31="Critical",6,IF(L31="Significant",5,IF(L31="Moderate",3,2))))</f>
        <v>5</v>
      </c>
    </row>
    <row r="32" spans="1:27" ht="81.75" customHeight="1" x14ac:dyDescent="0.25">
      <c r="A32" s="155" t="s">
        <v>357</v>
      </c>
      <c r="B32" s="73" t="s">
        <v>358</v>
      </c>
      <c r="C32" s="73" t="s">
        <v>359</v>
      </c>
      <c r="D32" s="72" t="s">
        <v>360</v>
      </c>
      <c r="E32" s="174" t="s">
        <v>361</v>
      </c>
      <c r="F32" s="174" t="s">
        <v>362</v>
      </c>
      <c r="G32" s="174" t="s">
        <v>363</v>
      </c>
      <c r="H32" s="73"/>
      <c r="I32" s="162"/>
      <c r="J32" s="155"/>
      <c r="K32" s="176"/>
      <c r="L32" s="155" t="s">
        <v>137</v>
      </c>
      <c r="M32" s="155" t="s">
        <v>364</v>
      </c>
      <c r="N32" s="83" t="s">
        <v>365</v>
      </c>
      <c r="AA32" s="140">
        <f>IF(OR(I32="Fail",ISBLANK(I32)),INDEX('Issue Code Table'!C:C,MATCH(M:M,'Issue Code Table'!A:A,0)),IF(L32="Critical",6,IF(L32="Significant",5,IF(L32="Moderate",3,2))))</f>
        <v>7</v>
      </c>
    </row>
    <row r="33" spans="1:27" ht="37.5" x14ac:dyDescent="0.25">
      <c r="A33" s="155" t="s">
        <v>366</v>
      </c>
      <c r="B33" s="73" t="s">
        <v>367</v>
      </c>
      <c r="C33" s="73" t="s">
        <v>368</v>
      </c>
      <c r="D33" s="72" t="s">
        <v>151</v>
      </c>
      <c r="E33" s="174" t="s">
        <v>369</v>
      </c>
      <c r="F33" s="174" t="s">
        <v>370</v>
      </c>
      <c r="G33" s="174" t="s">
        <v>370</v>
      </c>
      <c r="H33" s="73"/>
      <c r="I33" s="162"/>
      <c r="J33" s="155"/>
      <c r="K33" s="176" t="s">
        <v>371</v>
      </c>
      <c r="L33" s="155" t="s">
        <v>163</v>
      </c>
      <c r="M33" s="155" t="s">
        <v>372</v>
      </c>
      <c r="N33" s="83" t="s">
        <v>373</v>
      </c>
      <c r="AA33" s="140">
        <f>IF(OR(I33="Fail",ISBLANK(I33)),INDEX('Issue Code Table'!C:C,MATCH(M:M,'Issue Code Table'!A:A,0)),IF(L33="Critical",6,IF(L33="Significant",5,IF(L33="Moderate",3,2))))</f>
        <v>4</v>
      </c>
    </row>
    <row r="34" spans="1:27" ht="67.5" customHeight="1" x14ac:dyDescent="0.25">
      <c r="A34" s="155" t="s">
        <v>374</v>
      </c>
      <c r="B34" s="73" t="s">
        <v>375</v>
      </c>
      <c r="C34" s="73" t="s">
        <v>376</v>
      </c>
      <c r="D34" s="72" t="s">
        <v>121</v>
      </c>
      <c r="E34" s="174" t="s">
        <v>377</v>
      </c>
      <c r="F34" s="174" t="s">
        <v>378</v>
      </c>
      <c r="G34" s="174" t="s">
        <v>379</v>
      </c>
      <c r="H34" s="73"/>
      <c r="I34" s="162"/>
      <c r="J34" s="155"/>
      <c r="K34" s="176"/>
      <c r="L34" s="155" t="s">
        <v>137</v>
      </c>
      <c r="M34" s="155" t="s">
        <v>380</v>
      </c>
      <c r="N34" s="83" t="s">
        <v>381</v>
      </c>
      <c r="AA34" s="140">
        <f>IF(OR(I34="Fail",ISBLANK(I34)),INDEX('Issue Code Table'!C:C,MATCH(M:M,'Issue Code Table'!A:A,0)),IF(L34="Critical",6,IF(L34="Significant",5,IF(L34="Moderate",3,2))))</f>
        <v>6</v>
      </c>
    </row>
    <row r="35" spans="1:27" ht="100" x14ac:dyDescent="0.25">
      <c r="A35" s="155" t="s">
        <v>382</v>
      </c>
      <c r="B35" s="73" t="s">
        <v>383</v>
      </c>
      <c r="C35" s="73" t="s">
        <v>384</v>
      </c>
      <c r="D35" s="72" t="s">
        <v>169</v>
      </c>
      <c r="E35" s="174" t="s">
        <v>385</v>
      </c>
      <c r="F35" s="174" t="s">
        <v>386</v>
      </c>
      <c r="G35" s="174" t="s">
        <v>387</v>
      </c>
      <c r="H35" s="73"/>
      <c r="I35" s="162"/>
      <c r="J35" s="155" t="s">
        <v>388</v>
      </c>
      <c r="K35" s="176" t="s">
        <v>389</v>
      </c>
      <c r="L35" s="155" t="s">
        <v>137</v>
      </c>
      <c r="M35" s="155" t="s">
        <v>390</v>
      </c>
      <c r="N35" s="83" t="s">
        <v>391</v>
      </c>
      <c r="AA35" s="140">
        <f>IF(OR(I35="Fail",ISBLANK(I35)),INDEX('Issue Code Table'!C:C,MATCH(M:M,'Issue Code Table'!A:A,0)),IF(L35="Critical",6,IF(L35="Significant",5,IF(L35="Moderate",3,2))))</f>
        <v>5</v>
      </c>
    </row>
    <row r="36" spans="1:27" ht="75" x14ac:dyDescent="0.25">
      <c r="A36" s="155" t="s">
        <v>392</v>
      </c>
      <c r="B36" s="73" t="s">
        <v>393</v>
      </c>
      <c r="C36" s="73" t="s">
        <v>394</v>
      </c>
      <c r="D36" s="72" t="s">
        <v>169</v>
      </c>
      <c r="E36" s="174" t="s">
        <v>395</v>
      </c>
      <c r="F36" s="174" t="s">
        <v>396</v>
      </c>
      <c r="G36" s="174" t="s">
        <v>397</v>
      </c>
      <c r="H36" s="73"/>
      <c r="I36" s="162"/>
      <c r="J36" s="155"/>
      <c r="K36" s="176"/>
      <c r="L36" s="155" t="s">
        <v>163</v>
      </c>
      <c r="M36" s="155" t="s">
        <v>398</v>
      </c>
      <c r="N36" s="83" t="s">
        <v>399</v>
      </c>
      <c r="AA36" s="140">
        <f>IF(OR(I36="Fail",ISBLANK(I36)),INDEX('Issue Code Table'!C:C,MATCH(M:M,'Issue Code Table'!A:A,0)),IF(L36="Critical",6,IF(L36="Significant",5,IF(L36="Moderate",3,2))))</f>
        <v>4</v>
      </c>
    </row>
    <row r="37" spans="1:27" ht="50" x14ac:dyDescent="0.25">
      <c r="A37" s="155" t="s">
        <v>400</v>
      </c>
      <c r="B37" s="181" t="s">
        <v>401</v>
      </c>
      <c r="C37" s="182" t="s">
        <v>402</v>
      </c>
      <c r="D37" s="72" t="s">
        <v>247</v>
      </c>
      <c r="E37" s="174" t="s">
        <v>403</v>
      </c>
      <c r="F37" s="174" t="s">
        <v>404</v>
      </c>
      <c r="G37" s="174" t="s">
        <v>405</v>
      </c>
      <c r="H37" s="73"/>
      <c r="I37" s="162"/>
      <c r="J37" s="155"/>
      <c r="K37" s="176"/>
      <c r="L37" s="155" t="s">
        <v>137</v>
      </c>
      <c r="M37" s="155" t="s">
        <v>406</v>
      </c>
      <c r="N37" s="73" t="s">
        <v>407</v>
      </c>
      <c r="AA37" s="140" t="e">
        <f>IF(OR(I37="Fail",ISBLANK(I37)),INDEX('Issue Code Table'!C:C,MATCH(M:M,'Issue Code Table'!A:A,0)),IF(L37="Critical",6,IF(L37="Significant",5,IF(L37="Moderate",3,2))))</f>
        <v>#N/A</v>
      </c>
    </row>
    <row r="38" spans="1:27" ht="100" x14ac:dyDescent="0.25">
      <c r="A38" s="155" t="s">
        <v>408</v>
      </c>
      <c r="B38" s="73" t="s">
        <v>149</v>
      </c>
      <c r="C38" s="73" t="s">
        <v>150</v>
      </c>
      <c r="D38" s="72" t="s">
        <v>247</v>
      </c>
      <c r="E38" s="174" t="s">
        <v>409</v>
      </c>
      <c r="F38" s="174" t="s">
        <v>410</v>
      </c>
      <c r="G38" s="174" t="s">
        <v>411</v>
      </c>
      <c r="H38" s="73"/>
      <c r="I38" s="162"/>
      <c r="J38" s="155"/>
      <c r="K38" s="176"/>
      <c r="L38" s="155" t="s">
        <v>163</v>
      </c>
      <c r="M38" s="155" t="s">
        <v>412</v>
      </c>
      <c r="N38" s="83" t="s">
        <v>413</v>
      </c>
      <c r="AA38" s="140">
        <f>IF(OR(I38="Fail",ISBLANK(I38)),INDEX('Issue Code Table'!C:C,MATCH(M:M,'Issue Code Table'!A:A,0)),IF(L38="Critical",6,IF(L38="Significant",5,IF(L38="Moderate",3,2))))</f>
        <v>4</v>
      </c>
    </row>
    <row r="39" spans="1:27" ht="75" x14ac:dyDescent="0.25">
      <c r="A39" s="155" t="s">
        <v>414</v>
      </c>
      <c r="B39" s="181" t="s">
        <v>401</v>
      </c>
      <c r="C39" s="182" t="s">
        <v>402</v>
      </c>
      <c r="D39" s="72" t="s">
        <v>169</v>
      </c>
      <c r="E39" s="174" t="s">
        <v>415</v>
      </c>
      <c r="F39" s="174" t="s">
        <v>416</v>
      </c>
      <c r="G39" s="174" t="s">
        <v>417</v>
      </c>
      <c r="H39" s="73"/>
      <c r="I39" s="162"/>
      <c r="J39" s="155"/>
      <c r="K39" s="176"/>
      <c r="L39" s="155" t="s">
        <v>163</v>
      </c>
      <c r="M39" s="155" t="s">
        <v>418</v>
      </c>
      <c r="N39" s="83" t="s">
        <v>419</v>
      </c>
      <c r="AA39" s="140">
        <f>IF(OR(I39="Fail",ISBLANK(I39)),INDEX('Issue Code Table'!C:C,MATCH(M:M,'Issue Code Table'!A:A,0)),IF(L39="Critical",6,IF(L39="Significant",5,IF(L39="Moderate",3,2))))</f>
        <v>4</v>
      </c>
    </row>
    <row r="40" spans="1:27" ht="66.75" customHeight="1" x14ac:dyDescent="0.25">
      <c r="A40" s="155" t="s">
        <v>420</v>
      </c>
      <c r="B40" s="73" t="s">
        <v>421</v>
      </c>
      <c r="C40" s="73" t="s">
        <v>422</v>
      </c>
      <c r="D40" s="72" t="s">
        <v>169</v>
      </c>
      <c r="E40" s="174" t="s">
        <v>423</v>
      </c>
      <c r="F40" s="174" t="s">
        <v>424</v>
      </c>
      <c r="G40" s="174" t="s">
        <v>425</v>
      </c>
      <c r="H40" s="73"/>
      <c r="I40" s="162"/>
      <c r="J40" s="155" t="s">
        <v>426</v>
      </c>
      <c r="K40" s="155" t="s">
        <v>427</v>
      </c>
      <c r="L40" s="155" t="s">
        <v>137</v>
      </c>
      <c r="M40" s="155" t="s">
        <v>380</v>
      </c>
      <c r="N40" s="83" t="s">
        <v>381</v>
      </c>
      <c r="AA40" s="140">
        <f>IF(OR(I40="Fail",ISBLANK(I40)),INDEX('Issue Code Table'!C:C,MATCH(M:M,'Issue Code Table'!A:A,0)),IF(L40="Critical",6,IF(L40="Significant",5,IF(L40="Moderate",3,2))))</f>
        <v>6</v>
      </c>
    </row>
    <row r="41" spans="1:27" ht="72" customHeight="1" x14ac:dyDescent="0.25">
      <c r="A41" s="155" t="s">
        <v>428</v>
      </c>
      <c r="B41" s="83" t="s">
        <v>429</v>
      </c>
      <c r="C41" s="73" t="s">
        <v>430</v>
      </c>
      <c r="D41" s="72" t="s">
        <v>121</v>
      </c>
      <c r="E41" s="174" t="s">
        <v>431</v>
      </c>
      <c r="F41" s="174" t="s">
        <v>432</v>
      </c>
      <c r="G41" s="174" t="s">
        <v>433</v>
      </c>
      <c r="H41" s="73"/>
      <c r="I41" s="162"/>
      <c r="J41" s="155"/>
      <c r="K41" s="176"/>
      <c r="L41" s="155" t="s">
        <v>190</v>
      </c>
      <c r="M41" s="155" t="s">
        <v>434</v>
      </c>
      <c r="N41" s="83" t="s">
        <v>435</v>
      </c>
      <c r="AA41" s="140">
        <f>IF(OR(I41="Fail",ISBLANK(I41)),INDEX('Issue Code Table'!C:C,MATCH(M:M,'Issue Code Table'!A:A,0)),IF(L41="Critical",6,IF(L41="Significant",5,IF(L41="Moderate",3,2))))</f>
        <v>2</v>
      </c>
    </row>
    <row r="42" spans="1:27" ht="87.75" customHeight="1" x14ac:dyDescent="0.25">
      <c r="A42" s="155" t="s">
        <v>436</v>
      </c>
      <c r="B42" s="83" t="s">
        <v>437</v>
      </c>
      <c r="C42" s="73" t="s">
        <v>438</v>
      </c>
      <c r="D42" s="72" t="s">
        <v>121</v>
      </c>
      <c r="E42" s="174" t="s">
        <v>439</v>
      </c>
      <c r="F42" s="174" t="s">
        <v>440</v>
      </c>
      <c r="G42" s="174" t="s">
        <v>441</v>
      </c>
      <c r="H42" s="73"/>
      <c r="I42" s="162"/>
      <c r="J42" s="155" t="s">
        <v>442</v>
      </c>
      <c r="K42" s="176"/>
      <c r="L42" s="155" t="s">
        <v>137</v>
      </c>
      <c r="M42" s="155" t="s">
        <v>443</v>
      </c>
      <c r="N42" s="73" t="s">
        <v>444</v>
      </c>
      <c r="AA42" s="140" t="e">
        <f>IF(OR(I42="Fail",ISBLANK(I42)),INDEX('Issue Code Table'!C:C,MATCH(M:M,'Issue Code Table'!A:A,0)),IF(L42="Critical",6,IF(L42="Significant",5,IF(L42="Moderate",3,2))))</f>
        <v>#N/A</v>
      </c>
    </row>
    <row r="43" spans="1:27" ht="75" x14ac:dyDescent="0.25">
      <c r="A43" s="155" t="s">
        <v>445</v>
      </c>
      <c r="B43" s="83" t="s">
        <v>446</v>
      </c>
      <c r="C43" s="73" t="s">
        <v>447</v>
      </c>
      <c r="D43" s="72" t="s">
        <v>121</v>
      </c>
      <c r="E43" s="174" t="s">
        <v>448</v>
      </c>
      <c r="F43" s="175" t="s">
        <v>449</v>
      </c>
      <c r="G43" s="175" t="s">
        <v>450</v>
      </c>
      <c r="H43" s="73"/>
      <c r="I43" s="162"/>
      <c r="J43" s="155"/>
      <c r="K43" s="155"/>
      <c r="L43" s="155" t="s">
        <v>137</v>
      </c>
      <c r="M43" s="155" t="s">
        <v>451</v>
      </c>
      <c r="N43" s="83" t="s">
        <v>452</v>
      </c>
      <c r="AA43" s="140">
        <f>IF(OR(I43="Fail",ISBLANK(I43)),INDEX('Issue Code Table'!C:C,MATCH(M:M,'Issue Code Table'!A:A,0)),IF(L43="Critical",6,IF(L43="Significant",5,IF(L43="Moderate",3,2))))</f>
        <v>5</v>
      </c>
    </row>
    <row r="44" spans="1:27" x14ac:dyDescent="0.25">
      <c r="A44" s="54"/>
      <c r="B44" s="156"/>
      <c r="C44" s="84"/>
      <c r="D44" s="54"/>
      <c r="E44" s="54"/>
      <c r="F44" s="54"/>
      <c r="G44" s="54"/>
      <c r="H44" s="54"/>
      <c r="I44" s="54"/>
      <c r="J44" s="54"/>
      <c r="K44" s="54"/>
      <c r="L44" s="54"/>
      <c r="M44" s="54"/>
      <c r="N44" s="54"/>
      <c r="AA44" s="54"/>
    </row>
    <row r="45" spans="1:27" hidden="1" x14ac:dyDescent="0.25"/>
    <row r="46" spans="1:27" hidden="1" x14ac:dyDescent="0.25"/>
    <row r="47" spans="1:27" hidden="1" x14ac:dyDescent="0.25">
      <c r="H47" s="71" t="s">
        <v>453</v>
      </c>
    </row>
    <row r="48" spans="1:27" hidden="1" x14ac:dyDescent="0.25">
      <c r="H48" s="71" t="s">
        <v>57</v>
      </c>
    </row>
    <row r="49" spans="8:8" hidden="1" x14ac:dyDescent="0.25">
      <c r="H49" s="71" t="s">
        <v>58</v>
      </c>
    </row>
    <row r="50" spans="8:8" hidden="1" x14ac:dyDescent="0.25">
      <c r="H50" s="71" t="s">
        <v>46</v>
      </c>
    </row>
    <row r="51" spans="8:8" hidden="1" x14ac:dyDescent="0.25">
      <c r="H51" s="71" t="s">
        <v>454</v>
      </c>
    </row>
    <row r="52" spans="8:8" hidden="1" x14ac:dyDescent="0.25">
      <c r="H52" s="71" t="s">
        <v>455</v>
      </c>
    </row>
    <row r="53" spans="8:8" hidden="1" x14ac:dyDescent="0.25">
      <c r="H53" s="71" t="s">
        <v>456</v>
      </c>
    </row>
    <row r="54" spans="8:8" hidden="1" x14ac:dyDescent="0.25">
      <c r="H54" s="71" t="s">
        <v>457</v>
      </c>
    </row>
    <row r="55" spans="8:8" hidden="1" x14ac:dyDescent="0.25">
      <c r="H55" s="71" t="s">
        <v>247</v>
      </c>
    </row>
    <row r="56" spans="8:8" hidden="1" x14ac:dyDescent="0.25">
      <c r="H56" s="71" t="s">
        <v>121</v>
      </c>
    </row>
    <row r="57" spans="8:8" hidden="1" x14ac:dyDescent="0.25"/>
    <row r="58" spans="8:8" hidden="1" x14ac:dyDescent="0.25">
      <c r="H58" s="138" t="s">
        <v>458</v>
      </c>
    </row>
    <row r="59" spans="8:8" hidden="1" x14ac:dyDescent="0.25">
      <c r="H59" s="139" t="s">
        <v>125</v>
      </c>
    </row>
    <row r="60" spans="8:8" hidden="1" x14ac:dyDescent="0.25">
      <c r="H60" s="138" t="s">
        <v>137</v>
      </c>
    </row>
    <row r="61" spans="8:8" hidden="1" x14ac:dyDescent="0.25">
      <c r="H61" s="138" t="s">
        <v>163</v>
      </c>
    </row>
    <row r="62" spans="8:8" hidden="1" x14ac:dyDescent="0.25">
      <c r="H62" s="138" t="s">
        <v>190</v>
      </c>
    </row>
    <row r="63" spans="8:8" hidden="1" x14ac:dyDescent="0.25"/>
    <row r="64" spans="8:8" hidden="1" x14ac:dyDescent="0.25"/>
  </sheetData>
  <protectedRanges>
    <protectedRange password="E1A2" sqref="M8:M9 M11 M5:M6" name="Range1"/>
    <protectedRange password="E1A2" sqref="AA3:AA43" name="Range1_1_1"/>
    <protectedRange password="E1A2" sqref="M2:N2" name="Range1_5_1"/>
    <protectedRange password="E1A2" sqref="AA2" name="Range1_1_2"/>
    <protectedRange password="E1A2" sqref="M10" name="Range1_6"/>
    <protectedRange password="E1A2" sqref="M12" name="Range1_7"/>
    <protectedRange password="E1A2" sqref="M13" name="Range1_8"/>
    <protectedRange password="E1A2" sqref="M14" name="Range1_9"/>
    <protectedRange password="E1A2" sqref="M18" name="Range1_8_2"/>
    <protectedRange password="E1A2" sqref="M3" name="Range1_1_2_1"/>
    <protectedRange password="E1A2" sqref="M4" name="Range1_4_1_1"/>
    <protectedRange password="E1A2" sqref="M7" name="Range1_5"/>
    <protectedRange password="E1A2" sqref="M15:M16" name="Range1_2"/>
  </protectedRanges>
  <autoFilter ref="A2:N44" xr:uid="{00000000-0009-0000-0000-000003000000}"/>
  <phoneticPr fontId="2" type="noConversion"/>
  <conditionalFormatting sqref="M3:M43">
    <cfRule type="expression" dxfId="3" priority="6" stopIfTrue="1">
      <formula>ISERROR(AA3)</formula>
    </cfRule>
  </conditionalFormatting>
  <conditionalFormatting sqref="I3:I43">
    <cfRule type="cellIs" dxfId="2" priority="2" operator="equal">
      <formula>"Pass"</formula>
    </cfRule>
    <cfRule type="cellIs" dxfId="1" priority="3" operator="equal">
      <formula>"Fail"</formula>
    </cfRule>
    <cfRule type="cellIs" dxfId="0" priority="4" operator="equal">
      <formula>"Info"</formula>
    </cfRule>
  </conditionalFormatting>
  <dataValidations count="2">
    <dataValidation type="list" allowBlank="1" showInputMessage="1" showErrorMessage="1" sqref="L3:L43" xr:uid="{00000000-0002-0000-0300-000000000000}">
      <formula1>$H$59:$H$62</formula1>
    </dataValidation>
    <dataValidation type="list" allowBlank="1" showInputMessage="1" showErrorMessage="1" sqref="I3:I43" xr:uid="{00000000-0002-0000-0300-000001000000}">
      <formula1>$H$48:$H$51</formula1>
    </dataValidation>
  </dataValidations>
  <printOptions horizontalCentered="1"/>
  <pageMargins left="0.25" right="0.25" top="0.5" bottom="0.5" header="0.25" footer="0.25"/>
  <pageSetup scale="65" orientation="landscape" horizontalDpi="1200" verticalDpi="1200" r:id="rId1"/>
  <headerFooter alignWithMargins="0">
    <oddHeader>&amp;CIRS Office of Safeguards SCSEM</oddHeader>
    <oddFooter>&amp;L&amp;F&amp;RPage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pageSetUpPr fitToPage="1"/>
  </sheetPr>
  <dimension ref="A1:D24"/>
  <sheetViews>
    <sheetView showGridLines="0" zoomScale="80" zoomScaleNormal="80" workbookViewId="0">
      <pane ySplit="1" topLeftCell="A2" activePane="bottomLeft" state="frozen"/>
      <selection pane="bottomLeft" activeCell="C20" sqref="C20"/>
    </sheetView>
  </sheetViews>
  <sheetFormatPr defaultRowHeight="12.5" x14ac:dyDescent="0.25"/>
  <cols>
    <col min="2" max="2" width="13.26953125" customWidth="1"/>
    <col min="3" max="3" width="84.453125" customWidth="1"/>
    <col min="4" max="4" width="39.7265625" customWidth="1"/>
  </cols>
  <sheetData>
    <row r="1" spans="1:4" ht="13" x14ac:dyDescent="0.3">
      <c r="A1" s="8" t="s">
        <v>459</v>
      </c>
      <c r="B1" s="9"/>
      <c r="C1" s="9"/>
      <c r="D1" s="9"/>
    </row>
    <row r="2" spans="1:4" ht="12.75" customHeight="1" x14ac:dyDescent="0.25">
      <c r="A2" s="20" t="s">
        <v>460</v>
      </c>
      <c r="B2" s="20" t="s">
        <v>461</v>
      </c>
      <c r="C2" s="20" t="s">
        <v>462</v>
      </c>
      <c r="D2" s="20" t="s">
        <v>463</v>
      </c>
    </row>
    <row r="3" spans="1:4" x14ac:dyDescent="0.25">
      <c r="A3" s="2">
        <v>1</v>
      </c>
      <c r="B3" s="74" t="s">
        <v>464</v>
      </c>
      <c r="C3" s="70" t="s">
        <v>465</v>
      </c>
      <c r="D3" s="73" t="s">
        <v>1510</v>
      </c>
    </row>
    <row r="4" spans="1:4" x14ac:dyDescent="0.25">
      <c r="A4" s="2">
        <v>1.1000000000000001</v>
      </c>
      <c r="B4" s="3">
        <v>41740</v>
      </c>
      <c r="C4" s="5" t="s">
        <v>466</v>
      </c>
      <c r="D4" s="73" t="s">
        <v>1510</v>
      </c>
    </row>
    <row r="5" spans="1:4" ht="25" x14ac:dyDescent="0.25">
      <c r="A5" s="2">
        <v>1.2</v>
      </c>
      <c r="B5" s="3">
        <v>42094</v>
      </c>
      <c r="C5" s="141" t="s">
        <v>467</v>
      </c>
      <c r="D5" s="73" t="s">
        <v>1510</v>
      </c>
    </row>
    <row r="6" spans="1:4" ht="25" x14ac:dyDescent="0.25">
      <c r="A6" s="2">
        <v>2</v>
      </c>
      <c r="B6" s="6">
        <v>42454</v>
      </c>
      <c r="C6" s="141" t="s">
        <v>468</v>
      </c>
      <c r="D6" s="73" t="s">
        <v>1510</v>
      </c>
    </row>
    <row r="7" spans="1:4" ht="25" x14ac:dyDescent="0.25">
      <c r="A7" s="165">
        <v>2.1</v>
      </c>
      <c r="B7" s="166">
        <v>42735</v>
      </c>
      <c r="C7" s="73" t="s">
        <v>469</v>
      </c>
      <c r="D7" s="73" t="s">
        <v>1510</v>
      </c>
    </row>
    <row r="8" spans="1:4" x14ac:dyDescent="0.25">
      <c r="A8" s="2">
        <v>2.1</v>
      </c>
      <c r="B8" s="3">
        <v>42766</v>
      </c>
      <c r="C8" s="141" t="s">
        <v>470</v>
      </c>
      <c r="D8" s="73" t="s">
        <v>1510</v>
      </c>
    </row>
    <row r="9" spans="1:4" x14ac:dyDescent="0.25">
      <c r="A9" s="2">
        <v>2.1</v>
      </c>
      <c r="B9" s="3">
        <v>43008</v>
      </c>
      <c r="C9" s="5" t="s">
        <v>471</v>
      </c>
      <c r="D9" s="73" t="s">
        <v>1510</v>
      </c>
    </row>
    <row r="10" spans="1:4" x14ac:dyDescent="0.25">
      <c r="A10" s="2">
        <v>2.1</v>
      </c>
      <c r="B10" s="3">
        <v>43131</v>
      </c>
      <c r="C10" s="4" t="s">
        <v>472</v>
      </c>
      <c r="D10" s="73" t="s">
        <v>1510</v>
      </c>
    </row>
    <row r="11" spans="1:4" x14ac:dyDescent="0.25">
      <c r="A11" s="2">
        <v>2.1</v>
      </c>
      <c r="B11" s="6">
        <v>43373</v>
      </c>
      <c r="C11" s="4" t="s">
        <v>473</v>
      </c>
      <c r="D11" s="73" t="s">
        <v>1510</v>
      </c>
    </row>
    <row r="12" spans="1:4" x14ac:dyDescent="0.25">
      <c r="A12" s="178">
        <v>2.1</v>
      </c>
      <c r="B12" s="179">
        <v>43555</v>
      </c>
      <c r="C12" s="73" t="s">
        <v>471</v>
      </c>
      <c r="D12" s="73" t="s">
        <v>1510</v>
      </c>
    </row>
    <row r="13" spans="1:4" x14ac:dyDescent="0.25">
      <c r="A13" s="2">
        <v>3</v>
      </c>
      <c r="B13" s="6">
        <v>43738</v>
      </c>
      <c r="C13" s="4" t="s">
        <v>474</v>
      </c>
      <c r="D13" s="73" t="s">
        <v>1510</v>
      </c>
    </row>
    <row r="14" spans="1:4" x14ac:dyDescent="0.25">
      <c r="A14" s="2">
        <v>3.1</v>
      </c>
      <c r="B14" s="6">
        <v>43921</v>
      </c>
      <c r="C14" s="4" t="s">
        <v>471</v>
      </c>
      <c r="D14" s="73" t="s">
        <v>1510</v>
      </c>
    </row>
    <row r="15" spans="1:4" x14ac:dyDescent="0.25">
      <c r="A15" s="2">
        <v>3.2</v>
      </c>
      <c r="B15" s="6">
        <v>44104</v>
      </c>
      <c r="C15" s="4" t="s">
        <v>475</v>
      </c>
      <c r="D15" s="73" t="s">
        <v>1510</v>
      </c>
    </row>
    <row r="16" spans="1:4" x14ac:dyDescent="0.25">
      <c r="A16" s="2">
        <v>3.3</v>
      </c>
      <c r="B16" s="6">
        <v>44469</v>
      </c>
      <c r="C16" s="70" t="s">
        <v>476</v>
      </c>
      <c r="D16" s="73" t="s">
        <v>1510</v>
      </c>
    </row>
    <row r="17" spans="1:4" x14ac:dyDescent="0.25">
      <c r="A17" s="2">
        <v>3.4</v>
      </c>
      <c r="B17" s="6">
        <v>44469</v>
      </c>
      <c r="C17" s="4" t="s">
        <v>473</v>
      </c>
      <c r="D17" s="73" t="s">
        <v>1510</v>
      </c>
    </row>
    <row r="18" spans="1:4" x14ac:dyDescent="0.25">
      <c r="A18" s="2">
        <v>3.5</v>
      </c>
      <c r="B18" s="3">
        <v>44834</v>
      </c>
      <c r="C18" s="73" t="s">
        <v>471</v>
      </c>
      <c r="D18" s="73" t="s">
        <v>1510</v>
      </c>
    </row>
    <row r="19" spans="1:4" x14ac:dyDescent="0.25">
      <c r="A19" s="2">
        <v>3.6</v>
      </c>
      <c r="B19" s="166">
        <v>45174</v>
      </c>
      <c r="C19" s="4" t="s">
        <v>474</v>
      </c>
      <c r="D19" s="73" t="s">
        <v>1510</v>
      </c>
    </row>
    <row r="20" spans="1:4" x14ac:dyDescent="0.25">
      <c r="A20" s="2">
        <v>3.7</v>
      </c>
      <c r="B20" s="184">
        <v>45199</v>
      </c>
      <c r="C20" s="185" t="s">
        <v>1513</v>
      </c>
      <c r="D20" s="186" t="s">
        <v>1510</v>
      </c>
    </row>
    <row r="21" spans="1:4" x14ac:dyDescent="0.25">
      <c r="A21" s="2"/>
      <c r="B21" s="6"/>
      <c r="C21" s="4"/>
      <c r="D21" s="180"/>
    </row>
    <row r="22" spans="1:4" x14ac:dyDescent="0.25">
      <c r="A22" s="2"/>
      <c r="B22" s="6"/>
      <c r="C22" s="4"/>
      <c r="D22" s="180"/>
    </row>
    <row r="23" spans="1:4" x14ac:dyDescent="0.25">
      <c r="A23" s="2"/>
      <c r="B23" s="6"/>
      <c r="C23" s="4"/>
      <c r="D23" s="180"/>
    </row>
    <row r="24" spans="1:4" x14ac:dyDescent="0.25">
      <c r="B24" s="7"/>
    </row>
  </sheetData>
  <phoneticPr fontId="2" type="noConversion"/>
  <printOptions horizontalCentered="1"/>
  <pageMargins left="0.25" right="0.25" top="0.5" bottom="0.5" header="0.25" footer="0.25"/>
  <pageSetup orientation="landscape" horizontalDpi="1200" verticalDpi="1200" r:id="rId1"/>
  <headerFooter alignWithMargins="0">
    <oddHeader>&amp;CIRS Office of Safeguards SCSEM</oddHeader>
    <oddFooter>&amp;L&amp;F&amp;RPage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E5FE03-C954-4B5E-B49E-BFB205F45956}">
  <sheetPr>
    <pageSetUpPr fitToPage="1"/>
  </sheetPr>
  <dimension ref="A1:D3"/>
  <sheetViews>
    <sheetView showGridLines="0" zoomScale="80" zoomScaleNormal="80" workbookViewId="0">
      <pane ySplit="1" topLeftCell="A2" activePane="bottomLeft" state="frozen"/>
      <selection pane="bottomLeft" activeCell="C3" sqref="C3"/>
    </sheetView>
  </sheetViews>
  <sheetFormatPr defaultRowHeight="12.5" x14ac:dyDescent="0.25"/>
  <cols>
    <col min="1" max="1" width="8.81640625" customWidth="1"/>
    <col min="2" max="2" width="18.54296875" customWidth="1"/>
    <col min="3" max="3" width="103.453125" customWidth="1"/>
    <col min="4" max="4" width="22.453125" customWidth="1"/>
  </cols>
  <sheetData>
    <row r="1" spans="1:4" ht="13" x14ac:dyDescent="0.3">
      <c r="A1" s="8" t="s">
        <v>459</v>
      </c>
      <c r="B1" s="9"/>
      <c r="C1" s="9"/>
      <c r="D1" s="9"/>
    </row>
    <row r="2" spans="1:4" ht="12.65" customHeight="1" x14ac:dyDescent="0.25">
      <c r="A2" s="20" t="s">
        <v>460</v>
      </c>
      <c r="B2" s="20" t="s">
        <v>1507</v>
      </c>
      <c r="C2" s="20" t="s">
        <v>462</v>
      </c>
      <c r="D2" s="20" t="s">
        <v>1508</v>
      </c>
    </row>
    <row r="3" spans="1:4" ht="54.65" customHeight="1" x14ac:dyDescent="0.25">
      <c r="A3" s="2">
        <v>3.5</v>
      </c>
      <c r="B3" s="74" t="s">
        <v>46</v>
      </c>
      <c r="C3" s="183" t="s">
        <v>1509</v>
      </c>
      <c r="D3" s="6">
        <v>44834</v>
      </c>
    </row>
  </sheetData>
  <sheetProtection sort="0" autoFilter="0"/>
  <printOptions horizontalCentered="1"/>
  <pageMargins left="0.25" right="0.25" top="0.5" bottom="0.5" header="0.25" footer="0.25"/>
  <pageSetup orientation="landscape" horizontalDpi="1200" verticalDpi="1200" r:id="rId1"/>
  <headerFooter alignWithMargins="0">
    <oddHeader>&amp;CIRS Office of Safeguards SCSEM</oddHeader>
    <oddFooter>&amp;L&amp;F&amp;RPage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dimension ref="A1:U548"/>
  <sheetViews>
    <sheetView zoomScale="80" zoomScaleNormal="80" workbookViewId="0">
      <pane ySplit="1" topLeftCell="A2" activePane="bottomLeft" state="frozen"/>
      <selection pane="bottomLeft" activeCell="D1" sqref="D1"/>
    </sheetView>
  </sheetViews>
  <sheetFormatPr defaultColWidth="9.1796875" defaultRowHeight="12.5" x14ac:dyDescent="0.25"/>
  <cols>
    <col min="1" max="1" width="10.54296875" customWidth="1"/>
    <col min="2" max="2" width="69.54296875" customWidth="1"/>
    <col min="3" max="3" width="9.26953125" customWidth="1"/>
    <col min="4" max="4" width="38" customWidth="1"/>
    <col min="5" max="21" width="9.1796875" style="167"/>
    <col min="22" max="16384" width="9.1796875" style="168"/>
  </cols>
  <sheetData>
    <row r="1" spans="1:4" ht="14.5" x14ac:dyDescent="0.35">
      <c r="A1" s="187" t="s">
        <v>115</v>
      </c>
      <c r="B1" s="187" t="s">
        <v>477</v>
      </c>
      <c r="C1" s="187" t="s">
        <v>59</v>
      </c>
      <c r="D1" s="7">
        <v>45199</v>
      </c>
    </row>
    <row r="2" spans="1:4" ht="15.5" x14ac:dyDescent="0.35">
      <c r="A2" s="188" t="s">
        <v>478</v>
      </c>
      <c r="B2" s="188" t="s">
        <v>479</v>
      </c>
      <c r="C2" s="189">
        <v>6</v>
      </c>
    </row>
    <row r="3" spans="1:4" ht="15.5" x14ac:dyDescent="0.35">
      <c r="A3" s="188" t="s">
        <v>200</v>
      </c>
      <c r="B3" s="188" t="s">
        <v>480</v>
      </c>
      <c r="C3" s="189">
        <v>4</v>
      </c>
    </row>
    <row r="4" spans="1:4" ht="15.5" x14ac:dyDescent="0.35">
      <c r="A4" s="188" t="s">
        <v>481</v>
      </c>
      <c r="B4" s="188" t="s">
        <v>482</v>
      </c>
      <c r="C4" s="189">
        <v>1</v>
      </c>
    </row>
    <row r="5" spans="1:4" ht="15.5" x14ac:dyDescent="0.35">
      <c r="A5" s="188" t="s">
        <v>483</v>
      </c>
      <c r="B5" s="188" t="s">
        <v>484</v>
      </c>
      <c r="C5" s="189">
        <v>2</v>
      </c>
    </row>
    <row r="6" spans="1:4" ht="15.5" x14ac:dyDescent="0.35">
      <c r="A6" s="188" t="s">
        <v>485</v>
      </c>
      <c r="B6" s="188" t="s">
        <v>486</v>
      </c>
      <c r="C6" s="189">
        <v>2</v>
      </c>
    </row>
    <row r="7" spans="1:4" ht="15.5" x14ac:dyDescent="0.35">
      <c r="A7" s="188" t="s">
        <v>487</v>
      </c>
      <c r="B7" s="188" t="s">
        <v>488</v>
      </c>
      <c r="C7" s="189">
        <v>4</v>
      </c>
    </row>
    <row r="8" spans="1:4" ht="15.5" x14ac:dyDescent="0.35">
      <c r="A8" s="188" t="s">
        <v>489</v>
      </c>
      <c r="B8" s="188" t="s">
        <v>490</v>
      </c>
      <c r="C8" s="189">
        <v>2</v>
      </c>
    </row>
    <row r="9" spans="1:4" ht="15.5" x14ac:dyDescent="0.35">
      <c r="A9" s="188" t="s">
        <v>491</v>
      </c>
      <c r="B9" s="188" t="s">
        <v>492</v>
      </c>
      <c r="C9" s="189">
        <v>5</v>
      </c>
    </row>
    <row r="10" spans="1:4" ht="15.5" x14ac:dyDescent="0.35">
      <c r="A10" s="188" t="s">
        <v>493</v>
      </c>
      <c r="B10" s="188" t="s">
        <v>494</v>
      </c>
      <c r="C10" s="189">
        <v>5</v>
      </c>
    </row>
    <row r="11" spans="1:4" ht="15.5" x14ac:dyDescent="0.35">
      <c r="A11" s="188" t="s">
        <v>495</v>
      </c>
      <c r="B11" s="188" t="s">
        <v>496</v>
      </c>
      <c r="C11" s="189">
        <v>5</v>
      </c>
    </row>
    <row r="12" spans="1:4" ht="15.5" x14ac:dyDescent="0.35">
      <c r="A12" s="188" t="s">
        <v>497</v>
      </c>
      <c r="B12" s="188" t="s">
        <v>498</v>
      </c>
      <c r="C12" s="189">
        <v>2</v>
      </c>
    </row>
    <row r="13" spans="1:4" ht="15.5" x14ac:dyDescent="0.35">
      <c r="A13" s="188" t="s">
        <v>155</v>
      </c>
      <c r="B13" s="188" t="s">
        <v>499</v>
      </c>
      <c r="C13" s="189">
        <v>5</v>
      </c>
    </row>
    <row r="14" spans="1:4" ht="15.5" x14ac:dyDescent="0.35">
      <c r="A14" s="188" t="s">
        <v>173</v>
      </c>
      <c r="B14" s="188" t="s">
        <v>500</v>
      </c>
      <c r="C14" s="189">
        <v>4</v>
      </c>
    </row>
    <row r="15" spans="1:4" ht="15.5" x14ac:dyDescent="0.35">
      <c r="A15" s="188" t="s">
        <v>501</v>
      </c>
      <c r="B15" s="188" t="s">
        <v>502</v>
      </c>
      <c r="C15" s="189">
        <v>4</v>
      </c>
    </row>
    <row r="16" spans="1:4" ht="15.5" x14ac:dyDescent="0.35">
      <c r="A16" s="188" t="s">
        <v>503</v>
      </c>
      <c r="B16" s="188" t="s">
        <v>504</v>
      </c>
      <c r="C16" s="189">
        <v>1</v>
      </c>
    </row>
    <row r="17" spans="1:3" ht="15.5" x14ac:dyDescent="0.35">
      <c r="A17" s="188" t="s">
        <v>181</v>
      </c>
      <c r="B17" s="188" t="s">
        <v>505</v>
      </c>
      <c r="C17" s="189">
        <v>5</v>
      </c>
    </row>
    <row r="18" spans="1:3" ht="15.5" x14ac:dyDescent="0.35">
      <c r="A18" s="188" t="s">
        <v>506</v>
      </c>
      <c r="B18" s="188" t="s">
        <v>507</v>
      </c>
      <c r="C18" s="189">
        <v>8</v>
      </c>
    </row>
    <row r="19" spans="1:3" ht="15.5" x14ac:dyDescent="0.35">
      <c r="A19" s="188" t="s">
        <v>508</v>
      </c>
      <c r="B19" s="188" t="s">
        <v>509</v>
      </c>
      <c r="C19" s="189">
        <v>1</v>
      </c>
    </row>
    <row r="20" spans="1:3" ht="15.5" x14ac:dyDescent="0.35">
      <c r="A20" s="188" t="s">
        <v>510</v>
      </c>
      <c r="B20" s="188" t="s">
        <v>511</v>
      </c>
      <c r="C20" s="189">
        <v>8</v>
      </c>
    </row>
    <row r="21" spans="1:3" ht="15.5" x14ac:dyDescent="0.35">
      <c r="A21" s="188" t="s">
        <v>512</v>
      </c>
      <c r="B21" s="188" t="s">
        <v>513</v>
      </c>
      <c r="C21" s="189">
        <v>6</v>
      </c>
    </row>
    <row r="22" spans="1:3" ht="15.5" x14ac:dyDescent="0.35">
      <c r="A22" s="188" t="s">
        <v>315</v>
      </c>
      <c r="B22" s="188" t="s">
        <v>514</v>
      </c>
      <c r="C22" s="189">
        <v>7</v>
      </c>
    </row>
    <row r="23" spans="1:3" ht="15.5" x14ac:dyDescent="0.35">
      <c r="A23" s="188" t="s">
        <v>515</v>
      </c>
      <c r="B23" s="188" t="s">
        <v>516</v>
      </c>
      <c r="C23" s="189">
        <v>7</v>
      </c>
    </row>
    <row r="24" spans="1:3" ht="15.5" x14ac:dyDescent="0.35">
      <c r="A24" s="188" t="s">
        <v>517</v>
      </c>
      <c r="B24" s="188" t="s">
        <v>518</v>
      </c>
      <c r="C24" s="189">
        <v>7</v>
      </c>
    </row>
    <row r="25" spans="1:3" ht="15.5" x14ac:dyDescent="0.35">
      <c r="A25" s="188" t="s">
        <v>519</v>
      </c>
      <c r="B25" s="188" t="s">
        <v>520</v>
      </c>
      <c r="C25" s="189">
        <v>5</v>
      </c>
    </row>
    <row r="26" spans="1:3" ht="15.5" x14ac:dyDescent="0.35">
      <c r="A26" s="188" t="s">
        <v>146</v>
      </c>
      <c r="B26" s="188" t="s">
        <v>521</v>
      </c>
      <c r="C26" s="189">
        <v>5</v>
      </c>
    </row>
    <row r="27" spans="1:3" ht="15.5" x14ac:dyDescent="0.35">
      <c r="A27" s="188" t="s">
        <v>522</v>
      </c>
      <c r="B27" s="188" t="s">
        <v>523</v>
      </c>
      <c r="C27" s="189">
        <v>5</v>
      </c>
    </row>
    <row r="28" spans="1:3" ht="15.5" x14ac:dyDescent="0.35">
      <c r="A28" s="188" t="s">
        <v>524</v>
      </c>
      <c r="B28" s="188" t="s">
        <v>525</v>
      </c>
      <c r="C28" s="189">
        <v>6</v>
      </c>
    </row>
    <row r="29" spans="1:3" ht="15.5" x14ac:dyDescent="0.35">
      <c r="A29" s="188" t="s">
        <v>526</v>
      </c>
      <c r="B29" s="188" t="s">
        <v>527</v>
      </c>
      <c r="C29" s="189">
        <v>6</v>
      </c>
    </row>
    <row r="30" spans="1:3" ht="15.5" x14ac:dyDescent="0.35">
      <c r="A30" s="188" t="s">
        <v>528</v>
      </c>
      <c r="B30" s="188" t="s">
        <v>529</v>
      </c>
      <c r="C30" s="189">
        <v>4</v>
      </c>
    </row>
    <row r="31" spans="1:3" ht="15.5" x14ac:dyDescent="0.35">
      <c r="A31" s="188" t="s">
        <v>218</v>
      </c>
      <c r="B31" s="188" t="s">
        <v>530</v>
      </c>
      <c r="C31" s="189">
        <v>7</v>
      </c>
    </row>
    <row r="32" spans="1:3" ht="15.5" x14ac:dyDescent="0.35">
      <c r="A32" s="188" t="s">
        <v>531</v>
      </c>
      <c r="B32" s="188" t="s">
        <v>532</v>
      </c>
      <c r="C32" s="189">
        <v>5</v>
      </c>
    </row>
    <row r="33" spans="1:3" ht="15.5" x14ac:dyDescent="0.35">
      <c r="A33" s="188" t="s">
        <v>533</v>
      </c>
      <c r="B33" s="188" t="s">
        <v>534</v>
      </c>
      <c r="C33" s="189">
        <v>5</v>
      </c>
    </row>
    <row r="34" spans="1:3" ht="15.5" x14ac:dyDescent="0.35">
      <c r="A34" s="188" t="s">
        <v>535</v>
      </c>
      <c r="B34" s="188" t="s">
        <v>536</v>
      </c>
      <c r="C34" s="189">
        <v>8</v>
      </c>
    </row>
    <row r="35" spans="1:3" ht="15.5" x14ac:dyDescent="0.35">
      <c r="A35" s="188" t="s">
        <v>537</v>
      </c>
      <c r="B35" s="188" t="s">
        <v>538</v>
      </c>
      <c r="C35" s="189">
        <v>1</v>
      </c>
    </row>
    <row r="36" spans="1:3" ht="15.5" x14ac:dyDescent="0.35">
      <c r="A36" s="188" t="s">
        <v>539</v>
      </c>
      <c r="B36" s="188" t="s">
        <v>540</v>
      </c>
      <c r="C36" s="189">
        <v>5</v>
      </c>
    </row>
    <row r="37" spans="1:3" ht="15.5" x14ac:dyDescent="0.35">
      <c r="A37" s="188" t="s">
        <v>541</v>
      </c>
      <c r="B37" s="188" t="s">
        <v>542</v>
      </c>
      <c r="C37" s="189">
        <v>8</v>
      </c>
    </row>
    <row r="38" spans="1:3" ht="15.5" x14ac:dyDescent="0.35">
      <c r="A38" s="188" t="s">
        <v>543</v>
      </c>
      <c r="B38" s="188" t="s">
        <v>544</v>
      </c>
      <c r="C38" s="189">
        <v>5</v>
      </c>
    </row>
    <row r="39" spans="1:3" ht="15.5" x14ac:dyDescent="0.35">
      <c r="A39" s="188" t="s">
        <v>545</v>
      </c>
      <c r="B39" s="188" t="s">
        <v>546</v>
      </c>
      <c r="C39" s="189">
        <v>5</v>
      </c>
    </row>
    <row r="40" spans="1:3" ht="15.5" x14ac:dyDescent="0.35">
      <c r="A40" s="188" t="s">
        <v>547</v>
      </c>
      <c r="B40" s="188" t="s">
        <v>548</v>
      </c>
      <c r="C40" s="189">
        <v>2</v>
      </c>
    </row>
    <row r="41" spans="1:3" ht="15.5" x14ac:dyDescent="0.35">
      <c r="A41" s="188" t="s">
        <v>549</v>
      </c>
      <c r="B41" s="188" t="s">
        <v>550</v>
      </c>
      <c r="C41" s="189">
        <v>4</v>
      </c>
    </row>
    <row r="42" spans="1:3" ht="15.5" x14ac:dyDescent="0.35">
      <c r="A42" s="188" t="s">
        <v>551</v>
      </c>
      <c r="B42" s="188" t="s">
        <v>552</v>
      </c>
      <c r="C42" s="189">
        <v>5</v>
      </c>
    </row>
    <row r="43" spans="1:3" ht="15.5" x14ac:dyDescent="0.35">
      <c r="A43" s="188" t="s">
        <v>553</v>
      </c>
      <c r="B43" s="188" t="s">
        <v>554</v>
      </c>
      <c r="C43" s="189">
        <v>5</v>
      </c>
    </row>
    <row r="44" spans="1:3" ht="15.5" x14ac:dyDescent="0.35">
      <c r="A44" s="188" t="s">
        <v>555</v>
      </c>
      <c r="B44" s="188" t="s">
        <v>556</v>
      </c>
      <c r="C44" s="189">
        <v>6</v>
      </c>
    </row>
    <row r="45" spans="1:3" ht="15.5" x14ac:dyDescent="0.35">
      <c r="A45" s="188" t="s">
        <v>557</v>
      </c>
      <c r="B45" s="188" t="s">
        <v>558</v>
      </c>
      <c r="C45" s="189">
        <v>5</v>
      </c>
    </row>
    <row r="46" spans="1:3" ht="15.5" x14ac:dyDescent="0.35">
      <c r="A46" s="188" t="s">
        <v>398</v>
      </c>
      <c r="B46" s="188" t="s">
        <v>559</v>
      </c>
      <c r="C46" s="189">
        <v>4</v>
      </c>
    </row>
    <row r="47" spans="1:3" ht="15.5" x14ac:dyDescent="0.35">
      <c r="A47" s="188" t="s">
        <v>560</v>
      </c>
      <c r="B47" s="188" t="s">
        <v>561</v>
      </c>
      <c r="C47" s="189">
        <v>5</v>
      </c>
    </row>
    <row r="48" spans="1:3" ht="15.5" x14ac:dyDescent="0.35">
      <c r="A48" s="188" t="s">
        <v>562</v>
      </c>
      <c r="B48" s="188" t="s">
        <v>563</v>
      </c>
      <c r="C48" s="189">
        <v>6</v>
      </c>
    </row>
    <row r="49" spans="1:3" ht="15.5" x14ac:dyDescent="0.35">
      <c r="A49" s="188" t="s">
        <v>564</v>
      </c>
      <c r="B49" s="188" t="s">
        <v>565</v>
      </c>
      <c r="C49" s="189">
        <v>7</v>
      </c>
    </row>
    <row r="50" spans="1:3" ht="15.5" x14ac:dyDescent="0.35">
      <c r="A50" s="188" t="s">
        <v>566</v>
      </c>
      <c r="B50" s="188" t="s">
        <v>567</v>
      </c>
      <c r="C50" s="189">
        <v>3</v>
      </c>
    </row>
    <row r="51" spans="1:3" ht="15.5" x14ac:dyDescent="0.35">
      <c r="A51" s="188" t="s">
        <v>568</v>
      </c>
      <c r="B51" s="188" t="s">
        <v>569</v>
      </c>
      <c r="C51" s="189">
        <v>6</v>
      </c>
    </row>
    <row r="52" spans="1:3" ht="15.5" x14ac:dyDescent="0.35">
      <c r="A52" s="188" t="s">
        <v>570</v>
      </c>
      <c r="B52" s="188" t="s">
        <v>571</v>
      </c>
      <c r="C52" s="189">
        <v>4</v>
      </c>
    </row>
    <row r="53" spans="1:3" ht="15.5" x14ac:dyDescent="0.35">
      <c r="A53" s="188" t="s">
        <v>572</v>
      </c>
      <c r="B53" s="188" t="s">
        <v>573</v>
      </c>
      <c r="C53" s="189">
        <v>5</v>
      </c>
    </row>
    <row r="54" spans="1:3" ht="15.5" x14ac:dyDescent="0.35">
      <c r="A54" s="188" t="s">
        <v>574</v>
      </c>
      <c r="B54" s="188" t="s">
        <v>575</v>
      </c>
      <c r="C54" s="189">
        <v>2</v>
      </c>
    </row>
    <row r="55" spans="1:3" ht="15.5" x14ac:dyDescent="0.35">
      <c r="A55" s="188" t="s">
        <v>576</v>
      </c>
      <c r="B55" s="188" t="s">
        <v>577</v>
      </c>
      <c r="C55" s="189">
        <v>2</v>
      </c>
    </row>
    <row r="56" spans="1:3" ht="15.5" x14ac:dyDescent="0.35">
      <c r="A56" s="188" t="s">
        <v>578</v>
      </c>
      <c r="B56" s="188" t="s">
        <v>579</v>
      </c>
      <c r="C56" s="189">
        <v>5</v>
      </c>
    </row>
    <row r="57" spans="1:3" ht="15.5" x14ac:dyDescent="0.35">
      <c r="A57" s="188" t="s">
        <v>580</v>
      </c>
      <c r="B57" s="188" t="s">
        <v>581</v>
      </c>
      <c r="C57" s="189">
        <v>5</v>
      </c>
    </row>
    <row r="58" spans="1:3" ht="31" x14ac:dyDescent="0.35">
      <c r="A58" s="188" t="s">
        <v>582</v>
      </c>
      <c r="B58" s="188" t="s">
        <v>583</v>
      </c>
      <c r="C58" s="189">
        <v>5</v>
      </c>
    </row>
    <row r="59" spans="1:3" ht="15.5" x14ac:dyDescent="0.35">
      <c r="A59" s="188" t="s">
        <v>584</v>
      </c>
      <c r="B59" s="188" t="s">
        <v>585</v>
      </c>
      <c r="C59" s="189">
        <v>5</v>
      </c>
    </row>
    <row r="60" spans="1:3" ht="15.5" x14ac:dyDescent="0.35">
      <c r="A60" s="188" t="s">
        <v>586</v>
      </c>
      <c r="B60" s="188" t="s">
        <v>587</v>
      </c>
      <c r="C60" s="189">
        <v>3</v>
      </c>
    </row>
    <row r="61" spans="1:3" ht="15.5" x14ac:dyDescent="0.35">
      <c r="A61" s="188" t="s">
        <v>588</v>
      </c>
      <c r="B61" s="188" t="s">
        <v>589</v>
      </c>
      <c r="C61" s="189">
        <v>6</v>
      </c>
    </row>
    <row r="62" spans="1:3" ht="15.5" x14ac:dyDescent="0.35">
      <c r="A62" s="188" t="s">
        <v>590</v>
      </c>
      <c r="B62" s="188" t="s">
        <v>591</v>
      </c>
      <c r="C62" s="189">
        <v>3</v>
      </c>
    </row>
    <row r="63" spans="1:3" ht="15.5" x14ac:dyDescent="0.35">
      <c r="A63" s="188" t="s">
        <v>592</v>
      </c>
      <c r="B63" s="188" t="s">
        <v>593</v>
      </c>
      <c r="C63" s="189">
        <v>4</v>
      </c>
    </row>
    <row r="64" spans="1:3" ht="31" x14ac:dyDescent="0.35">
      <c r="A64" s="188" t="s">
        <v>594</v>
      </c>
      <c r="B64" s="188" t="s">
        <v>595</v>
      </c>
      <c r="C64" s="189">
        <v>3</v>
      </c>
    </row>
    <row r="65" spans="1:3" ht="15.5" x14ac:dyDescent="0.35">
      <c r="A65" s="188" t="s">
        <v>596</v>
      </c>
      <c r="B65" s="188" t="s">
        <v>597</v>
      </c>
      <c r="C65" s="189">
        <v>3</v>
      </c>
    </row>
    <row r="66" spans="1:3" ht="31" x14ac:dyDescent="0.35">
      <c r="A66" s="188" t="s">
        <v>598</v>
      </c>
      <c r="B66" s="188" t="s">
        <v>599</v>
      </c>
      <c r="C66" s="189">
        <v>6</v>
      </c>
    </row>
    <row r="67" spans="1:3" ht="15.5" x14ac:dyDescent="0.35">
      <c r="A67" s="188" t="s">
        <v>600</v>
      </c>
      <c r="B67" s="188" t="s">
        <v>601</v>
      </c>
      <c r="C67" s="189">
        <v>6</v>
      </c>
    </row>
    <row r="68" spans="1:3" ht="31" x14ac:dyDescent="0.35">
      <c r="A68" s="188" t="s">
        <v>602</v>
      </c>
      <c r="B68" s="188" t="s">
        <v>603</v>
      </c>
      <c r="C68" s="189">
        <v>5</v>
      </c>
    </row>
    <row r="69" spans="1:3" ht="15.5" x14ac:dyDescent="0.35">
      <c r="A69" s="188" t="s">
        <v>604</v>
      </c>
      <c r="B69" s="188" t="s">
        <v>605</v>
      </c>
      <c r="C69" s="189">
        <v>3</v>
      </c>
    </row>
    <row r="70" spans="1:3" ht="15.5" x14ac:dyDescent="0.35">
      <c r="A70" s="188" t="s">
        <v>606</v>
      </c>
      <c r="B70" s="188" t="s">
        <v>498</v>
      </c>
      <c r="C70" s="189">
        <v>2</v>
      </c>
    </row>
    <row r="71" spans="1:3" ht="15.5" x14ac:dyDescent="0.35">
      <c r="A71" s="188" t="s">
        <v>607</v>
      </c>
      <c r="B71" s="188" t="s">
        <v>608</v>
      </c>
      <c r="C71" s="189">
        <v>3</v>
      </c>
    </row>
    <row r="72" spans="1:3" ht="15.5" x14ac:dyDescent="0.35">
      <c r="A72" s="188" t="s">
        <v>609</v>
      </c>
      <c r="B72" s="188" t="s">
        <v>610</v>
      </c>
      <c r="C72" s="189">
        <v>3</v>
      </c>
    </row>
    <row r="73" spans="1:3" ht="15.5" x14ac:dyDescent="0.35">
      <c r="A73" s="188" t="s">
        <v>611</v>
      </c>
      <c r="B73" s="188" t="s">
        <v>612</v>
      </c>
      <c r="C73" s="189">
        <v>3</v>
      </c>
    </row>
    <row r="74" spans="1:3" ht="15.5" x14ac:dyDescent="0.35">
      <c r="A74" s="188" t="s">
        <v>613</v>
      </c>
      <c r="B74" s="188" t="s">
        <v>614</v>
      </c>
      <c r="C74" s="189">
        <v>5</v>
      </c>
    </row>
    <row r="75" spans="1:3" ht="15.5" x14ac:dyDescent="0.35">
      <c r="A75" s="188" t="s">
        <v>615</v>
      </c>
      <c r="B75" s="188" t="s">
        <v>616</v>
      </c>
      <c r="C75" s="189">
        <v>3</v>
      </c>
    </row>
    <row r="76" spans="1:3" ht="15.5" x14ac:dyDescent="0.35">
      <c r="A76" s="188" t="s">
        <v>617</v>
      </c>
      <c r="B76" s="188" t="s">
        <v>618</v>
      </c>
      <c r="C76" s="189">
        <v>6</v>
      </c>
    </row>
    <row r="77" spans="1:3" ht="15.5" x14ac:dyDescent="0.35">
      <c r="A77" s="188" t="s">
        <v>619</v>
      </c>
      <c r="B77" s="188" t="s">
        <v>620</v>
      </c>
      <c r="C77" s="189">
        <v>5</v>
      </c>
    </row>
    <row r="78" spans="1:3" ht="15.5" x14ac:dyDescent="0.35">
      <c r="A78" s="188" t="s">
        <v>621</v>
      </c>
      <c r="B78" s="188" t="s">
        <v>622</v>
      </c>
      <c r="C78" s="189">
        <v>4</v>
      </c>
    </row>
    <row r="79" spans="1:3" ht="15.5" x14ac:dyDescent="0.35">
      <c r="A79" s="188" t="s">
        <v>623</v>
      </c>
      <c r="B79" s="188" t="s">
        <v>624</v>
      </c>
      <c r="C79" s="189">
        <v>4</v>
      </c>
    </row>
    <row r="80" spans="1:3" ht="15.5" x14ac:dyDescent="0.35">
      <c r="A80" s="188" t="s">
        <v>625</v>
      </c>
      <c r="B80" s="188" t="s">
        <v>626</v>
      </c>
      <c r="C80" s="189">
        <v>4</v>
      </c>
    </row>
    <row r="81" spans="1:3" ht="15.5" x14ac:dyDescent="0.35">
      <c r="A81" s="188" t="s">
        <v>627</v>
      </c>
      <c r="B81" s="188" t="s">
        <v>628</v>
      </c>
      <c r="C81" s="189">
        <v>7</v>
      </c>
    </row>
    <row r="82" spans="1:3" ht="15.5" x14ac:dyDescent="0.35">
      <c r="A82" s="188" t="s">
        <v>242</v>
      </c>
      <c r="B82" s="188" t="s">
        <v>629</v>
      </c>
      <c r="C82" s="189">
        <v>6</v>
      </c>
    </row>
    <row r="83" spans="1:3" ht="15.5" x14ac:dyDescent="0.35">
      <c r="A83" s="188" t="s">
        <v>630</v>
      </c>
      <c r="B83" s="188" t="s">
        <v>631</v>
      </c>
      <c r="C83" s="189">
        <v>5</v>
      </c>
    </row>
    <row r="84" spans="1:3" ht="15.5" x14ac:dyDescent="0.35">
      <c r="A84" s="188" t="s">
        <v>632</v>
      </c>
      <c r="B84" s="188" t="s">
        <v>633</v>
      </c>
      <c r="C84" s="189">
        <v>3</v>
      </c>
    </row>
    <row r="85" spans="1:3" ht="15.5" x14ac:dyDescent="0.35">
      <c r="A85" s="188" t="s">
        <v>634</v>
      </c>
      <c r="B85" s="188" t="s">
        <v>635</v>
      </c>
      <c r="C85" s="189">
        <v>5</v>
      </c>
    </row>
    <row r="86" spans="1:3" ht="15.5" x14ac:dyDescent="0.35">
      <c r="A86" s="188" t="s">
        <v>636</v>
      </c>
      <c r="B86" s="188" t="s">
        <v>637</v>
      </c>
      <c r="C86" s="189">
        <v>4</v>
      </c>
    </row>
    <row r="87" spans="1:3" ht="15.5" x14ac:dyDescent="0.35">
      <c r="A87" s="188" t="s">
        <v>234</v>
      </c>
      <c r="B87" s="188" t="s">
        <v>638</v>
      </c>
      <c r="C87" s="189">
        <v>2</v>
      </c>
    </row>
    <row r="88" spans="1:3" ht="15.5" x14ac:dyDescent="0.35">
      <c r="A88" s="188" t="s">
        <v>639</v>
      </c>
      <c r="B88" s="188" t="s">
        <v>640</v>
      </c>
      <c r="C88" s="189">
        <v>4</v>
      </c>
    </row>
    <row r="89" spans="1:3" ht="15.5" x14ac:dyDescent="0.35">
      <c r="A89" s="188" t="s">
        <v>291</v>
      </c>
      <c r="B89" s="188" t="s">
        <v>641</v>
      </c>
      <c r="C89" s="189">
        <v>4</v>
      </c>
    </row>
    <row r="90" spans="1:3" ht="15.5" x14ac:dyDescent="0.35">
      <c r="A90" s="188" t="s">
        <v>307</v>
      </c>
      <c r="B90" s="188" t="s">
        <v>642</v>
      </c>
      <c r="C90" s="189">
        <v>4</v>
      </c>
    </row>
    <row r="91" spans="1:3" ht="15.5" x14ac:dyDescent="0.35">
      <c r="A91" s="188" t="s">
        <v>643</v>
      </c>
      <c r="B91" s="188" t="s">
        <v>498</v>
      </c>
      <c r="C91" s="189">
        <v>2</v>
      </c>
    </row>
    <row r="92" spans="1:3" ht="15.5" x14ac:dyDescent="0.35">
      <c r="A92" s="188" t="s">
        <v>644</v>
      </c>
      <c r="B92" s="188" t="s">
        <v>645</v>
      </c>
      <c r="C92" s="189">
        <v>3</v>
      </c>
    </row>
    <row r="93" spans="1:3" ht="15.5" x14ac:dyDescent="0.35">
      <c r="A93" s="188" t="s">
        <v>646</v>
      </c>
      <c r="B93" s="188" t="s">
        <v>647</v>
      </c>
      <c r="C93" s="189">
        <v>6</v>
      </c>
    </row>
    <row r="94" spans="1:3" ht="15.5" x14ac:dyDescent="0.35">
      <c r="A94" s="188" t="s">
        <v>648</v>
      </c>
      <c r="B94" s="188" t="s">
        <v>649</v>
      </c>
      <c r="C94" s="189">
        <v>3</v>
      </c>
    </row>
    <row r="95" spans="1:3" ht="15.5" x14ac:dyDescent="0.35">
      <c r="A95" s="188" t="s">
        <v>650</v>
      </c>
      <c r="B95" s="188" t="s">
        <v>651</v>
      </c>
      <c r="C95" s="189">
        <v>6</v>
      </c>
    </row>
    <row r="96" spans="1:3" ht="15.5" x14ac:dyDescent="0.35">
      <c r="A96" s="188" t="s">
        <v>652</v>
      </c>
      <c r="B96" s="188" t="s">
        <v>653</v>
      </c>
      <c r="C96" s="189">
        <v>5</v>
      </c>
    </row>
    <row r="97" spans="1:3" ht="15.5" x14ac:dyDescent="0.35">
      <c r="A97" s="188" t="s">
        <v>654</v>
      </c>
      <c r="B97" s="188" t="s">
        <v>655</v>
      </c>
      <c r="C97" s="189">
        <v>5</v>
      </c>
    </row>
    <row r="98" spans="1:3" ht="15.5" x14ac:dyDescent="0.35">
      <c r="A98" s="188" t="s">
        <v>265</v>
      </c>
      <c r="B98" s="188" t="s">
        <v>656</v>
      </c>
      <c r="C98" s="189">
        <v>5</v>
      </c>
    </row>
    <row r="99" spans="1:3" ht="15.5" x14ac:dyDescent="0.35">
      <c r="A99" s="188" t="s">
        <v>657</v>
      </c>
      <c r="B99" s="188" t="s">
        <v>658</v>
      </c>
      <c r="C99" s="189">
        <v>3</v>
      </c>
    </row>
    <row r="100" spans="1:3" ht="15.5" x14ac:dyDescent="0.35">
      <c r="A100" s="188" t="s">
        <v>659</v>
      </c>
      <c r="B100" s="188" t="s">
        <v>660</v>
      </c>
      <c r="C100" s="189">
        <v>5</v>
      </c>
    </row>
    <row r="101" spans="1:3" ht="15.5" x14ac:dyDescent="0.35">
      <c r="A101" s="188" t="s">
        <v>661</v>
      </c>
      <c r="B101" s="188" t="s">
        <v>662</v>
      </c>
      <c r="C101" s="189">
        <v>2</v>
      </c>
    </row>
    <row r="102" spans="1:3" ht="15.5" x14ac:dyDescent="0.35">
      <c r="A102" s="188" t="s">
        <v>259</v>
      </c>
      <c r="B102" s="188" t="s">
        <v>663</v>
      </c>
      <c r="C102" s="189">
        <v>5</v>
      </c>
    </row>
    <row r="103" spans="1:3" ht="15.5" x14ac:dyDescent="0.35">
      <c r="A103" s="188" t="s">
        <v>251</v>
      </c>
      <c r="B103" s="188" t="s">
        <v>664</v>
      </c>
      <c r="C103" s="189">
        <v>4</v>
      </c>
    </row>
    <row r="104" spans="1:3" ht="15.5" x14ac:dyDescent="0.35">
      <c r="A104" s="188" t="s">
        <v>665</v>
      </c>
      <c r="B104" s="188" t="s">
        <v>666</v>
      </c>
      <c r="C104" s="189">
        <v>2</v>
      </c>
    </row>
    <row r="105" spans="1:3" ht="15.5" x14ac:dyDescent="0.35">
      <c r="A105" s="188" t="s">
        <v>283</v>
      </c>
      <c r="B105" s="188" t="s">
        <v>667</v>
      </c>
      <c r="C105" s="189">
        <v>2</v>
      </c>
    </row>
    <row r="106" spans="1:3" ht="15.5" x14ac:dyDescent="0.35">
      <c r="A106" s="188" t="s">
        <v>668</v>
      </c>
      <c r="B106" s="188" t="s">
        <v>669</v>
      </c>
      <c r="C106" s="189">
        <v>4</v>
      </c>
    </row>
    <row r="107" spans="1:3" ht="31" x14ac:dyDescent="0.35">
      <c r="A107" s="188" t="s">
        <v>670</v>
      </c>
      <c r="B107" s="188" t="s">
        <v>671</v>
      </c>
      <c r="C107" s="189">
        <v>5</v>
      </c>
    </row>
    <row r="108" spans="1:3" ht="15.5" x14ac:dyDescent="0.35">
      <c r="A108" s="188" t="s">
        <v>672</v>
      </c>
      <c r="B108" s="188" t="s">
        <v>673</v>
      </c>
      <c r="C108" s="189">
        <v>4</v>
      </c>
    </row>
    <row r="109" spans="1:3" ht="15.5" x14ac:dyDescent="0.35">
      <c r="A109" s="188" t="s">
        <v>674</v>
      </c>
      <c r="B109" s="188" t="s">
        <v>675</v>
      </c>
      <c r="C109" s="189">
        <v>4</v>
      </c>
    </row>
    <row r="110" spans="1:3" ht="15.5" x14ac:dyDescent="0.35">
      <c r="A110" s="188" t="s">
        <v>676</v>
      </c>
      <c r="B110" s="188" t="s">
        <v>498</v>
      </c>
      <c r="C110" s="189">
        <v>2</v>
      </c>
    </row>
    <row r="111" spans="1:3" ht="15.5" x14ac:dyDescent="0.35">
      <c r="A111" s="188" t="s">
        <v>677</v>
      </c>
      <c r="B111" s="188" t="s">
        <v>678</v>
      </c>
      <c r="C111" s="189">
        <v>4</v>
      </c>
    </row>
    <row r="112" spans="1:3" ht="15.5" x14ac:dyDescent="0.35">
      <c r="A112" s="188" t="s">
        <v>679</v>
      </c>
      <c r="B112" s="188" t="s">
        <v>680</v>
      </c>
      <c r="C112" s="189">
        <v>5</v>
      </c>
    </row>
    <row r="113" spans="1:3" ht="15.5" x14ac:dyDescent="0.35">
      <c r="A113" s="188" t="s">
        <v>681</v>
      </c>
      <c r="B113" s="188" t="s">
        <v>682</v>
      </c>
      <c r="C113" s="189">
        <v>2</v>
      </c>
    </row>
    <row r="114" spans="1:3" ht="15.5" x14ac:dyDescent="0.35">
      <c r="A114" s="188" t="s">
        <v>683</v>
      </c>
      <c r="B114" s="188" t="s">
        <v>684</v>
      </c>
      <c r="C114" s="189">
        <v>5</v>
      </c>
    </row>
    <row r="115" spans="1:3" ht="15.5" x14ac:dyDescent="0.35">
      <c r="A115" s="188" t="s">
        <v>685</v>
      </c>
      <c r="B115" s="188" t="s">
        <v>686</v>
      </c>
      <c r="C115" s="189">
        <v>6</v>
      </c>
    </row>
    <row r="116" spans="1:3" ht="15.5" x14ac:dyDescent="0.35">
      <c r="A116" s="188" t="s">
        <v>687</v>
      </c>
      <c r="B116" s="188" t="s">
        <v>688</v>
      </c>
      <c r="C116" s="189">
        <v>4</v>
      </c>
    </row>
    <row r="117" spans="1:3" ht="15.5" x14ac:dyDescent="0.35">
      <c r="A117" s="188" t="s">
        <v>689</v>
      </c>
      <c r="B117" s="188" t="s">
        <v>690</v>
      </c>
      <c r="C117" s="189">
        <v>5</v>
      </c>
    </row>
    <row r="118" spans="1:3" ht="15.5" x14ac:dyDescent="0.35">
      <c r="A118" s="188" t="s">
        <v>691</v>
      </c>
      <c r="B118" s="188" t="s">
        <v>692</v>
      </c>
      <c r="C118" s="189">
        <v>4</v>
      </c>
    </row>
    <row r="119" spans="1:3" ht="15.5" x14ac:dyDescent="0.35">
      <c r="A119" s="188" t="s">
        <v>693</v>
      </c>
      <c r="B119" s="188" t="s">
        <v>694</v>
      </c>
      <c r="C119" s="189">
        <v>2</v>
      </c>
    </row>
    <row r="120" spans="1:3" ht="15.5" x14ac:dyDescent="0.35">
      <c r="A120" s="188" t="s">
        <v>695</v>
      </c>
      <c r="B120" s="188" t="s">
        <v>696</v>
      </c>
      <c r="C120" s="189">
        <v>2</v>
      </c>
    </row>
    <row r="121" spans="1:3" ht="15.5" x14ac:dyDescent="0.35">
      <c r="A121" s="188" t="s">
        <v>697</v>
      </c>
      <c r="B121" s="188" t="s">
        <v>698</v>
      </c>
      <c r="C121" s="189">
        <v>3</v>
      </c>
    </row>
    <row r="122" spans="1:3" ht="15.5" x14ac:dyDescent="0.35">
      <c r="A122" s="188" t="s">
        <v>699</v>
      </c>
      <c r="B122" s="188" t="s">
        <v>700</v>
      </c>
      <c r="C122" s="189">
        <v>3</v>
      </c>
    </row>
    <row r="123" spans="1:3" ht="15.5" x14ac:dyDescent="0.35">
      <c r="A123" s="188" t="s">
        <v>701</v>
      </c>
      <c r="B123" s="188" t="s">
        <v>702</v>
      </c>
      <c r="C123" s="189">
        <v>5</v>
      </c>
    </row>
    <row r="124" spans="1:3" ht="15.5" x14ac:dyDescent="0.35">
      <c r="A124" s="188" t="s">
        <v>703</v>
      </c>
      <c r="B124" s="188" t="s">
        <v>704</v>
      </c>
      <c r="C124" s="189">
        <v>4</v>
      </c>
    </row>
    <row r="125" spans="1:3" ht="15.5" x14ac:dyDescent="0.35">
      <c r="A125" s="188" t="s">
        <v>705</v>
      </c>
      <c r="B125" s="188" t="s">
        <v>706</v>
      </c>
      <c r="C125" s="189">
        <v>6</v>
      </c>
    </row>
    <row r="126" spans="1:3" ht="15.5" x14ac:dyDescent="0.35">
      <c r="A126" s="188" t="s">
        <v>707</v>
      </c>
      <c r="B126" s="188" t="s">
        <v>708</v>
      </c>
      <c r="C126" s="189">
        <v>6</v>
      </c>
    </row>
    <row r="127" spans="1:3" ht="15.5" x14ac:dyDescent="0.35">
      <c r="A127" s="188" t="s">
        <v>709</v>
      </c>
      <c r="B127" s="188" t="s">
        <v>710</v>
      </c>
      <c r="C127" s="189">
        <v>6</v>
      </c>
    </row>
    <row r="128" spans="1:3" ht="31" x14ac:dyDescent="0.35">
      <c r="A128" s="188" t="s">
        <v>711</v>
      </c>
      <c r="B128" s="188" t="s">
        <v>712</v>
      </c>
      <c r="C128" s="189">
        <v>5</v>
      </c>
    </row>
    <row r="129" spans="1:3" ht="15.5" x14ac:dyDescent="0.35">
      <c r="A129" s="188" t="s">
        <v>713</v>
      </c>
      <c r="B129" s="188" t="s">
        <v>714</v>
      </c>
      <c r="C129" s="189">
        <v>5</v>
      </c>
    </row>
    <row r="130" spans="1:3" ht="15.5" x14ac:dyDescent="0.35">
      <c r="A130" s="188" t="s">
        <v>715</v>
      </c>
      <c r="B130" s="188" t="s">
        <v>716</v>
      </c>
      <c r="C130" s="189">
        <v>3</v>
      </c>
    </row>
    <row r="131" spans="1:3" ht="15.5" x14ac:dyDescent="0.35">
      <c r="A131" s="188" t="s">
        <v>717</v>
      </c>
      <c r="B131" s="188" t="s">
        <v>718</v>
      </c>
      <c r="C131" s="189">
        <v>5</v>
      </c>
    </row>
    <row r="132" spans="1:3" ht="15.5" x14ac:dyDescent="0.35">
      <c r="A132" s="188" t="s">
        <v>719</v>
      </c>
      <c r="B132" s="188" t="s">
        <v>498</v>
      </c>
      <c r="C132" s="189">
        <v>2</v>
      </c>
    </row>
    <row r="133" spans="1:3" ht="15.5" x14ac:dyDescent="0.35">
      <c r="A133" s="188" t="s">
        <v>720</v>
      </c>
      <c r="B133" s="188" t="s">
        <v>721</v>
      </c>
      <c r="C133" s="189">
        <v>4</v>
      </c>
    </row>
    <row r="134" spans="1:3" ht="15.5" x14ac:dyDescent="0.35">
      <c r="A134" s="188" t="s">
        <v>722</v>
      </c>
      <c r="B134" s="188" t="s">
        <v>723</v>
      </c>
      <c r="C134" s="189">
        <v>1</v>
      </c>
    </row>
    <row r="135" spans="1:3" ht="15.5" x14ac:dyDescent="0.35">
      <c r="A135" s="188" t="s">
        <v>724</v>
      </c>
      <c r="B135" s="188" t="s">
        <v>725</v>
      </c>
      <c r="C135" s="189">
        <v>6</v>
      </c>
    </row>
    <row r="136" spans="1:3" ht="15.5" x14ac:dyDescent="0.35">
      <c r="A136" s="188" t="s">
        <v>726</v>
      </c>
      <c r="B136" s="188" t="s">
        <v>727</v>
      </c>
      <c r="C136" s="189">
        <v>5</v>
      </c>
    </row>
    <row r="137" spans="1:3" ht="15.5" x14ac:dyDescent="0.35">
      <c r="A137" s="188" t="s">
        <v>728</v>
      </c>
      <c r="B137" s="188" t="s">
        <v>729</v>
      </c>
      <c r="C137" s="189">
        <v>3</v>
      </c>
    </row>
    <row r="138" spans="1:3" ht="15.5" x14ac:dyDescent="0.35">
      <c r="A138" s="188" t="s">
        <v>730</v>
      </c>
      <c r="B138" s="188" t="s">
        <v>731</v>
      </c>
      <c r="C138" s="189">
        <v>3</v>
      </c>
    </row>
    <row r="139" spans="1:3" ht="15.5" x14ac:dyDescent="0.35">
      <c r="A139" s="188" t="s">
        <v>732</v>
      </c>
      <c r="B139" s="188" t="s">
        <v>733</v>
      </c>
      <c r="C139" s="189">
        <v>4</v>
      </c>
    </row>
    <row r="140" spans="1:3" ht="15.5" x14ac:dyDescent="0.35">
      <c r="A140" s="188" t="s">
        <v>734</v>
      </c>
      <c r="B140" s="188" t="s">
        <v>735</v>
      </c>
      <c r="C140" s="189">
        <v>4</v>
      </c>
    </row>
    <row r="141" spans="1:3" ht="15.5" x14ac:dyDescent="0.35">
      <c r="A141" s="188" t="s">
        <v>736</v>
      </c>
      <c r="B141" s="188" t="s">
        <v>737</v>
      </c>
      <c r="C141" s="189">
        <v>6</v>
      </c>
    </row>
    <row r="142" spans="1:3" ht="15.5" x14ac:dyDescent="0.35">
      <c r="A142" s="188" t="s">
        <v>738</v>
      </c>
      <c r="B142" s="188" t="s">
        <v>739</v>
      </c>
      <c r="C142" s="189">
        <v>3</v>
      </c>
    </row>
    <row r="143" spans="1:3" ht="15.5" x14ac:dyDescent="0.35">
      <c r="A143" s="188" t="s">
        <v>390</v>
      </c>
      <c r="B143" s="188" t="s">
        <v>740</v>
      </c>
      <c r="C143" s="189">
        <v>5</v>
      </c>
    </row>
    <row r="144" spans="1:3" ht="15.5" x14ac:dyDescent="0.35">
      <c r="A144" s="188" t="s">
        <v>741</v>
      </c>
      <c r="B144" s="188" t="s">
        <v>742</v>
      </c>
      <c r="C144" s="189">
        <v>6</v>
      </c>
    </row>
    <row r="145" spans="1:3" ht="15.5" x14ac:dyDescent="0.35">
      <c r="A145" s="188" t="s">
        <v>743</v>
      </c>
      <c r="B145" s="188" t="s">
        <v>744</v>
      </c>
      <c r="C145" s="189">
        <v>4</v>
      </c>
    </row>
    <row r="146" spans="1:3" ht="15.5" x14ac:dyDescent="0.35">
      <c r="A146" s="188" t="s">
        <v>745</v>
      </c>
      <c r="B146" s="188" t="s">
        <v>746</v>
      </c>
      <c r="C146" s="189">
        <v>5</v>
      </c>
    </row>
    <row r="147" spans="1:3" ht="15.5" x14ac:dyDescent="0.35">
      <c r="A147" s="188" t="s">
        <v>747</v>
      </c>
      <c r="B147" s="188" t="s">
        <v>748</v>
      </c>
      <c r="C147" s="189">
        <v>4</v>
      </c>
    </row>
    <row r="148" spans="1:3" ht="15.5" x14ac:dyDescent="0.35">
      <c r="A148" s="188" t="s">
        <v>749</v>
      </c>
      <c r="B148" s="188" t="s">
        <v>750</v>
      </c>
      <c r="C148" s="189">
        <v>4</v>
      </c>
    </row>
    <row r="149" spans="1:3" ht="15.5" x14ac:dyDescent="0.35">
      <c r="A149" s="188" t="s">
        <v>751</v>
      </c>
      <c r="B149" s="188" t="s">
        <v>752</v>
      </c>
      <c r="C149" s="189">
        <v>4</v>
      </c>
    </row>
    <row r="150" spans="1:3" ht="15.5" x14ac:dyDescent="0.35">
      <c r="A150" s="188" t="s">
        <v>753</v>
      </c>
      <c r="B150" s="188" t="s">
        <v>754</v>
      </c>
      <c r="C150" s="189">
        <v>5</v>
      </c>
    </row>
    <row r="151" spans="1:3" ht="15.5" x14ac:dyDescent="0.35">
      <c r="A151" s="188" t="s">
        <v>755</v>
      </c>
      <c r="B151" s="188" t="s">
        <v>756</v>
      </c>
      <c r="C151" s="189">
        <v>6</v>
      </c>
    </row>
    <row r="152" spans="1:3" ht="31" x14ac:dyDescent="0.35">
      <c r="A152" s="188" t="s">
        <v>757</v>
      </c>
      <c r="B152" s="188" t="s">
        <v>758</v>
      </c>
      <c r="C152" s="189">
        <v>5</v>
      </c>
    </row>
    <row r="153" spans="1:3" ht="15.5" x14ac:dyDescent="0.35">
      <c r="A153" s="188" t="s">
        <v>759</v>
      </c>
      <c r="B153" s="188" t="s">
        <v>760</v>
      </c>
      <c r="C153" s="189">
        <v>7</v>
      </c>
    </row>
    <row r="154" spans="1:3" ht="15.5" x14ac:dyDescent="0.35">
      <c r="A154" s="188" t="s">
        <v>761</v>
      </c>
      <c r="B154" s="188" t="s">
        <v>762</v>
      </c>
      <c r="C154" s="189">
        <v>6</v>
      </c>
    </row>
    <row r="155" spans="1:3" ht="15.5" x14ac:dyDescent="0.35">
      <c r="A155" s="188" t="s">
        <v>763</v>
      </c>
      <c r="B155" s="188" t="s">
        <v>764</v>
      </c>
      <c r="C155" s="189">
        <v>1</v>
      </c>
    </row>
    <row r="156" spans="1:3" ht="15.5" x14ac:dyDescent="0.35">
      <c r="A156" s="188" t="s">
        <v>765</v>
      </c>
      <c r="B156" s="188" t="s">
        <v>766</v>
      </c>
      <c r="C156" s="189">
        <v>6</v>
      </c>
    </row>
    <row r="157" spans="1:3" ht="31" x14ac:dyDescent="0.35">
      <c r="A157" s="188" t="s">
        <v>767</v>
      </c>
      <c r="B157" s="188" t="s">
        <v>768</v>
      </c>
      <c r="C157" s="189">
        <v>6</v>
      </c>
    </row>
    <row r="158" spans="1:3" ht="31" x14ac:dyDescent="0.35">
      <c r="A158" s="188" t="s">
        <v>769</v>
      </c>
      <c r="B158" s="188" t="s">
        <v>770</v>
      </c>
      <c r="C158" s="189">
        <v>6</v>
      </c>
    </row>
    <row r="159" spans="1:3" ht="15.5" x14ac:dyDescent="0.35">
      <c r="A159" s="188" t="s">
        <v>771</v>
      </c>
      <c r="B159" s="188" t="s">
        <v>772</v>
      </c>
      <c r="C159" s="189">
        <v>4</v>
      </c>
    </row>
    <row r="160" spans="1:3" ht="15.5" x14ac:dyDescent="0.35">
      <c r="A160" s="188" t="s">
        <v>773</v>
      </c>
      <c r="B160" s="188" t="s">
        <v>774</v>
      </c>
      <c r="C160" s="189">
        <v>6</v>
      </c>
    </row>
    <row r="161" spans="1:3" ht="15.5" x14ac:dyDescent="0.35">
      <c r="A161" s="188" t="s">
        <v>775</v>
      </c>
      <c r="B161" s="188" t="s">
        <v>776</v>
      </c>
      <c r="C161" s="189">
        <v>3</v>
      </c>
    </row>
    <row r="162" spans="1:3" ht="15.5" x14ac:dyDescent="0.35">
      <c r="A162" s="188" t="s">
        <v>777</v>
      </c>
      <c r="B162" s="188" t="s">
        <v>778</v>
      </c>
      <c r="C162" s="189">
        <v>4</v>
      </c>
    </row>
    <row r="163" spans="1:3" ht="15.5" x14ac:dyDescent="0.35">
      <c r="A163" s="188" t="s">
        <v>779</v>
      </c>
      <c r="B163" s="188" t="s">
        <v>780</v>
      </c>
      <c r="C163" s="189">
        <v>5</v>
      </c>
    </row>
    <row r="164" spans="1:3" ht="31" x14ac:dyDescent="0.35">
      <c r="A164" s="188" t="s">
        <v>781</v>
      </c>
      <c r="B164" s="188" t="s">
        <v>782</v>
      </c>
      <c r="C164" s="189">
        <v>3</v>
      </c>
    </row>
    <row r="165" spans="1:3" ht="15.5" x14ac:dyDescent="0.35">
      <c r="A165" s="188" t="s">
        <v>783</v>
      </c>
      <c r="B165" s="188" t="s">
        <v>784</v>
      </c>
      <c r="C165" s="189">
        <v>5</v>
      </c>
    </row>
    <row r="166" spans="1:3" ht="15.5" x14ac:dyDescent="0.35">
      <c r="A166" s="188" t="s">
        <v>785</v>
      </c>
      <c r="B166" s="188" t="s">
        <v>786</v>
      </c>
      <c r="C166" s="189">
        <v>5</v>
      </c>
    </row>
    <row r="167" spans="1:3" ht="15.5" x14ac:dyDescent="0.35">
      <c r="A167" s="188" t="s">
        <v>787</v>
      </c>
      <c r="B167" s="188" t="s">
        <v>788</v>
      </c>
      <c r="C167" s="189">
        <v>5</v>
      </c>
    </row>
    <row r="168" spans="1:3" ht="15.5" x14ac:dyDescent="0.35">
      <c r="A168" s="188" t="s">
        <v>789</v>
      </c>
      <c r="B168" s="188" t="s">
        <v>790</v>
      </c>
      <c r="C168" s="189">
        <v>5</v>
      </c>
    </row>
    <row r="169" spans="1:3" ht="15.5" x14ac:dyDescent="0.35">
      <c r="A169" s="188" t="s">
        <v>791</v>
      </c>
      <c r="B169" s="188" t="s">
        <v>792</v>
      </c>
      <c r="C169" s="189">
        <v>5</v>
      </c>
    </row>
    <row r="170" spans="1:3" ht="15.5" x14ac:dyDescent="0.35">
      <c r="A170" s="188" t="s">
        <v>793</v>
      </c>
      <c r="B170" s="188" t="s">
        <v>794</v>
      </c>
      <c r="C170" s="189">
        <v>5</v>
      </c>
    </row>
    <row r="171" spans="1:3" ht="15.5" x14ac:dyDescent="0.35">
      <c r="A171" s="188" t="s">
        <v>795</v>
      </c>
      <c r="B171" s="188" t="s">
        <v>796</v>
      </c>
      <c r="C171" s="189">
        <v>6</v>
      </c>
    </row>
    <row r="172" spans="1:3" ht="15.5" x14ac:dyDescent="0.35">
      <c r="A172" s="188" t="s">
        <v>797</v>
      </c>
      <c r="B172" s="188" t="s">
        <v>798</v>
      </c>
      <c r="C172" s="189">
        <v>4</v>
      </c>
    </row>
    <row r="173" spans="1:3" ht="15.5" x14ac:dyDescent="0.35">
      <c r="A173" s="188" t="s">
        <v>799</v>
      </c>
      <c r="B173" s="188" t="s">
        <v>800</v>
      </c>
      <c r="C173" s="189">
        <v>3</v>
      </c>
    </row>
    <row r="174" spans="1:3" ht="15.5" x14ac:dyDescent="0.35">
      <c r="A174" s="188" t="s">
        <v>801</v>
      </c>
      <c r="B174" s="188" t="s">
        <v>802</v>
      </c>
      <c r="C174" s="189">
        <v>4</v>
      </c>
    </row>
    <row r="175" spans="1:3" ht="15.5" x14ac:dyDescent="0.35">
      <c r="A175" s="188" t="s">
        <v>803</v>
      </c>
      <c r="B175" s="188" t="s">
        <v>804</v>
      </c>
      <c r="C175" s="189">
        <v>6</v>
      </c>
    </row>
    <row r="176" spans="1:3" ht="31" x14ac:dyDescent="0.35">
      <c r="A176" s="188" t="s">
        <v>805</v>
      </c>
      <c r="B176" s="188" t="s">
        <v>806</v>
      </c>
      <c r="C176" s="189">
        <v>5</v>
      </c>
    </row>
    <row r="177" spans="1:3" ht="15.5" x14ac:dyDescent="0.35">
      <c r="A177" s="188" t="s">
        <v>807</v>
      </c>
      <c r="B177" s="188" t="s">
        <v>808</v>
      </c>
      <c r="C177" s="189">
        <v>3</v>
      </c>
    </row>
    <row r="178" spans="1:3" ht="15.5" x14ac:dyDescent="0.35">
      <c r="A178" s="188" t="s">
        <v>809</v>
      </c>
      <c r="B178" s="188" t="s">
        <v>810</v>
      </c>
      <c r="C178" s="189">
        <v>5</v>
      </c>
    </row>
    <row r="179" spans="1:3" ht="15.5" x14ac:dyDescent="0.35">
      <c r="A179" s="188" t="s">
        <v>811</v>
      </c>
      <c r="B179" s="188" t="s">
        <v>812</v>
      </c>
      <c r="C179" s="189">
        <v>5</v>
      </c>
    </row>
    <row r="180" spans="1:3" ht="15.5" x14ac:dyDescent="0.35">
      <c r="A180" s="188" t="s">
        <v>813</v>
      </c>
      <c r="B180" s="188" t="s">
        <v>814</v>
      </c>
      <c r="C180" s="189">
        <v>4</v>
      </c>
    </row>
    <row r="181" spans="1:3" ht="15.5" x14ac:dyDescent="0.35">
      <c r="A181" s="188" t="s">
        <v>815</v>
      </c>
      <c r="B181" s="188" t="s">
        <v>498</v>
      </c>
      <c r="C181" s="189">
        <v>2</v>
      </c>
    </row>
    <row r="182" spans="1:3" ht="15.5" x14ac:dyDescent="0.35">
      <c r="A182" s="188" t="s">
        <v>816</v>
      </c>
      <c r="B182" s="188" t="s">
        <v>817</v>
      </c>
      <c r="C182" s="189">
        <v>3</v>
      </c>
    </row>
    <row r="183" spans="1:3" ht="15.5" x14ac:dyDescent="0.35">
      <c r="A183" s="188" t="s">
        <v>818</v>
      </c>
      <c r="B183" s="188" t="s">
        <v>819</v>
      </c>
      <c r="C183" s="189">
        <v>3</v>
      </c>
    </row>
    <row r="184" spans="1:3" ht="15.5" x14ac:dyDescent="0.35">
      <c r="A184" s="188" t="s">
        <v>820</v>
      </c>
      <c r="B184" s="188" t="s">
        <v>821</v>
      </c>
      <c r="C184" s="189">
        <v>5</v>
      </c>
    </row>
    <row r="185" spans="1:3" ht="15.5" x14ac:dyDescent="0.35">
      <c r="A185" s="188" t="s">
        <v>451</v>
      </c>
      <c r="B185" s="188" t="s">
        <v>822</v>
      </c>
      <c r="C185" s="189">
        <v>5</v>
      </c>
    </row>
    <row r="186" spans="1:3" ht="15.5" x14ac:dyDescent="0.35">
      <c r="A186" s="188" t="s">
        <v>823</v>
      </c>
      <c r="B186" s="188" t="s">
        <v>824</v>
      </c>
      <c r="C186" s="189">
        <v>2</v>
      </c>
    </row>
    <row r="187" spans="1:3" ht="15.5" x14ac:dyDescent="0.35">
      <c r="A187" s="188" t="s">
        <v>825</v>
      </c>
      <c r="B187" s="188" t="s">
        <v>826</v>
      </c>
      <c r="C187" s="189">
        <v>3</v>
      </c>
    </row>
    <row r="188" spans="1:3" ht="15.5" x14ac:dyDescent="0.35">
      <c r="A188" s="188" t="s">
        <v>827</v>
      </c>
      <c r="B188" s="188" t="s">
        <v>828</v>
      </c>
      <c r="C188" s="189">
        <v>4</v>
      </c>
    </row>
    <row r="189" spans="1:3" ht="15.5" x14ac:dyDescent="0.35">
      <c r="A189" s="188" t="s">
        <v>829</v>
      </c>
      <c r="B189" s="188" t="s">
        <v>830</v>
      </c>
      <c r="C189" s="189">
        <v>2</v>
      </c>
    </row>
    <row r="190" spans="1:3" ht="15.5" x14ac:dyDescent="0.35">
      <c r="A190" s="188" t="s">
        <v>831</v>
      </c>
      <c r="B190" s="188" t="s">
        <v>832</v>
      </c>
      <c r="C190" s="189">
        <v>2</v>
      </c>
    </row>
    <row r="191" spans="1:3" ht="15.5" x14ac:dyDescent="0.35">
      <c r="A191" s="188" t="s">
        <v>833</v>
      </c>
      <c r="B191" s="188" t="s">
        <v>834</v>
      </c>
      <c r="C191" s="189">
        <v>5</v>
      </c>
    </row>
    <row r="192" spans="1:3" ht="15.5" x14ac:dyDescent="0.35">
      <c r="A192" s="188" t="s">
        <v>835</v>
      </c>
      <c r="B192" s="188" t="s">
        <v>498</v>
      </c>
      <c r="C192" s="189">
        <v>2</v>
      </c>
    </row>
    <row r="193" spans="1:3" ht="15.5" x14ac:dyDescent="0.35">
      <c r="A193" s="188" t="s">
        <v>836</v>
      </c>
      <c r="B193" s="188" t="s">
        <v>837</v>
      </c>
      <c r="C193" s="189">
        <v>3</v>
      </c>
    </row>
    <row r="194" spans="1:3" ht="31" x14ac:dyDescent="0.35">
      <c r="A194" s="188" t="s">
        <v>838</v>
      </c>
      <c r="B194" s="188" t="s">
        <v>839</v>
      </c>
      <c r="C194" s="189">
        <v>3</v>
      </c>
    </row>
    <row r="195" spans="1:3" ht="31" x14ac:dyDescent="0.35">
      <c r="A195" s="188" t="s">
        <v>840</v>
      </c>
      <c r="B195" s="188" t="s">
        <v>841</v>
      </c>
      <c r="C195" s="189">
        <v>3</v>
      </c>
    </row>
    <row r="196" spans="1:3" ht="15.5" x14ac:dyDescent="0.35">
      <c r="A196" s="188" t="s">
        <v>842</v>
      </c>
      <c r="B196" s="188" t="s">
        <v>843</v>
      </c>
      <c r="C196" s="189">
        <v>5</v>
      </c>
    </row>
    <row r="197" spans="1:3" ht="15.5" x14ac:dyDescent="0.35">
      <c r="A197" s="188" t="s">
        <v>844</v>
      </c>
      <c r="B197" s="188" t="s">
        <v>845</v>
      </c>
      <c r="C197" s="189">
        <v>4</v>
      </c>
    </row>
    <row r="198" spans="1:3" ht="15.5" x14ac:dyDescent="0.35">
      <c r="A198" s="188" t="s">
        <v>846</v>
      </c>
      <c r="B198" s="188" t="s">
        <v>498</v>
      </c>
      <c r="C198" s="189">
        <v>2</v>
      </c>
    </row>
    <row r="199" spans="1:3" ht="15.5" x14ac:dyDescent="0.35">
      <c r="A199" s="188" t="s">
        <v>847</v>
      </c>
      <c r="B199" s="188" t="s">
        <v>848</v>
      </c>
      <c r="C199" s="189">
        <v>1</v>
      </c>
    </row>
    <row r="200" spans="1:3" ht="15.5" x14ac:dyDescent="0.35">
      <c r="A200" s="188" t="s">
        <v>849</v>
      </c>
      <c r="B200" s="188" t="s">
        <v>850</v>
      </c>
      <c r="C200" s="189">
        <v>4</v>
      </c>
    </row>
    <row r="201" spans="1:3" ht="15.5" x14ac:dyDescent="0.35">
      <c r="A201" s="188" t="s">
        <v>851</v>
      </c>
      <c r="B201" s="188" t="s">
        <v>852</v>
      </c>
      <c r="C201" s="189">
        <v>3</v>
      </c>
    </row>
    <row r="202" spans="1:3" ht="15.5" x14ac:dyDescent="0.35">
      <c r="A202" s="188" t="s">
        <v>853</v>
      </c>
      <c r="B202" s="188" t="s">
        <v>854</v>
      </c>
      <c r="C202" s="189">
        <v>4</v>
      </c>
    </row>
    <row r="203" spans="1:3" ht="15.5" x14ac:dyDescent="0.35">
      <c r="A203" s="188" t="s">
        <v>855</v>
      </c>
      <c r="B203" s="188" t="s">
        <v>856</v>
      </c>
      <c r="C203" s="189">
        <v>4</v>
      </c>
    </row>
    <row r="204" spans="1:3" ht="15.5" x14ac:dyDescent="0.35">
      <c r="A204" s="188" t="s">
        <v>857</v>
      </c>
      <c r="B204" s="188" t="s">
        <v>858</v>
      </c>
      <c r="C204" s="189">
        <v>4</v>
      </c>
    </row>
    <row r="205" spans="1:3" ht="15.5" x14ac:dyDescent="0.35">
      <c r="A205" s="188" t="s">
        <v>859</v>
      </c>
      <c r="B205" s="188" t="s">
        <v>860</v>
      </c>
      <c r="C205" s="189">
        <v>2</v>
      </c>
    </row>
    <row r="206" spans="1:3" ht="15.5" x14ac:dyDescent="0.35">
      <c r="A206" s="188" t="s">
        <v>861</v>
      </c>
      <c r="B206" s="188" t="s">
        <v>862</v>
      </c>
      <c r="C206" s="189">
        <v>3</v>
      </c>
    </row>
    <row r="207" spans="1:3" ht="15.5" x14ac:dyDescent="0.35">
      <c r="A207" s="188" t="s">
        <v>863</v>
      </c>
      <c r="B207" s="188" t="s">
        <v>864</v>
      </c>
      <c r="C207" s="189">
        <v>4</v>
      </c>
    </row>
    <row r="208" spans="1:3" ht="15.5" x14ac:dyDescent="0.35">
      <c r="A208" s="188" t="s">
        <v>865</v>
      </c>
      <c r="B208" s="188" t="s">
        <v>866</v>
      </c>
      <c r="C208" s="189">
        <v>2</v>
      </c>
    </row>
    <row r="209" spans="1:3" ht="15.5" x14ac:dyDescent="0.35">
      <c r="A209" s="188" t="s">
        <v>867</v>
      </c>
      <c r="B209" s="188" t="s">
        <v>868</v>
      </c>
      <c r="C209" s="189">
        <v>4</v>
      </c>
    </row>
    <row r="210" spans="1:3" ht="15.5" x14ac:dyDescent="0.35">
      <c r="A210" s="188" t="s">
        <v>869</v>
      </c>
      <c r="B210" s="188" t="s">
        <v>870</v>
      </c>
      <c r="C210" s="189">
        <v>4</v>
      </c>
    </row>
    <row r="211" spans="1:3" ht="15.5" x14ac:dyDescent="0.35">
      <c r="A211" s="188" t="s">
        <v>871</v>
      </c>
      <c r="B211" s="188" t="s">
        <v>872</v>
      </c>
      <c r="C211" s="189">
        <v>4</v>
      </c>
    </row>
    <row r="212" spans="1:3" ht="15.5" x14ac:dyDescent="0.35">
      <c r="A212" s="188" t="s">
        <v>873</v>
      </c>
      <c r="B212" s="188" t="s">
        <v>874</v>
      </c>
      <c r="C212" s="189">
        <v>3</v>
      </c>
    </row>
    <row r="213" spans="1:3" ht="15.5" x14ac:dyDescent="0.35">
      <c r="A213" s="188" t="s">
        <v>875</v>
      </c>
      <c r="B213" s="188" t="s">
        <v>498</v>
      </c>
      <c r="C213" s="189">
        <v>2</v>
      </c>
    </row>
    <row r="214" spans="1:3" ht="15.5" x14ac:dyDescent="0.35">
      <c r="A214" s="188" t="s">
        <v>876</v>
      </c>
      <c r="B214" s="188" t="s">
        <v>877</v>
      </c>
      <c r="C214" s="189">
        <v>1</v>
      </c>
    </row>
    <row r="215" spans="1:3" ht="15.5" x14ac:dyDescent="0.35">
      <c r="A215" s="188" t="s">
        <v>878</v>
      </c>
      <c r="B215" s="188" t="s">
        <v>879</v>
      </c>
      <c r="C215" s="189">
        <v>4</v>
      </c>
    </row>
    <row r="216" spans="1:3" ht="15.5" x14ac:dyDescent="0.35">
      <c r="A216" s="188" t="s">
        <v>880</v>
      </c>
      <c r="B216" s="188" t="s">
        <v>881</v>
      </c>
      <c r="C216" s="189">
        <v>4</v>
      </c>
    </row>
    <row r="217" spans="1:3" ht="15.5" x14ac:dyDescent="0.35">
      <c r="A217" s="188" t="s">
        <v>882</v>
      </c>
      <c r="B217" s="188" t="s">
        <v>883</v>
      </c>
      <c r="C217" s="189">
        <v>4</v>
      </c>
    </row>
    <row r="218" spans="1:3" ht="31" x14ac:dyDescent="0.35">
      <c r="A218" s="188" t="s">
        <v>884</v>
      </c>
      <c r="B218" s="188" t="s">
        <v>885</v>
      </c>
      <c r="C218" s="189">
        <v>4</v>
      </c>
    </row>
    <row r="219" spans="1:3" ht="15.5" x14ac:dyDescent="0.35">
      <c r="A219" s="188" t="s">
        <v>886</v>
      </c>
      <c r="B219" s="188" t="s">
        <v>887</v>
      </c>
      <c r="C219" s="189">
        <v>2</v>
      </c>
    </row>
    <row r="220" spans="1:3" ht="15.5" x14ac:dyDescent="0.35">
      <c r="A220" s="188" t="s">
        <v>888</v>
      </c>
      <c r="B220" s="188" t="s">
        <v>889</v>
      </c>
      <c r="C220" s="189">
        <v>1</v>
      </c>
    </row>
    <row r="221" spans="1:3" ht="15.5" x14ac:dyDescent="0.35">
      <c r="A221" s="188" t="s">
        <v>890</v>
      </c>
      <c r="B221" s="188" t="s">
        <v>891</v>
      </c>
      <c r="C221" s="189">
        <v>1</v>
      </c>
    </row>
    <row r="222" spans="1:3" ht="31" x14ac:dyDescent="0.35">
      <c r="A222" s="188" t="s">
        <v>892</v>
      </c>
      <c r="B222" s="188" t="s">
        <v>893</v>
      </c>
      <c r="C222" s="189">
        <v>4</v>
      </c>
    </row>
    <row r="223" spans="1:3" ht="15.5" x14ac:dyDescent="0.35">
      <c r="A223" s="188" t="s">
        <v>894</v>
      </c>
      <c r="B223" s="188" t="s">
        <v>895</v>
      </c>
      <c r="C223" s="189">
        <v>7</v>
      </c>
    </row>
    <row r="224" spans="1:3" ht="15.5" x14ac:dyDescent="0.35">
      <c r="A224" s="188" t="s">
        <v>342</v>
      </c>
      <c r="B224" s="188" t="s">
        <v>896</v>
      </c>
      <c r="C224" s="189">
        <v>5</v>
      </c>
    </row>
    <row r="225" spans="1:3" ht="15.5" x14ac:dyDescent="0.35">
      <c r="A225" s="188" t="s">
        <v>897</v>
      </c>
      <c r="B225" s="188" t="s">
        <v>898</v>
      </c>
      <c r="C225" s="189">
        <v>6</v>
      </c>
    </row>
    <row r="226" spans="1:3" ht="15.5" x14ac:dyDescent="0.35">
      <c r="A226" s="188" t="s">
        <v>349</v>
      </c>
      <c r="B226" s="188" t="s">
        <v>899</v>
      </c>
      <c r="C226" s="189">
        <v>5</v>
      </c>
    </row>
    <row r="227" spans="1:3" ht="15.5" x14ac:dyDescent="0.35">
      <c r="A227" s="188" t="s">
        <v>900</v>
      </c>
      <c r="B227" s="188" t="s">
        <v>901</v>
      </c>
      <c r="C227" s="189">
        <v>2</v>
      </c>
    </row>
    <row r="228" spans="1:3" ht="15.5" x14ac:dyDescent="0.35">
      <c r="A228" s="188" t="s">
        <v>336</v>
      </c>
      <c r="B228" s="188" t="s">
        <v>902</v>
      </c>
      <c r="C228" s="189">
        <v>3</v>
      </c>
    </row>
    <row r="229" spans="1:3" ht="15.5" x14ac:dyDescent="0.35">
      <c r="A229" s="188" t="s">
        <v>329</v>
      </c>
      <c r="B229" s="188" t="s">
        <v>903</v>
      </c>
      <c r="C229" s="189">
        <v>1</v>
      </c>
    </row>
    <row r="230" spans="1:3" ht="15.5" x14ac:dyDescent="0.35">
      <c r="A230" s="188" t="s">
        <v>364</v>
      </c>
      <c r="B230" s="188" t="s">
        <v>904</v>
      </c>
      <c r="C230" s="189">
        <v>7</v>
      </c>
    </row>
    <row r="231" spans="1:3" ht="15.5" x14ac:dyDescent="0.35">
      <c r="A231" s="188" t="s">
        <v>905</v>
      </c>
      <c r="B231" s="188" t="s">
        <v>906</v>
      </c>
      <c r="C231" s="189">
        <v>2</v>
      </c>
    </row>
    <row r="232" spans="1:3" ht="15.5" x14ac:dyDescent="0.35">
      <c r="A232" s="188" t="s">
        <v>907</v>
      </c>
      <c r="B232" s="188" t="s">
        <v>908</v>
      </c>
      <c r="C232" s="189">
        <v>5</v>
      </c>
    </row>
    <row r="233" spans="1:3" ht="15.5" x14ac:dyDescent="0.35">
      <c r="A233" s="188" t="s">
        <v>909</v>
      </c>
      <c r="B233" s="188" t="s">
        <v>498</v>
      </c>
      <c r="C233" s="189">
        <v>2</v>
      </c>
    </row>
    <row r="234" spans="1:3" ht="15.5" x14ac:dyDescent="0.35">
      <c r="A234" s="188" t="s">
        <v>910</v>
      </c>
      <c r="B234" s="188" t="s">
        <v>911</v>
      </c>
      <c r="C234" s="189">
        <v>6</v>
      </c>
    </row>
    <row r="235" spans="1:3" ht="15.5" x14ac:dyDescent="0.35">
      <c r="A235" s="188" t="s">
        <v>912</v>
      </c>
      <c r="B235" s="188" t="s">
        <v>913</v>
      </c>
      <c r="C235" s="189">
        <v>4</v>
      </c>
    </row>
    <row r="236" spans="1:3" ht="15.5" x14ac:dyDescent="0.35">
      <c r="A236" s="188" t="s">
        <v>914</v>
      </c>
      <c r="B236" s="188" t="s">
        <v>915</v>
      </c>
      <c r="C236" s="189">
        <v>6</v>
      </c>
    </row>
    <row r="237" spans="1:3" ht="15.5" x14ac:dyDescent="0.35">
      <c r="A237" s="188" t="s">
        <v>916</v>
      </c>
      <c r="B237" s="188" t="s">
        <v>917</v>
      </c>
      <c r="C237" s="189">
        <v>4</v>
      </c>
    </row>
    <row r="238" spans="1:3" ht="15.5" x14ac:dyDescent="0.35">
      <c r="A238" s="188" t="s">
        <v>918</v>
      </c>
      <c r="B238" s="188" t="s">
        <v>919</v>
      </c>
      <c r="C238" s="189">
        <v>6</v>
      </c>
    </row>
    <row r="239" spans="1:3" ht="15.5" x14ac:dyDescent="0.35">
      <c r="A239" s="188" t="s">
        <v>920</v>
      </c>
      <c r="B239" s="188" t="s">
        <v>921</v>
      </c>
      <c r="C239" s="189">
        <v>4</v>
      </c>
    </row>
    <row r="240" spans="1:3" ht="15.5" x14ac:dyDescent="0.35">
      <c r="A240" s="188" t="s">
        <v>922</v>
      </c>
      <c r="B240" s="188" t="s">
        <v>923</v>
      </c>
      <c r="C240" s="189">
        <v>7</v>
      </c>
    </row>
    <row r="241" spans="1:3" ht="15.5" x14ac:dyDescent="0.35">
      <c r="A241" s="188" t="s">
        <v>924</v>
      </c>
      <c r="B241" s="188" t="s">
        <v>925</v>
      </c>
      <c r="C241" s="189">
        <v>8</v>
      </c>
    </row>
    <row r="242" spans="1:3" ht="15.5" x14ac:dyDescent="0.35">
      <c r="A242" s="188" t="s">
        <v>926</v>
      </c>
      <c r="B242" s="188" t="s">
        <v>927</v>
      </c>
      <c r="C242" s="189">
        <v>6</v>
      </c>
    </row>
    <row r="243" spans="1:3" ht="15.5" x14ac:dyDescent="0.35">
      <c r="A243" s="188" t="s">
        <v>355</v>
      </c>
      <c r="B243" s="188" t="s">
        <v>928</v>
      </c>
      <c r="C243" s="189">
        <v>5</v>
      </c>
    </row>
    <row r="244" spans="1:3" ht="15.5" x14ac:dyDescent="0.35">
      <c r="A244" s="188" t="s">
        <v>929</v>
      </c>
      <c r="B244" s="188" t="s">
        <v>930</v>
      </c>
      <c r="C244" s="189">
        <v>6</v>
      </c>
    </row>
    <row r="245" spans="1:3" ht="31" x14ac:dyDescent="0.35">
      <c r="A245" s="188" t="s">
        <v>931</v>
      </c>
      <c r="B245" s="188" t="s">
        <v>932</v>
      </c>
      <c r="C245" s="189">
        <v>1</v>
      </c>
    </row>
    <row r="246" spans="1:3" ht="15.5" x14ac:dyDescent="0.35">
      <c r="A246" s="188" t="s">
        <v>933</v>
      </c>
      <c r="B246" s="188" t="s">
        <v>934</v>
      </c>
      <c r="C246" s="189">
        <v>4</v>
      </c>
    </row>
    <row r="247" spans="1:3" ht="15.5" x14ac:dyDescent="0.35">
      <c r="A247" s="188" t="s">
        <v>935</v>
      </c>
      <c r="B247" s="188" t="s">
        <v>936</v>
      </c>
      <c r="C247" s="189">
        <v>5</v>
      </c>
    </row>
    <row r="248" spans="1:3" ht="15.5" x14ac:dyDescent="0.35">
      <c r="A248" s="188" t="s">
        <v>937</v>
      </c>
      <c r="B248" s="188" t="s">
        <v>498</v>
      </c>
      <c r="C248" s="189">
        <v>2</v>
      </c>
    </row>
    <row r="249" spans="1:3" ht="15.5" x14ac:dyDescent="0.35">
      <c r="A249" s="188" t="s">
        <v>938</v>
      </c>
      <c r="B249" s="188" t="s">
        <v>939</v>
      </c>
      <c r="C249" s="189">
        <v>8</v>
      </c>
    </row>
    <row r="250" spans="1:3" ht="15.5" x14ac:dyDescent="0.35">
      <c r="A250" s="188" t="s">
        <v>940</v>
      </c>
      <c r="B250" s="188" t="s">
        <v>941</v>
      </c>
      <c r="C250" s="189">
        <v>8</v>
      </c>
    </row>
    <row r="251" spans="1:3" ht="31" x14ac:dyDescent="0.35">
      <c r="A251" s="188" t="s">
        <v>942</v>
      </c>
      <c r="B251" s="188" t="s">
        <v>943</v>
      </c>
      <c r="C251" s="189">
        <v>7</v>
      </c>
    </row>
    <row r="252" spans="1:3" ht="15.5" x14ac:dyDescent="0.35">
      <c r="A252" s="188" t="s">
        <v>944</v>
      </c>
      <c r="B252" s="188" t="s">
        <v>945</v>
      </c>
      <c r="C252" s="189">
        <v>5</v>
      </c>
    </row>
    <row r="253" spans="1:3" ht="15.5" x14ac:dyDescent="0.35">
      <c r="A253" s="188" t="s">
        <v>946</v>
      </c>
      <c r="B253" s="188" t="s">
        <v>947</v>
      </c>
      <c r="C253" s="189">
        <v>7</v>
      </c>
    </row>
    <row r="254" spans="1:3" ht="31" x14ac:dyDescent="0.35">
      <c r="A254" s="188" t="s">
        <v>948</v>
      </c>
      <c r="B254" s="188" t="s">
        <v>949</v>
      </c>
      <c r="C254" s="189">
        <v>4</v>
      </c>
    </row>
    <row r="255" spans="1:3" ht="15.5" x14ac:dyDescent="0.35">
      <c r="A255" s="188" t="s">
        <v>950</v>
      </c>
      <c r="B255" s="188" t="s">
        <v>951</v>
      </c>
      <c r="C255" s="189">
        <v>4</v>
      </c>
    </row>
    <row r="256" spans="1:3" ht="15.5" x14ac:dyDescent="0.35">
      <c r="A256" s="188" t="s">
        <v>952</v>
      </c>
      <c r="B256" s="188" t="s">
        <v>953</v>
      </c>
      <c r="C256" s="189">
        <v>5</v>
      </c>
    </row>
    <row r="257" spans="1:3" ht="15.5" x14ac:dyDescent="0.35">
      <c r="A257" s="188" t="s">
        <v>954</v>
      </c>
      <c r="B257" s="188" t="s">
        <v>955</v>
      </c>
      <c r="C257" s="189">
        <v>8</v>
      </c>
    </row>
    <row r="258" spans="1:3" ht="15.5" x14ac:dyDescent="0.35">
      <c r="A258" s="188" t="s">
        <v>418</v>
      </c>
      <c r="B258" s="188" t="s">
        <v>956</v>
      </c>
      <c r="C258" s="189">
        <v>4</v>
      </c>
    </row>
    <row r="259" spans="1:3" ht="15.5" x14ac:dyDescent="0.35">
      <c r="A259" s="188" t="s">
        <v>957</v>
      </c>
      <c r="B259" s="188" t="s">
        <v>498</v>
      </c>
      <c r="C259" s="189">
        <v>3</v>
      </c>
    </row>
    <row r="260" spans="1:3" ht="15.5" x14ac:dyDescent="0.35">
      <c r="A260" s="188" t="s">
        <v>958</v>
      </c>
      <c r="B260" s="188" t="s">
        <v>959</v>
      </c>
      <c r="C260" s="189">
        <v>5</v>
      </c>
    </row>
    <row r="261" spans="1:3" ht="15.5" x14ac:dyDescent="0.35">
      <c r="A261" s="188" t="s">
        <v>960</v>
      </c>
      <c r="B261" s="188" t="s">
        <v>961</v>
      </c>
      <c r="C261" s="189">
        <v>8</v>
      </c>
    </row>
    <row r="262" spans="1:3" ht="15.5" x14ac:dyDescent="0.35">
      <c r="A262" s="188" t="s">
        <v>962</v>
      </c>
      <c r="B262" s="188" t="s">
        <v>963</v>
      </c>
      <c r="C262" s="189">
        <v>5</v>
      </c>
    </row>
    <row r="263" spans="1:3" ht="15.5" x14ac:dyDescent="0.35">
      <c r="A263" s="188" t="s">
        <v>964</v>
      </c>
      <c r="B263" s="188" t="s">
        <v>965</v>
      </c>
      <c r="C263" s="189">
        <v>4</v>
      </c>
    </row>
    <row r="264" spans="1:3" ht="15.5" x14ac:dyDescent="0.35">
      <c r="A264" s="188" t="s">
        <v>966</v>
      </c>
      <c r="B264" s="188" t="s">
        <v>967</v>
      </c>
      <c r="C264" s="189">
        <v>4</v>
      </c>
    </row>
    <row r="265" spans="1:3" ht="15.5" x14ac:dyDescent="0.35">
      <c r="A265" s="188" t="s">
        <v>968</v>
      </c>
      <c r="B265" s="188" t="s">
        <v>969</v>
      </c>
      <c r="C265" s="189">
        <v>5</v>
      </c>
    </row>
    <row r="266" spans="1:3" ht="15.5" x14ac:dyDescent="0.35">
      <c r="A266" s="188" t="s">
        <v>970</v>
      </c>
      <c r="B266" s="188" t="s">
        <v>971</v>
      </c>
      <c r="C266" s="189">
        <v>6</v>
      </c>
    </row>
    <row r="267" spans="1:3" ht="15.5" x14ac:dyDescent="0.35">
      <c r="A267" s="188" t="s">
        <v>972</v>
      </c>
      <c r="B267" s="188" t="s">
        <v>973</v>
      </c>
      <c r="C267" s="189">
        <v>5</v>
      </c>
    </row>
    <row r="268" spans="1:3" ht="15.5" x14ac:dyDescent="0.35">
      <c r="A268" s="188" t="s">
        <v>974</v>
      </c>
      <c r="B268" s="188" t="s">
        <v>975</v>
      </c>
      <c r="C268" s="189">
        <v>6</v>
      </c>
    </row>
    <row r="269" spans="1:3" ht="31" x14ac:dyDescent="0.35">
      <c r="A269" s="188" t="s">
        <v>976</v>
      </c>
      <c r="B269" s="188" t="s">
        <v>977</v>
      </c>
      <c r="C269" s="189">
        <v>8</v>
      </c>
    </row>
    <row r="270" spans="1:3" ht="31" x14ac:dyDescent="0.35">
      <c r="A270" s="188" t="s">
        <v>978</v>
      </c>
      <c r="B270" s="188" t="s">
        <v>979</v>
      </c>
      <c r="C270" s="189">
        <v>7</v>
      </c>
    </row>
    <row r="271" spans="1:3" ht="15.5" x14ac:dyDescent="0.35">
      <c r="A271" s="188" t="s">
        <v>980</v>
      </c>
      <c r="B271" s="188" t="s">
        <v>981</v>
      </c>
      <c r="C271" s="189">
        <v>6</v>
      </c>
    </row>
    <row r="272" spans="1:3" ht="15.5" x14ac:dyDescent="0.35">
      <c r="A272" s="188" t="s">
        <v>982</v>
      </c>
      <c r="B272" s="188" t="s">
        <v>983</v>
      </c>
      <c r="C272" s="189">
        <v>8</v>
      </c>
    </row>
    <row r="273" spans="1:3" ht="31" x14ac:dyDescent="0.35">
      <c r="A273" s="188" t="s">
        <v>984</v>
      </c>
      <c r="B273" s="188" t="s">
        <v>985</v>
      </c>
      <c r="C273" s="189">
        <v>4</v>
      </c>
    </row>
    <row r="274" spans="1:3" ht="15.5" x14ac:dyDescent="0.35">
      <c r="A274" s="188" t="s">
        <v>986</v>
      </c>
      <c r="B274" s="188" t="s">
        <v>987</v>
      </c>
      <c r="C274" s="189">
        <v>8</v>
      </c>
    </row>
    <row r="275" spans="1:3" ht="15.5" x14ac:dyDescent="0.35">
      <c r="A275" s="188" t="s">
        <v>227</v>
      </c>
      <c r="B275" s="188" t="s">
        <v>988</v>
      </c>
      <c r="C275" s="189">
        <v>6</v>
      </c>
    </row>
    <row r="276" spans="1:3" ht="15.5" x14ac:dyDescent="0.35">
      <c r="A276" s="188" t="s">
        <v>989</v>
      </c>
      <c r="B276" s="188" t="s">
        <v>990</v>
      </c>
      <c r="C276" s="189">
        <v>6</v>
      </c>
    </row>
    <row r="277" spans="1:3" ht="15.5" x14ac:dyDescent="0.35">
      <c r="A277" s="188" t="s">
        <v>991</v>
      </c>
      <c r="B277" s="188" t="s">
        <v>992</v>
      </c>
      <c r="C277" s="189">
        <v>6</v>
      </c>
    </row>
    <row r="278" spans="1:3" ht="15.5" x14ac:dyDescent="0.35">
      <c r="A278" s="188" t="s">
        <v>993</v>
      </c>
      <c r="B278" s="188" t="s">
        <v>994</v>
      </c>
      <c r="C278" s="189">
        <v>4</v>
      </c>
    </row>
    <row r="279" spans="1:3" ht="15.5" x14ac:dyDescent="0.35">
      <c r="A279" s="188" t="s">
        <v>995</v>
      </c>
      <c r="B279" s="188" t="s">
        <v>498</v>
      </c>
      <c r="C279" s="189">
        <v>2</v>
      </c>
    </row>
    <row r="280" spans="1:3" ht="15.5" x14ac:dyDescent="0.35">
      <c r="A280" s="188" t="s">
        <v>996</v>
      </c>
      <c r="B280" s="188" t="s">
        <v>997</v>
      </c>
      <c r="C280" s="189">
        <v>2</v>
      </c>
    </row>
    <row r="281" spans="1:3" ht="15.5" x14ac:dyDescent="0.35">
      <c r="A281" s="188" t="s">
        <v>998</v>
      </c>
      <c r="B281" s="188" t="s">
        <v>999</v>
      </c>
      <c r="C281" s="189">
        <v>5</v>
      </c>
    </row>
    <row r="282" spans="1:3" ht="15.5" x14ac:dyDescent="0.35">
      <c r="A282" s="188" t="s">
        <v>1000</v>
      </c>
      <c r="B282" s="188" t="s">
        <v>1001</v>
      </c>
      <c r="C282" s="189">
        <v>5</v>
      </c>
    </row>
    <row r="283" spans="1:3" ht="15.5" x14ac:dyDescent="0.35">
      <c r="A283" s="188" t="s">
        <v>1002</v>
      </c>
      <c r="B283" s="188" t="s">
        <v>1003</v>
      </c>
      <c r="C283" s="189">
        <v>4</v>
      </c>
    </row>
    <row r="284" spans="1:3" ht="31" x14ac:dyDescent="0.35">
      <c r="A284" s="188" t="s">
        <v>1004</v>
      </c>
      <c r="B284" s="188" t="s">
        <v>1005</v>
      </c>
      <c r="C284" s="189">
        <v>4</v>
      </c>
    </row>
    <row r="285" spans="1:3" ht="15.5" x14ac:dyDescent="0.35">
      <c r="A285" s="188" t="s">
        <v>1006</v>
      </c>
      <c r="B285" s="188" t="s">
        <v>1007</v>
      </c>
      <c r="C285" s="189">
        <v>8</v>
      </c>
    </row>
    <row r="286" spans="1:3" ht="31" x14ac:dyDescent="0.35">
      <c r="A286" s="188" t="s">
        <v>1008</v>
      </c>
      <c r="B286" s="188" t="s">
        <v>1009</v>
      </c>
      <c r="C286" s="189">
        <v>7</v>
      </c>
    </row>
    <row r="287" spans="1:3" ht="31" x14ac:dyDescent="0.35">
      <c r="A287" s="188" t="s">
        <v>1010</v>
      </c>
      <c r="B287" s="188" t="s">
        <v>1011</v>
      </c>
      <c r="C287" s="189">
        <v>6</v>
      </c>
    </row>
    <row r="288" spans="1:3" ht="31" x14ac:dyDescent="0.35">
      <c r="A288" s="188" t="s">
        <v>1012</v>
      </c>
      <c r="B288" s="188" t="s">
        <v>1013</v>
      </c>
      <c r="C288" s="189">
        <v>8</v>
      </c>
    </row>
    <row r="289" spans="1:3" ht="31" x14ac:dyDescent="0.35">
      <c r="A289" s="188" t="s">
        <v>1014</v>
      </c>
      <c r="B289" s="188" t="s">
        <v>1015</v>
      </c>
      <c r="C289" s="189">
        <v>7</v>
      </c>
    </row>
    <row r="290" spans="1:3" ht="15.5" x14ac:dyDescent="0.35">
      <c r="A290" s="188" t="s">
        <v>1016</v>
      </c>
      <c r="B290" s="188" t="s">
        <v>1017</v>
      </c>
      <c r="C290" s="189">
        <v>6</v>
      </c>
    </row>
    <row r="291" spans="1:3" ht="31" x14ac:dyDescent="0.35">
      <c r="A291" s="188" t="s">
        <v>1018</v>
      </c>
      <c r="B291" s="188" t="s">
        <v>1019</v>
      </c>
      <c r="C291" s="189">
        <v>4</v>
      </c>
    </row>
    <row r="292" spans="1:3" ht="15.5" x14ac:dyDescent="0.35">
      <c r="A292" s="188" t="s">
        <v>1020</v>
      </c>
      <c r="B292" s="188" t="s">
        <v>1021</v>
      </c>
      <c r="C292" s="189">
        <v>4</v>
      </c>
    </row>
    <row r="293" spans="1:3" ht="15.5" x14ac:dyDescent="0.35">
      <c r="A293" s="188" t="s">
        <v>1022</v>
      </c>
      <c r="B293" s="188" t="s">
        <v>1023</v>
      </c>
      <c r="C293" s="189">
        <v>5</v>
      </c>
    </row>
    <row r="294" spans="1:3" ht="15.5" x14ac:dyDescent="0.35">
      <c r="A294" s="188" t="s">
        <v>1024</v>
      </c>
      <c r="B294" s="188" t="s">
        <v>1025</v>
      </c>
      <c r="C294" s="189">
        <v>1</v>
      </c>
    </row>
    <row r="295" spans="1:3" ht="15.5" x14ac:dyDescent="0.35">
      <c r="A295" s="188" t="s">
        <v>1026</v>
      </c>
      <c r="B295" s="188" t="s">
        <v>1027</v>
      </c>
      <c r="C295" s="189">
        <v>4</v>
      </c>
    </row>
    <row r="296" spans="1:3" ht="15.5" x14ac:dyDescent="0.35">
      <c r="A296" s="188" t="s">
        <v>1028</v>
      </c>
      <c r="B296" s="188" t="s">
        <v>1029</v>
      </c>
      <c r="C296" s="189">
        <v>7</v>
      </c>
    </row>
    <row r="297" spans="1:3" ht="15.5" x14ac:dyDescent="0.35">
      <c r="A297" s="188" t="s">
        <v>1030</v>
      </c>
      <c r="B297" s="188" t="s">
        <v>1031</v>
      </c>
      <c r="C297" s="189">
        <v>6</v>
      </c>
    </row>
    <row r="298" spans="1:3" ht="15.5" x14ac:dyDescent="0.35">
      <c r="A298" s="188" t="s">
        <v>1032</v>
      </c>
      <c r="B298" s="188" t="s">
        <v>1033</v>
      </c>
      <c r="C298" s="189">
        <v>5</v>
      </c>
    </row>
    <row r="299" spans="1:3" ht="15.5" x14ac:dyDescent="0.35">
      <c r="A299" s="188" t="s">
        <v>1034</v>
      </c>
      <c r="B299" s="188" t="s">
        <v>1035</v>
      </c>
      <c r="C299" s="189">
        <v>5</v>
      </c>
    </row>
    <row r="300" spans="1:3" ht="15.5" x14ac:dyDescent="0.35">
      <c r="A300" s="188" t="s">
        <v>1036</v>
      </c>
      <c r="B300" s="188" t="s">
        <v>1037</v>
      </c>
      <c r="C300" s="189">
        <v>3</v>
      </c>
    </row>
    <row r="301" spans="1:3" ht="15.5" x14ac:dyDescent="0.35">
      <c r="A301" s="188" t="s">
        <v>1038</v>
      </c>
      <c r="B301" s="188" t="s">
        <v>1039</v>
      </c>
      <c r="C301" s="189">
        <v>6</v>
      </c>
    </row>
    <row r="302" spans="1:3" ht="15.5" x14ac:dyDescent="0.35">
      <c r="A302" s="188" t="s">
        <v>1040</v>
      </c>
      <c r="B302" s="188" t="s">
        <v>1041</v>
      </c>
      <c r="C302" s="189">
        <v>5</v>
      </c>
    </row>
    <row r="303" spans="1:3" ht="15.5" x14ac:dyDescent="0.35">
      <c r="A303" s="188" t="s">
        <v>1042</v>
      </c>
      <c r="B303" s="188" t="s">
        <v>1043</v>
      </c>
      <c r="C303" s="189">
        <v>5</v>
      </c>
    </row>
    <row r="304" spans="1:3" ht="15.5" x14ac:dyDescent="0.35">
      <c r="A304" s="188" t="s">
        <v>1044</v>
      </c>
      <c r="B304" s="188" t="s">
        <v>1045</v>
      </c>
      <c r="C304" s="189">
        <v>6</v>
      </c>
    </row>
    <row r="305" spans="1:3" ht="15.5" x14ac:dyDescent="0.35">
      <c r="A305" s="188" t="s">
        <v>1046</v>
      </c>
      <c r="B305" s="188" t="s">
        <v>1047</v>
      </c>
      <c r="C305" s="189">
        <v>5</v>
      </c>
    </row>
    <row r="306" spans="1:3" ht="15.5" x14ac:dyDescent="0.35">
      <c r="A306" s="188" t="s">
        <v>1048</v>
      </c>
      <c r="B306" s="188" t="s">
        <v>1049</v>
      </c>
      <c r="C306" s="189">
        <v>5</v>
      </c>
    </row>
    <row r="307" spans="1:3" ht="15.5" x14ac:dyDescent="0.35">
      <c r="A307" s="188" t="s">
        <v>1050</v>
      </c>
      <c r="B307" s="188" t="s">
        <v>498</v>
      </c>
      <c r="C307" s="189">
        <v>2</v>
      </c>
    </row>
    <row r="308" spans="1:3" ht="15.5" x14ac:dyDescent="0.35">
      <c r="A308" s="188" t="s">
        <v>1051</v>
      </c>
      <c r="B308" s="188" t="s">
        <v>1052</v>
      </c>
      <c r="C308" s="189">
        <v>1</v>
      </c>
    </row>
    <row r="309" spans="1:3" ht="15.5" x14ac:dyDescent="0.35">
      <c r="A309" s="188" t="s">
        <v>1053</v>
      </c>
      <c r="B309" s="188" t="s">
        <v>1054</v>
      </c>
      <c r="C309" s="189">
        <v>4</v>
      </c>
    </row>
    <row r="310" spans="1:3" ht="15.5" x14ac:dyDescent="0.35">
      <c r="A310" s="188" t="s">
        <v>1055</v>
      </c>
      <c r="B310" s="188" t="s">
        <v>1056</v>
      </c>
      <c r="C310" s="189">
        <v>5</v>
      </c>
    </row>
    <row r="311" spans="1:3" ht="15.5" x14ac:dyDescent="0.35">
      <c r="A311" s="188" t="s">
        <v>1057</v>
      </c>
      <c r="B311" s="188" t="s">
        <v>1058</v>
      </c>
      <c r="C311" s="189">
        <v>3</v>
      </c>
    </row>
    <row r="312" spans="1:3" ht="15.5" x14ac:dyDescent="0.35">
      <c r="A312" s="188" t="s">
        <v>1059</v>
      </c>
      <c r="B312" s="188" t="s">
        <v>1060</v>
      </c>
      <c r="C312" s="189">
        <v>6</v>
      </c>
    </row>
    <row r="313" spans="1:3" ht="15.5" x14ac:dyDescent="0.35">
      <c r="A313" s="188" t="s">
        <v>1061</v>
      </c>
      <c r="B313" s="188" t="s">
        <v>1062</v>
      </c>
      <c r="C313" s="189">
        <v>4</v>
      </c>
    </row>
    <row r="314" spans="1:3" ht="15.5" x14ac:dyDescent="0.35">
      <c r="A314" s="188" t="s">
        <v>1063</v>
      </c>
      <c r="B314" s="188" t="s">
        <v>1064</v>
      </c>
      <c r="C314" s="189">
        <v>5</v>
      </c>
    </row>
    <row r="315" spans="1:3" ht="15.5" x14ac:dyDescent="0.35">
      <c r="A315" s="188" t="s">
        <v>1065</v>
      </c>
      <c r="B315" s="188" t="s">
        <v>1066</v>
      </c>
      <c r="C315" s="189">
        <v>4</v>
      </c>
    </row>
    <row r="316" spans="1:3" ht="15.5" x14ac:dyDescent="0.35">
      <c r="A316" s="188" t="s">
        <v>1067</v>
      </c>
      <c r="B316" s="188" t="s">
        <v>1068</v>
      </c>
      <c r="C316" s="189">
        <v>6</v>
      </c>
    </row>
    <row r="317" spans="1:3" ht="15.5" x14ac:dyDescent="0.35">
      <c r="A317" s="188" t="s">
        <v>1069</v>
      </c>
      <c r="B317" s="188" t="s">
        <v>1070</v>
      </c>
      <c r="C317" s="189">
        <v>6</v>
      </c>
    </row>
    <row r="318" spans="1:3" ht="15.5" x14ac:dyDescent="0.35">
      <c r="A318" s="188" t="s">
        <v>1071</v>
      </c>
      <c r="B318" s="188" t="s">
        <v>1072</v>
      </c>
      <c r="C318" s="189">
        <v>4</v>
      </c>
    </row>
    <row r="319" spans="1:3" ht="15.5" x14ac:dyDescent="0.35">
      <c r="A319" s="188" t="s">
        <v>1073</v>
      </c>
      <c r="B319" s="188" t="s">
        <v>1074</v>
      </c>
      <c r="C319" s="189">
        <v>6</v>
      </c>
    </row>
    <row r="320" spans="1:3" ht="15.5" x14ac:dyDescent="0.35">
      <c r="A320" s="188" t="s">
        <v>1075</v>
      </c>
      <c r="B320" s="188" t="s">
        <v>1076</v>
      </c>
      <c r="C320" s="189">
        <v>3</v>
      </c>
    </row>
    <row r="321" spans="1:3" ht="15.5" x14ac:dyDescent="0.35">
      <c r="A321" s="188" t="s">
        <v>1077</v>
      </c>
      <c r="B321" s="188" t="s">
        <v>1078</v>
      </c>
      <c r="C321" s="189">
        <v>5</v>
      </c>
    </row>
    <row r="322" spans="1:3" ht="15.5" x14ac:dyDescent="0.35">
      <c r="A322" s="188" t="s">
        <v>372</v>
      </c>
      <c r="B322" s="188" t="s">
        <v>1079</v>
      </c>
      <c r="C322" s="189">
        <v>4</v>
      </c>
    </row>
    <row r="323" spans="1:3" ht="15.5" x14ac:dyDescent="0.35">
      <c r="A323" s="188" t="s">
        <v>1080</v>
      </c>
      <c r="B323" s="188" t="s">
        <v>1081</v>
      </c>
      <c r="C323" s="189">
        <v>3</v>
      </c>
    </row>
    <row r="324" spans="1:3" ht="15.5" x14ac:dyDescent="0.35">
      <c r="A324" s="188" t="s">
        <v>1082</v>
      </c>
      <c r="B324" s="188" t="s">
        <v>1083</v>
      </c>
      <c r="C324" s="189">
        <v>4</v>
      </c>
    </row>
    <row r="325" spans="1:3" ht="15.5" x14ac:dyDescent="0.35">
      <c r="A325" s="188" t="s">
        <v>1084</v>
      </c>
      <c r="B325" s="188" t="s">
        <v>1085</v>
      </c>
      <c r="C325" s="189">
        <v>5</v>
      </c>
    </row>
    <row r="326" spans="1:3" ht="15.5" x14ac:dyDescent="0.35">
      <c r="A326" s="188" t="s">
        <v>1086</v>
      </c>
      <c r="B326" s="188" t="s">
        <v>1087</v>
      </c>
      <c r="C326" s="189">
        <v>4</v>
      </c>
    </row>
    <row r="327" spans="1:3" ht="15.5" x14ac:dyDescent="0.35">
      <c r="A327" s="188" t="s">
        <v>1088</v>
      </c>
      <c r="B327" s="188" t="s">
        <v>1089</v>
      </c>
      <c r="C327" s="189">
        <v>5</v>
      </c>
    </row>
    <row r="328" spans="1:3" ht="15.5" x14ac:dyDescent="0.35">
      <c r="A328" s="188" t="s">
        <v>1090</v>
      </c>
      <c r="B328" s="188" t="s">
        <v>1091</v>
      </c>
      <c r="C328" s="189">
        <v>4</v>
      </c>
    </row>
    <row r="329" spans="1:3" ht="15.5" x14ac:dyDescent="0.35">
      <c r="A329" s="188" t="s">
        <v>1092</v>
      </c>
      <c r="B329" s="188" t="s">
        <v>1093</v>
      </c>
      <c r="C329" s="189">
        <v>4</v>
      </c>
    </row>
    <row r="330" spans="1:3" ht="15.5" x14ac:dyDescent="0.35">
      <c r="A330" s="188" t="s">
        <v>1094</v>
      </c>
      <c r="B330" s="188" t="s">
        <v>1095</v>
      </c>
      <c r="C330" s="189">
        <v>5</v>
      </c>
    </row>
    <row r="331" spans="1:3" ht="31" x14ac:dyDescent="0.35">
      <c r="A331" s="188" t="s">
        <v>1096</v>
      </c>
      <c r="B331" s="188" t="s">
        <v>1097</v>
      </c>
      <c r="C331" s="189">
        <v>6</v>
      </c>
    </row>
    <row r="332" spans="1:3" ht="15.5" x14ac:dyDescent="0.35">
      <c r="A332" s="188" t="s">
        <v>1098</v>
      </c>
      <c r="B332" s="188" t="s">
        <v>1099</v>
      </c>
      <c r="C332" s="189">
        <v>5</v>
      </c>
    </row>
    <row r="333" spans="1:3" ht="15.5" x14ac:dyDescent="0.35">
      <c r="A333" s="188" t="s">
        <v>1100</v>
      </c>
      <c r="B333" s="188" t="s">
        <v>1101</v>
      </c>
      <c r="C333" s="189">
        <v>5</v>
      </c>
    </row>
    <row r="334" spans="1:3" ht="15.5" x14ac:dyDescent="0.35">
      <c r="A334" s="188" t="s">
        <v>1102</v>
      </c>
      <c r="B334" s="188" t="s">
        <v>1103</v>
      </c>
      <c r="C334" s="189">
        <v>6</v>
      </c>
    </row>
    <row r="335" spans="1:3" ht="15.5" x14ac:dyDescent="0.35">
      <c r="A335" s="188" t="s">
        <v>1104</v>
      </c>
      <c r="B335" s="188" t="s">
        <v>1105</v>
      </c>
      <c r="C335" s="189">
        <v>5</v>
      </c>
    </row>
    <row r="336" spans="1:3" ht="15.5" x14ac:dyDescent="0.35">
      <c r="A336" s="188" t="s">
        <v>1106</v>
      </c>
      <c r="B336" s="188" t="s">
        <v>1107</v>
      </c>
      <c r="C336" s="189">
        <v>5</v>
      </c>
    </row>
    <row r="337" spans="1:3" ht="15.5" x14ac:dyDescent="0.35">
      <c r="A337" s="188" t="s">
        <v>1108</v>
      </c>
      <c r="B337" s="188" t="s">
        <v>1109</v>
      </c>
      <c r="C337" s="189">
        <v>6</v>
      </c>
    </row>
    <row r="338" spans="1:3" ht="15.5" x14ac:dyDescent="0.35">
      <c r="A338" s="188" t="s">
        <v>1110</v>
      </c>
      <c r="B338" s="188" t="s">
        <v>1111</v>
      </c>
      <c r="C338" s="189">
        <v>6</v>
      </c>
    </row>
    <row r="339" spans="1:3" ht="15.5" x14ac:dyDescent="0.35">
      <c r="A339" s="188" t="s">
        <v>380</v>
      </c>
      <c r="B339" s="188" t="s">
        <v>1112</v>
      </c>
      <c r="C339" s="189">
        <v>6</v>
      </c>
    </row>
    <row r="340" spans="1:3" ht="15.5" x14ac:dyDescent="0.35">
      <c r="A340" s="188" t="s">
        <v>1113</v>
      </c>
      <c r="B340" s="188" t="s">
        <v>1114</v>
      </c>
      <c r="C340" s="189">
        <v>6</v>
      </c>
    </row>
    <row r="341" spans="1:3" ht="15.5" x14ac:dyDescent="0.35">
      <c r="A341" s="188" t="s">
        <v>1115</v>
      </c>
      <c r="B341" s="188" t="s">
        <v>1116</v>
      </c>
      <c r="C341" s="189">
        <v>6</v>
      </c>
    </row>
    <row r="342" spans="1:3" ht="15.5" x14ac:dyDescent="0.35">
      <c r="A342" s="188" t="s">
        <v>1117</v>
      </c>
      <c r="B342" s="188" t="s">
        <v>1118</v>
      </c>
      <c r="C342" s="189">
        <v>5</v>
      </c>
    </row>
    <row r="343" spans="1:3" ht="15.5" x14ac:dyDescent="0.35">
      <c r="A343" s="188" t="s">
        <v>1119</v>
      </c>
      <c r="B343" s="188" t="s">
        <v>1120</v>
      </c>
      <c r="C343" s="189">
        <v>6</v>
      </c>
    </row>
    <row r="344" spans="1:3" ht="15.5" x14ac:dyDescent="0.35">
      <c r="A344" s="188" t="s">
        <v>1121</v>
      </c>
      <c r="B344" s="188" t="s">
        <v>1122</v>
      </c>
      <c r="C344" s="189">
        <v>5</v>
      </c>
    </row>
    <row r="345" spans="1:3" ht="15.5" x14ac:dyDescent="0.35">
      <c r="A345" s="188" t="s">
        <v>1123</v>
      </c>
      <c r="B345" s="188" t="s">
        <v>1124</v>
      </c>
      <c r="C345" s="189">
        <v>6</v>
      </c>
    </row>
    <row r="346" spans="1:3" ht="15.5" x14ac:dyDescent="0.35">
      <c r="A346" s="188" t="s">
        <v>1125</v>
      </c>
      <c r="B346" s="188" t="s">
        <v>1126</v>
      </c>
      <c r="C346" s="189">
        <v>6</v>
      </c>
    </row>
    <row r="347" spans="1:3" ht="15.5" x14ac:dyDescent="0.35">
      <c r="A347" s="188" t="s">
        <v>1127</v>
      </c>
      <c r="B347" s="188" t="s">
        <v>1128</v>
      </c>
      <c r="C347" s="189">
        <v>4</v>
      </c>
    </row>
    <row r="348" spans="1:3" ht="15.5" x14ac:dyDescent="0.35">
      <c r="A348" s="188" t="s">
        <v>1129</v>
      </c>
      <c r="B348" s="188" t="s">
        <v>1130</v>
      </c>
      <c r="C348" s="189">
        <v>5</v>
      </c>
    </row>
    <row r="349" spans="1:3" ht="15.5" x14ac:dyDescent="0.35">
      <c r="A349" s="188" t="s">
        <v>1131</v>
      </c>
      <c r="B349" s="188" t="s">
        <v>1132</v>
      </c>
      <c r="C349" s="189">
        <v>4</v>
      </c>
    </row>
    <row r="350" spans="1:3" ht="15.5" x14ac:dyDescent="0.35">
      <c r="A350" s="188" t="s">
        <v>1133</v>
      </c>
      <c r="B350" s="188" t="s">
        <v>1134</v>
      </c>
      <c r="C350" s="189">
        <v>3</v>
      </c>
    </row>
    <row r="351" spans="1:3" ht="15.5" x14ac:dyDescent="0.35">
      <c r="A351" s="188" t="s">
        <v>1135</v>
      </c>
      <c r="B351" s="188" t="s">
        <v>1136</v>
      </c>
      <c r="C351" s="189">
        <v>2</v>
      </c>
    </row>
    <row r="352" spans="1:3" ht="15.5" x14ac:dyDescent="0.35">
      <c r="A352" s="188" t="s">
        <v>1137</v>
      </c>
      <c r="B352" s="188" t="s">
        <v>1138</v>
      </c>
      <c r="C352" s="189">
        <v>3</v>
      </c>
    </row>
    <row r="353" spans="1:3" ht="15.5" x14ac:dyDescent="0.35">
      <c r="A353" s="188" t="s">
        <v>1139</v>
      </c>
      <c r="B353" s="188" t="s">
        <v>498</v>
      </c>
      <c r="C353" s="189">
        <v>2</v>
      </c>
    </row>
    <row r="354" spans="1:3" ht="15.5" x14ac:dyDescent="0.35">
      <c r="A354" s="188" t="s">
        <v>1140</v>
      </c>
      <c r="B354" s="188" t="s">
        <v>1141</v>
      </c>
      <c r="C354" s="189">
        <v>7</v>
      </c>
    </row>
    <row r="355" spans="1:3" ht="15.5" x14ac:dyDescent="0.35">
      <c r="A355" s="188" t="s">
        <v>1142</v>
      </c>
      <c r="B355" s="188" t="s">
        <v>1143</v>
      </c>
      <c r="C355" s="189">
        <v>6</v>
      </c>
    </row>
    <row r="356" spans="1:3" ht="15.5" x14ac:dyDescent="0.35">
      <c r="A356" s="188" t="s">
        <v>1144</v>
      </c>
      <c r="B356" s="188" t="s">
        <v>1145</v>
      </c>
      <c r="C356" s="189">
        <v>7</v>
      </c>
    </row>
    <row r="357" spans="1:3" ht="15.5" x14ac:dyDescent="0.35">
      <c r="A357" s="188" t="s">
        <v>1146</v>
      </c>
      <c r="B357" s="188" t="s">
        <v>1147</v>
      </c>
      <c r="C357" s="189">
        <v>5</v>
      </c>
    </row>
    <row r="358" spans="1:3" ht="15.5" x14ac:dyDescent="0.35">
      <c r="A358" s="188" t="s">
        <v>1148</v>
      </c>
      <c r="B358" s="188" t="s">
        <v>1149</v>
      </c>
      <c r="C358" s="189">
        <v>5</v>
      </c>
    </row>
    <row r="359" spans="1:3" ht="15.5" x14ac:dyDescent="0.35">
      <c r="A359" s="188" t="s">
        <v>1150</v>
      </c>
      <c r="B359" s="188" t="s">
        <v>1151</v>
      </c>
      <c r="C359" s="189">
        <v>6</v>
      </c>
    </row>
    <row r="360" spans="1:3" ht="15.5" x14ac:dyDescent="0.35">
      <c r="A360" s="188" t="s">
        <v>1152</v>
      </c>
      <c r="B360" s="188" t="s">
        <v>1153</v>
      </c>
      <c r="C360" s="189">
        <v>5</v>
      </c>
    </row>
    <row r="361" spans="1:3" ht="15.5" x14ac:dyDescent="0.35">
      <c r="A361" s="188" t="s">
        <v>1154</v>
      </c>
      <c r="B361" s="188" t="s">
        <v>1155</v>
      </c>
      <c r="C361" s="189">
        <v>4</v>
      </c>
    </row>
    <row r="362" spans="1:3" ht="15.5" x14ac:dyDescent="0.35">
      <c r="A362" s="188" t="s">
        <v>434</v>
      </c>
      <c r="B362" s="188" t="s">
        <v>1156</v>
      </c>
      <c r="C362" s="189">
        <v>2</v>
      </c>
    </row>
    <row r="363" spans="1:3" ht="15.5" x14ac:dyDescent="0.35">
      <c r="A363" s="188" t="s">
        <v>1157</v>
      </c>
      <c r="B363" s="188" t="s">
        <v>1158</v>
      </c>
      <c r="C363" s="189">
        <v>4</v>
      </c>
    </row>
    <row r="364" spans="1:3" ht="15.5" x14ac:dyDescent="0.35">
      <c r="A364" s="188" t="s">
        <v>1159</v>
      </c>
      <c r="B364" s="188" t="s">
        <v>1160</v>
      </c>
      <c r="C364" s="189">
        <v>4</v>
      </c>
    </row>
    <row r="365" spans="1:3" ht="15.5" x14ac:dyDescent="0.35">
      <c r="A365" s="188" t="s">
        <v>1161</v>
      </c>
      <c r="B365" s="188" t="s">
        <v>1162</v>
      </c>
      <c r="C365" s="189">
        <v>5</v>
      </c>
    </row>
    <row r="366" spans="1:3" ht="15.5" x14ac:dyDescent="0.35">
      <c r="A366" s="188" t="s">
        <v>1163</v>
      </c>
      <c r="B366" s="188" t="s">
        <v>1164</v>
      </c>
      <c r="C366" s="189">
        <v>2</v>
      </c>
    </row>
    <row r="367" spans="1:3" ht="15.5" x14ac:dyDescent="0.35">
      <c r="A367" s="188" t="s">
        <v>1165</v>
      </c>
      <c r="B367" s="188" t="s">
        <v>1166</v>
      </c>
      <c r="C367" s="189">
        <v>4</v>
      </c>
    </row>
    <row r="368" spans="1:3" ht="15.5" x14ac:dyDescent="0.35">
      <c r="A368" s="188" t="s">
        <v>1167</v>
      </c>
      <c r="B368" s="188" t="s">
        <v>1168</v>
      </c>
      <c r="C368" s="189">
        <v>4</v>
      </c>
    </row>
    <row r="369" spans="1:3" ht="15.5" x14ac:dyDescent="0.35">
      <c r="A369" s="188" t="s">
        <v>1169</v>
      </c>
      <c r="B369" s="188" t="s">
        <v>1170</v>
      </c>
      <c r="C369" s="189">
        <v>5</v>
      </c>
    </row>
    <row r="370" spans="1:3" ht="15.5" x14ac:dyDescent="0.35">
      <c r="A370" s="188" t="s">
        <v>1171</v>
      </c>
      <c r="B370" s="188" t="s">
        <v>1172</v>
      </c>
      <c r="C370" s="189">
        <v>8</v>
      </c>
    </row>
    <row r="371" spans="1:3" ht="15.5" x14ac:dyDescent="0.35">
      <c r="A371" s="188" t="s">
        <v>1173</v>
      </c>
      <c r="B371" s="188" t="s">
        <v>1174</v>
      </c>
      <c r="C371" s="189">
        <v>3</v>
      </c>
    </row>
    <row r="372" spans="1:3" ht="15.5" x14ac:dyDescent="0.35">
      <c r="A372" s="188" t="s">
        <v>1175</v>
      </c>
      <c r="B372" s="188" t="s">
        <v>1176</v>
      </c>
      <c r="C372" s="189">
        <v>4</v>
      </c>
    </row>
    <row r="373" spans="1:3" ht="15.5" x14ac:dyDescent="0.35">
      <c r="A373" s="188" t="s">
        <v>412</v>
      </c>
      <c r="B373" s="188" t="s">
        <v>1177</v>
      </c>
      <c r="C373" s="189">
        <v>4</v>
      </c>
    </row>
    <row r="374" spans="1:3" ht="31" x14ac:dyDescent="0.35">
      <c r="A374" s="188" t="s">
        <v>1178</v>
      </c>
      <c r="B374" s="188" t="s">
        <v>1179</v>
      </c>
      <c r="C374" s="189">
        <v>4</v>
      </c>
    </row>
    <row r="375" spans="1:3" ht="15.5" x14ac:dyDescent="0.35">
      <c r="A375" s="188" t="s">
        <v>1180</v>
      </c>
      <c r="B375" s="188" t="s">
        <v>1181</v>
      </c>
      <c r="C375" s="189">
        <v>5</v>
      </c>
    </row>
    <row r="376" spans="1:3" ht="15.5" x14ac:dyDescent="0.35">
      <c r="A376" s="188" t="s">
        <v>1182</v>
      </c>
      <c r="B376" s="188" t="s">
        <v>1183</v>
      </c>
      <c r="C376" s="189">
        <v>5</v>
      </c>
    </row>
    <row r="377" spans="1:3" ht="15.5" x14ac:dyDescent="0.35">
      <c r="A377" s="188" t="s">
        <v>1184</v>
      </c>
      <c r="B377" s="188" t="s">
        <v>1185</v>
      </c>
      <c r="C377" s="189">
        <v>5</v>
      </c>
    </row>
    <row r="378" spans="1:3" ht="15.5" x14ac:dyDescent="0.35">
      <c r="A378" s="188" t="s">
        <v>1186</v>
      </c>
      <c r="B378" s="188" t="s">
        <v>1187</v>
      </c>
      <c r="C378" s="189">
        <v>4</v>
      </c>
    </row>
    <row r="379" spans="1:3" ht="15.5" x14ac:dyDescent="0.35">
      <c r="A379" s="188" t="s">
        <v>1188</v>
      </c>
      <c r="B379" s="188" t="s">
        <v>1189</v>
      </c>
      <c r="C379" s="189">
        <v>6</v>
      </c>
    </row>
    <row r="380" spans="1:3" ht="15.5" x14ac:dyDescent="0.35">
      <c r="A380" s="188" t="s">
        <v>1190</v>
      </c>
      <c r="B380" s="188" t="s">
        <v>1191</v>
      </c>
      <c r="C380" s="189">
        <v>4</v>
      </c>
    </row>
    <row r="381" spans="1:3" ht="15.5" x14ac:dyDescent="0.35">
      <c r="A381" s="188" t="s">
        <v>1192</v>
      </c>
      <c r="B381" s="188" t="s">
        <v>498</v>
      </c>
      <c r="C381" s="189">
        <v>2</v>
      </c>
    </row>
    <row r="382" spans="1:3" ht="15.5" x14ac:dyDescent="0.35">
      <c r="A382" s="188" t="s">
        <v>1193</v>
      </c>
      <c r="B382" s="188" t="s">
        <v>1194</v>
      </c>
      <c r="C382" s="189">
        <v>4</v>
      </c>
    </row>
    <row r="383" spans="1:3" ht="15.5" x14ac:dyDescent="0.35">
      <c r="A383" s="188" t="s">
        <v>1195</v>
      </c>
      <c r="B383" s="188" t="s">
        <v>1196</v>
      </c>
      <c r="C383" s="189">
        <v>1</v>
      </c>
    </row>
    <row r="384" spans="1:3" ht="15.5" x14ac:dyDescent="0.35">
      <c r="A384" s="188" t="s">
        <v>1197</v>
      </c>
      <c r="B384" s="188" t="s">
        <v>1198</v>
      </c>
      <c r="C384" s="189">
        <v>4</v>
      </c>
    </row>
    <row r="385" spans="1:3" ht="15.5" x14ac:dyDescent="0.35">
      <c r="A385" s="188" t="s">
        <v>1199</v>
      </c>
      <c r="B385" s="188" t="s">
        <v>1200</v>
      </c>
      <c r="C385" s="189">
        <v>3</v>
      </c>
    </row>
    <row r="386" spans="1:3" ht="15.5" x14ac:dyDescent="0.35">
      <c r="A386" s="188" t="s">
        <v>1201</v>
      </c>
      <c r="B386" s="188" t="s">
        <v>1202</v>
      </c>
      <c r="C386" s="189">
        <v>5</v>
      </c>
    </row>
    <row r="387" spans="1:3" ht="15.5" x14ac:dyDescent="0.35">
      <c r="A387" s="188" t="s">
        <v>1203</v>
      </c>
      <c r="B387" s="188" t="s">
        <v>1204</v>
      </c>
      <c r="C387" s="189">
        <v>4</v>
      </c>
    </row>
    <row r="388" spans="1:3" ht="15.5" x14ac:dyDescent="0.35">
      <c r="A388" s="188" t="s">
        <v>1205</v>
      </c>
      <c r="B388" s="188" t="s">
        <v>1206</v>
      </c>
      <c r="C388" s="189">
        <v>4</v>
      </c>
    </row>
    <row r="389" spans="1:3" ht="15.5" x14ac:dyDescent="0.35">
      <c r="A389" s="188" t="s">
        <v>1207</v>
      </c>
      <c r="B389" s="188" t="s">
        <v>1208</v>
      </c>
      <c r="C389" s="189">
        <v>5</v>
      </c>
    </row>
    <row r="390" spans="1:3" ht="15.5" x14ac:dyDescent="0.35">
      <c r="A390" s="188" t="s">
        <v>1209</v>
      </c>
      <c r="B390" s="188" t="s">
        <v>1210</v>
      </c>
      <c r="C390" s="189">
        <v>1</v>
      </c>
    </row>
    <row r="391" spans="1:3" ht="15.5" x14ac:dyDescent="0.35">
      <c r="A391" s="188" t="s">
        <v>1211</v>
      </c>
      <c r="B391" s="188" t="s">
        <v>1212</v>
      </c>
      <c r="C391" s="189">
        <v>1</v>
      </c>
    </row>
    <row r="392" spans="1:3" ht="15.5" x14ac:dyDescent="0.35">
      <c r="A392" s="188" t="s">
        <v>1213</v>
      </c>
      <c r="B392" s="188" t="s">
        <v>498</v>
      </c>
      <c r="C392" s="189">
        <v>2</v>
      </c>
    </row>
    <row r="393" spans="1:3" ht="15.5" x14ac:dyDescent="0.35">
      <c r="A393" s="188" t="s">
        <v>1214</v>
      </c>
      <c r="B393" s="188" t="s">
        <v>1215</v>
      </c>
      <c r="C393" s="189">
        <v>1</v>
      </c>
    </row>
    <row r="394" spans="1:3" ht="15.5" x14ac:dyDescent="0.35">
      <c r="A394" s="188" t="s">
        <v>1216</v>
      </c>
      <c r="B394" s="188" t="s">
        <v>1217</v>
      </c>
      <c r="C394" s="189">
        <v>1</v>
      </c>
    </row>
    <row r="395" spans="1:3" ht="15.5" x14ac:dyDescent="0.35">
      <c r="A395" s="188" t="s">
        <v>1218</v>
      </c>
      <c r="B395" s="188" t="s">
        <v>1219</v>
      </c>
      <c r="C395" s="189">
        <v>1</v>
      </c>
    </row>
    <row r="396" spans="1:3" ht="15.5" x14ac:dyDescent="0.35">
      <c r="A396" s="188" t="s">
        <v>1220</v>
      </c>
      <c r="B396" s="188" t="s">
        <v>1221</v>
      </c>
      <c r="C396" s="189">
        <v>1</v>
      </c>
    </row>
    <row r="397" spans="1:3" ht="15.5" x14ac:dyDescent="0.35">
      <c r="A397" s="188" t="s">
        <v>1222</v>
      </c>
      <c r="B397" s="188" t="s">
        <v>1223</v>
      </c>
      <c r="C397" s="189">
        <v>1</v>
      </c>
    </row>
    <row r="398" spans="1:3" ht="15.5" x14ac:dyDescent="0.35">
      <c r="A398" s="188" t="s">
        <v>1224</v>
      </c>
      <c r="B398" s="188" t="s">
        <v>1225</v>
      </c>
      <c r="C398" s="189">
        <v>1</v>
      </c>
    </row>
    <row r="399" spans="1:3" ht="15.5" x14ac:dyDescent="0.35">
      <c r="A399" s="188" t="s">
        <v>1226</v>
      </c>
      <c r="B399" s="188" t="s">
        <v>1227</v>
      </c>
      <c r="C399" s="189">
        <v>1</v>
      </c>
    </row>
    <row r="400" spans="1:3" ht="15.5" x14ac:dyDescent="0.35">
      <c r="A400" s="188" t="s">
        <v>1228</v>
      </c>
      <c r="B400" s="188" t="s">
        <v>1229</v>
      </c>
      <c r="C400" s="189">
        <v>1</v>
      </c>
    </row>
    <row r="401" spans="1:3" ht="15.5" x14ac:dyDescent="0.35">
      <c r="A401" s="188" t="s">
        <v>1230</v>
      </c>
      <c r="B401" s="188" t="s">
        <v>1231</v>
      </c>
      <c r="C401" s="189">
        <v>1</v>
      </c>
    </row>
    <row r="402" spans="1:3" ht="15.5" x14ac:dyDescent="0.35">
      <c r="A402" s="188" t="s">
        <v>1232</v>
      </c>
      <c r="B402" s="188" t="s">
        <v>1233</v>
      </c>
      <c r="C402" s="189">
        <v>1</v>
      </c>
    </row>
    <row r="403" spans="1:3" ht="15.5" x14ac:dyDescent="0.35">
      <c r="A403" s="188" t="s">
        <v>1234</v>
      </c>
      <c r="B403" s="188" t="s">
        <v>1235</v>
      </c>
      <c r="C403" s="189">
        <v>1</v>
      </c>
    </row>
    <row r="404" spans="1:3" ht="15.5" x14ac:dyDescent="0.35">
      <c r="A404" s="188" t="s">
        <v>1236</v>
      </c>
      <c r="B404" s="188" t="s">
        <v>1237</v>
      </c>
      <c r="C404" s="189">
        <v>1</v>
      </c>
    </row>
    <row r="405" spans="1:3" ht="15.5" x14ac:dyDescent="0.35">
      <c r="A405" s="188" t="s">
        <v>1238</v>
      </c>
      <c r="B405" s="188" t="s">
        <v>1239</v>
      </c>
      <c r="C405" s="189">
        <v>1</v>
      </c>
    </row>
    <row r="406" spans="1:3" ht="15.5" x14ac:dyDescent="0.35">
      <c r="A406" s="188" t="s">
        <v>1240</v>
      </c>
      <c r="B406" s="188" t="s">
        <v>1241</v>
      </c>
      <c r="C406" s="189">
        <v>1</v>
      </c>
    </row>
    <row r="407" spans="1:3" ht="15.5" x14ac:dyDescent="0.35">
      <c r="A407" s="188" t="s">
        <v>1242</v>
      </c>
      <c r="B407" s="188" t="s">
        <v>1243</v>
      </c>
      <c r="C407" s="189">
        <v>1</v>
      </c>
    </row>
    <row r="408" spans="1:3" ht="15.5" x14ac:dyDescent="0.35">
      <c r="A408" s="188" t="s">
        <v>1244</v>
      </c>
      <c r="B408" s="188" t="s">
        <v>1245</v>
      </c>
      <c r="C408" s="189">
        <v>1</v>
      </c>
    </row>
    <row r="409" spans="1:3" ht="15.5" x14ac:dyDescent="0.35">
      <c r="A409" s="188" t="s">
        <v>1246</v>
      </c>
      <c r="B409" s="188" t="s">
        <v>1247</v>
      </c>
      <c r="C409" s="189">
        <v>1</v>
      </c>
    </row>
    <row r="410" spans="1:3" ht="15.5" x14ac:dyDescent="0.35">
      <c r="A410" s="188" t="s">
        <v>1248</v>
      </c>
      <c r="B410" s="188" t="s">
        <v>1249</v>
      </c>
      <c r="C410" s="189">
        <v>1</v>
      </c>
    </row>
    <row r="411" spans="1:3" ht="15.5" x14ac:dyDescent="0.35">
      <c r="A411" s="188" t="s">
        <v>1250</v>
      </c>
      <c r="B411" s="188" t="s">
        <v>1251</v>
      </c>
      <c r="C411" s="189">
        <v>1</v>
      </c>
    </row>
    <row r="412" spans="1:3" ht="15.5" x14ac:dyDescent="0.35">
      <c r="A412" s="188" t="s">
        <v>1252</v>
      </c>
      <c r="B412" s="188" t="s">
        <v>1253</v>
      </c>
      <c r="C412" s="189">
        <v>1</v>
      </c>
    </row>
    <row r="413" spans="1:3" ht="15.5" x14ac:dyDescent="0.35">
      <c r="A413" s="188" t="s">
        <v>1254</v>
      </c>
      <c r="B413" s="188" t="s">
        <v>1255</v>
      </c>
      <c r="C413" s="189">
        <v>1</v>
      </c>
    </row>
    <row r="414" spans="1:3" ht="15.5" x14ac:dyDescent="0.35">
      <c r="A414" s="188" t="s">
        <v>1256</v>
      </c>
      <c r="B414" s="188" t="s">
        <v>1257</v>
      </c>
      <c r="C414" s="189">
        <v>1</v>
      </c>
    </row>
    <row r="415" spans="1:3" ht="15.5" x14ac:dyDescent="0.35">
      <c r="A415" s="188" t="s">
        <v>1258</v>
      </c>
      <c r="B415" s="188" t="s">
        <v>1259</v>
      </c>
      <c r="C415" s="189">
        <v>1</v>
      </c>
    </row>
    <row r="416" spans="1:3" ht="15.5" x14ac:dyDescent="0.35">
      <c r="A416" s="188" t="s">
        <v>1260</v>
      </c>
      <c r="B416" s="188" t="s">
        <v>1261</v>
      </c>
      <c r="C416" s="189">
        <v>1</v>
      </c>
    </row>
    <row r="417" spans="1:3" ht="15.5" x14ac:dyDescent="0.35">
      <c r="A417" s="188" t="s">
        <v>1262</v>
      </c>
      <c r="B417" s="188" t="s">
        <v>1263</v>
      </c>
      <c r="C417" s="189">
        <v>1</v>
      </c>
    </row>
    <row r="418" spans="1:3" ht="15.5" x14ac:dyDescent="0.35">
      <c r="A418" s="188" t="s">
        <v>1264</v>
      </c>
      <c r="B418" s="188" t="s">
        <v>1265</v>
      </c>
      <c r="C418" s="189">
        <v>1</v>
      </c>
    </row>
    <row r="419" spans="1:3" ht="15.5" x14ac:dyDescent="0.35">
      <c r="A419" s="188" t="s">
        <v>1266</v>
      </c>
      <c r="B419" s="188" t="s">
        <v>1267</v>
      </c>
      <c r="C419" s="189">
        <v>1</v>
      </c>
    </row>
    <row r="420" spans="1:3" ht="15.5" x14ac:dyDescent="0.35">
      <c r="A420" s="188" t="s">
        <v>1268</v>
      </c>
      <c r="B420" s="188" t="s">
        <v>1269</v>
      </c>
      <c r="C420" s="189">
        <v>1</v>
      </c>
    </row>
    <row r="421" spans="1:3" ht="15.5" x14ac:dyDescent="0.35">
      <c r="A421" s="188" t="s">
        <v>1270</v>
      </c>
      <c r="B421" s="188" t="s">
        <v>1271</v>
      </c>
      <c r="C421" s="189">
        <v>1</v>
      </c>
    </row>
    <row r="422" spans="1:3" ht="15.5" x14ac:dyDescent="0.35">
      <c r="A422" s="188" t="s">
        <v>1272</v>
      </c>
      <c r="B422" s="188" t="s">
        <v>1273</v>
      </c>
      <c r="C422" s="189">
        <v>1</v>
      </c>
    </row>
    <row r="423" spans="1:3" ht="15.5" x14ac:dyDescent="0.35">
      <c r="A423" s="188" t="s">
        <v>1274</v>
      </c>
      <c r="B423" s="188" t="s">
        <v>1275</v>
      </c>
      <c r="C423" s="189">
        <v>1</v>
      </c>
    </row>
    <row r="424" spans="1:3" ht="15.5" x14ac:dyDescent="0.35">
      <c r="A424" s="188" t="s">
        <v>1276</v>
      </c>
      <c r="B424" s="188" t="s">
        <v>1277</v>
      </c>
      <c r="C424" s="189">
        <v>1</v>
      </c>
    </row>
    <row r="425" spans="1:3" ht="15.5" x14ac:dyDescent="0.35">
      <c r="A425" s="188" t="s">
        <v>1278</v>
      </c>
      <c r="B425" s="188" t="s">
        <v>1279</v>
      </c>
      <c r="C425" s="189">
        <v>1</v>
      </c>
    </row>
    <row r="426" spans="1:3" ht="15.5" x14ac:dyDescent="0.35">
      <c r="A426" s="188" t="s">
        <v>1280</v>
      </c>
      <c r="B426" s="188" t="s">
        <v>1281</v>
      </c>
      <c r="C426" s="189">
        <v>1</v>
      </c>
    </row>
    <row r="427" spans="1:3" ht="15.5" x14ac:dyDescent="0.35">
      <c r="A427" s="188" t="s">
        <v>1282</v>
      </c>
      <c r="B427" s="188" t="s">
        <v>1283</v>
      </c>
      <c r="C427" s="189">
        <v>1</v>
      </c>
    </row>
    <row r="428" spans="1:3" ht="15.5" x14ac:dyDescent="0.35">
      <c r="A428" s="188" t="s">
        <v>1284</v>
      </c>
      <c r="B428" s="188" t="s">
        <v>1285</v>
      </c>
      <c r="C428" s="189">
        <v>1</v>
      </c>
    </row>
    <row r="429" spans="1:3" ht="15.5" x14ac:dyDescent="0.35">
      <c r="A429" s="188" t="s">
        <v>1286</v>
      </c>
      <c r="B429" s="188" t="s">
        <v>1273</v>
      </c>
      <c r="C429" s="189">
        <v>1</v>
      </c>
    </row>
    <row r="430" spans="1:3" ht="15.5" x14ac:dyDescent="0.35">
      <c r="A430" s="188" t="s">
        <v>1287</v>
      </c>
      <c r="B430" s="188" t="s">
        <v>1288</v>
      </c>
      <c r="C430" s="189">
        <v>1</v>
      </c>
    </row>
    <row r="431" spans="1:3" ht="15.5" x14ac:dyDescent="0.35">
      <c r="A431" s="188" t="s">
        <v>1289</v>
      </c>
      <c r="B431" s="188" t="s">
        <v>1290</v>
      </c>
      <c r="C431" s="189">
        <v>1</v>
      </c>
    </row>
    <row r="432" spans="1:3" ht="15.5" x14ac:dyDescent="0.35">
      <c r="A432" s="188" t="s">
        <v>1291</v>
      </c>
      <c r="B432" s="188" t="s">
        <v>1292</v>
      </c>
      <c r="C432" s="189">
        <v>1</v>
      </c>
    </row>
    <row r="433" spans="1:3" ht="15.5" x14ac:dyDescent="0.35">
      <c r="A433" s="188" t="s">
        <v>1293</v>
      </c>
      <c r="B433" s="188" t="s">
        <v>1294</v>
      </c>
      <c r="C433" s="189">
        <v>1</v>
      </c>
    </row>
    <row r="434" spans="1:3" ht="15.5" x14ac:dyDescent="0.35">
      <c r="A434" s="188" t="s">
        <v>1295</v>
      </c>
      <c r="B434" s="188" t="s">
        <v>1296</v>
      </c>
      <c r="C434" s="189">
        <v>1</v>
      </c>
    </row>
    <row r="435" spans="1:3" ht="15.5" x14ac:dyDescent="0.35">
      <c r="A435" s="188" t="s">
        <v>1297</v>
      </c>
      <c r="B435" s="188" t="s">
        <v>1298</v>
      </c>
      <c r="C435" s="189">
        <v>1</v>
      </c>
    </row>
    <row r="436" spans="1:3" ht="15.5" x14ac:dyDescent="0.35">
      <c r="A436" s="188" t="s">
        <v>1299</v>
      </c>
      <c r="B436" s="188" t="s">
        <v>1300</v>
      </c>
      <c r="C436" s="189">
        <v>1</v>
      </c>
    </row>
    <row r="437" spans="1:3" ht="15.5" x14ac:dyDescent="0.35">
      <c r="A437" s="188" t="s">
        <v>1301</v>
      </c>
      <c r="B437" s="188" t="s">
        <v>1302</v>
      </c>
      <c r="C437" s="189">
        <v>1</v>
      </c>
    </row>
    <row r="438" spans="1:3" ht="15.5" x14ac:dyDescent="0.35">
      <c r="A438" s="188" t="s">
        <v>1303</v>
      </c>
      <c r="B438" s="188" t="s">
        <v>1304</v>
      </c>
      <c r="C438" s="189">
        <v>1</v>
      </c>
    </row>
    <row r="439" spans="1:3" ht="15.5" x14ac:dyDescent="0.35">
      <c r="A439" s="188" t="s">
        <v>1305</v>
      </c>
      <c r="B439" s="188" t="s">
        <v>1306</v>
      </c>
      <c r="C439" s="189">
        <v>1</v>
      </c>
    </row>
    <row r="440" spans="1:3" ht="15.5" x14ac:dyDescent="0.35">
      <c r="A440" s="188" t="s">
        <v>1307</v>
      </c>
      <c r="B440" s="188" t="s">
        <v>1308</v>
      </c>
      <c r="C440" s="189">
        <v>1</v>
      </c>
    </row>
    <row r="441" spans="1:3" ht="15.5" x14ac:dyDescent="0.35">
      <c r="A441" s="188" t="s">
        <v>1309</v>
      </c>
      <c r="B441" s="188" t="s">
        <v>1310</v>
      </c>
      <c r="C441" s="189">
        <v>1</v>
      </c>
    </row>
    <row r="442" spans="1:3" ht="15.5" x14ac:dyDescent="0.35">
      <c r="A442" s="188" t="s">
        <v>1311</v>
      </c>
      <c r="B442" s="188" t="s">
        <v>1312</v>
      </c>
      <c r="C442" s="189">
        <v>1</v>
      </c>
    </row>
    <row r="443" spans="1:3" ht="15.5" x14ac:dyDescent="0.35">
      <c r="A443" s="188" t="s">
        <v>1313</v>
      </c>
      <c r="B443" s="188" t="s">
        <v>1314</v>
      </c>
      <c r="C443" s="189">
        <v>1</v>
      </c>
    </row>
    <row r="444" spans="1:3" ht="15.5" x14ac:dyDescent="0.35">
      <c r="A444" s="188" t="s">
        <v>1315</v>
      </c>
      <c r="B444" s="188" t="s">
        <v>1316</v>
      </c>
      <c r="C444" s="189">
        <v>1</v>
      </c>
    </row>
    <row r="445" spans="1:3" ht="15.5" x14ac:dyDescent="0.35">
      <c r="A445" s="188" t="s">
        <v>1317</v>
      </c>
      <c r="B445" s="188" t="s">
        <v>1318</v>
      </c>
      <c r="C445" s="189">
        <v>1</v>
      </c>
    </row>
    <row r="446" spans="1:3" ht="15.5" x14ac:dyDescent="0.35">
      <c r="A446" s="188" t="s">
        <v>1319</v>
      </c>
      <c r="B446" s="188" t="s">
        <v>1320</v>
      </c>
      <c r="C446" s="189">
        <v>1</v>
      </c>
    </row>
    <row r="447" spans="1:3" ht="15.5" x14ac:dyDescent="0.35">
      <c r="A447" s="188" t="s">
        <v>1321</v>
      </c>
      <c r="B447" s="188" t="s">
        <v>1322</v>
      </c>
      <c r="C447" s="189">
        <v>1</v>
      </c>
    </row>
    <row r="448" spans="1:3" ht="15.5" x14ac:dyDescent="0.35">
      <c r="A448" s="188" t="s">
        <v>1323</v>
      </c>
      <c r="B448" s="188" t="s">
        <v>1324</v>
      </c>
      <c r="C448" s="189">
        <v>1</v>
      </c>
    </row>
    <row r="449" spans="1:3" ht="15.5" x14ac:dyDescent="0.35">
      <c r="A449" s="188" t="s">
        <v>1325</v>
      </c>
      <c r="B449" s="188" t="s">
        <v>1326</v>
      </c>
      <c r="C449" s="189">
        <v>1</v>
      </c>
    </row>
    <row r="450" spans="1:3" ht="15.5" x14ac:dyDescent="0.35">
      <c r="A450" s="188" t="s">
        <v>1327</v>
      </c>
      <c r="B450" s="188" t="s">
        <v>1328</v>
      </c>
      <c r="C450" s="189">
        <v>1</v>
      </c>
    </row>
    <row r="451" spans="1:3" ht="15.5" x14ac:dyDescent="0.35">
      <c r="A451" s="188" t="s">
        <v>1329</v>
      </c>
      <c r="B451" s="188" t="s">
        <v>1330</v>
      </c>
      <c r="C451" s="189">
        <v>1</v>
      </c>
    </row>
    <row r="452" spans="1:3" ht="15.5" x14ac:dyDescent="0.35">
      <c r="A452" s="188" t="s">
        <v>1331</v>
      </c>
      <c r="B452" s="188" t="s">
        <v>1332</v>
      </c>
      <c r="C452" s="189">
        <v>1</v>
      </c>
    </row>
    <row r="453" spans="1:3" ht="15.5" x14ac:dyDescent="0.35">
      <c r="A453" s="188" t="s">
        <v>1333</v>
      </c>
      <c r="B453" s="188" t="s">
        <v>1334</v>
      </c>
      <c r="C453" s="189">
        <v>1</v>
      </c>
    </row>
    <row r="454" spans="1:3" ht="15.5" x14ac:dyDescent="0.35">
      <c r="A454" s="188" t="s">
        <v>1335</v>
      </c>
      <c r="B454" s="188" t="s">
        <v>1336</v>
      </c>
      <c r="C454" s="189">
        <v>1</v>
      </c>
    </row>
    <row r="455" spans="1:3" ht="15.5" x14ac:dyDescent="0.35">
      <c r="A455" s="188" t="s">
        <v>1337</v>
      </c>
      <c r="B455" s="188" t="s">
        <v>1338</v>
      </c>
      <c r="C455" s="189">
        <v>1</v>
      </c>
    </row>
    <row r="456" spans="1:3" ht="15.5" x14ac:dyDescent="0.35">
      <c r="A456" s="188" t="s">
        <v>1339</v>
      </c>
      <c r="B456" s="188" t="s">
        <v>1340</v>
      </c>
      <c r="C456" s="189">
        <v>1</v>
      </c>
    </row>
    <row r="457" spans="1:3" ht="15.5" x14ac:dyDescent="0.35">
      <c r="A457" s="188" t="s">
        <v>1341</v>
      </c>
      <c r="B457" s="188" t="s">
        <v>1342</v>
      </c>
      <c r="C457" s="189">
        <v>1</v>
      </c>
    </row>
    <row r="458" spans="1:3" ht="15.5" x14ac:dyDescent="0.35">
      <c r="A458" s="188" t="s">
        <v>1343</v>
      </c>
      <c r="B458" s="188" t="s">
        <v>1344</v>
      </c>
      <c r="C458" s="189">
        <v>1</v>
      </c>
    </row>
    <row r="459" spans="1:3" ht="15.5" x14ac:dyDescent="0.35">
      <c r="A459" s="188" t="s">
        <v>1345</v>
      </c>
      <c r="B459" s="188" t="s">
        <v>1346</v>
      </c>
      <c r="C459" s="189">
        <v>1</v>
      </c>
    </row>
    <row r="460" spans="1:3" ht="15.5" x14ac:dyDescent="0.35">
      <c r="A460" s="188" t="s">
        <v>1347</v>
      </c>
      <c r="B460" s="188" t="s">
        <v>1348</v>
      </c>
      <c r="C460" s="189">
        <v>1</v>
      </c>
    </row>
    <row r="461" spans="1:3" ht="15.5" x14ac:dyDescent="0.35">
      <c r="A461" s="188" t="s">
        <v>1349</v>
      </c>
      <c r="B461" s="188" t="s">
        <v>1350</v>
      </c>
      <c r="C461" s="189">
        <v>1</v>
      </c>
    </row>
    <row r="462" spans="1:3" ht="15.5" x14ac:dyDescent="0.35">
      <c r="A462" s="188" t="s">
        <v>1351</v>
      </c>
      <c r="B462" s="188" t="s">
        <v>1352</v>
      </c>
      <c r="C462" s="189">
        <v>1</v>
      </c>
    </row>
    <row r="463" spans="1:3" ht="15.5" x14ac:dyDescent="0.35">
      <c r="A463" s="188" t="s">
        <v>1353</v>
      </c>
      <c r="B463" s="188" t="s">
        <v>1354</v>
      </c>
      <c r="C463" s="189">
        <v>1</v>
      </c>
    </row>
    <row r="464" spans="1:3" ht="15.5" x14ac:dyDescent="0.35">
      <c r="A464" s="188" t="s">
        <v>1355</v>
      </c>
      <c r="B464" s="188" t="s">
        <v>1356</v>
      </c>
      <c r="C464" s="189">
        <v>1</v>
      </c>
    </row>
    <row r="465" spans="1:3" ht="15.5" x14ac:dyDescent="0.35">
      <c r="A465" s="188" t="s">
        <v>1357</v>
      </c>
      <c r="B465" s="188" t="s">
        <v>1358</v>
      </c>
      <c r="C465" s="189">
        <v>1</v>
      </c>
    </row>
    <row r="466" spans="1:3" ht="15.5" x14ac:dyDescent="0.35">
      <c r="A466" s="188" t="s">
        <v>1359</v>
      </c>
      <c r="B466" s="188" t="s">
        <v>1360</v>
      </c>
      <c r="C466" s="189">
        <v>1</v>
      </c>
    </row>
    <row r="467" spans="1:3" ht="15.5" x14ac:dyDescent="0.35">
      <c r="A467" s="188" t="s">
        <v>1361</v>
      </c>
      <c r="B467" s="188" t="s">
        <v>1362</v>
      </c>
      <c r="C467" s="189">
        <v>1</v>
      </c>
    </row>
    <row r="468" spans="1:3" ht="15.5" x14ac:dyDescent="0.35">
      <c r="A468" s="188" t="s">
        <v>1363</v>
      </c>
      <c r="B468" s="188" t="s">
        <v>1364</v>
      </c>
      <c r="C468" s="189">
        <v>1</v>
      </c>
    </row>
    <row r="469" spans="1:3" ht="15.5" x14ac:dyDescent="0.35">
      <c r="A469" s="188" t="s">
        <v>1365</v>
      </c>
      <c r="B469" s="188" t="s">
        <v>1366</v>
      </c>
      <c r="C469" s="189">
        <v>1</v>
      </c>
    </row>
    <row r="470" spans="1:3" ht="15.5" x14ac:dyDescent="0.35">
      <c r="A470" s="188" t="s">
        <v>1367</v>
      </c>
      <c r="B470" s="188" t="s">
        <v>1368</v>
      </c>
      <c r="C470" s="189">
        <v>1</v>
      </c>
    </row>
    <row r="471" spans="1:3" ht="15.5" x14ac:dyDescent="0.35">
      <c r="A471" s="188" t="s">
        <v>1369</v>
      </c>
      <c r="B471" s="188" t="s">
        <v>1370</v>
      </c>
      <c r="C471" s="189">
        <v>1</v>
      </c>
    </row>
    <row r="472" spans="1:3" ht="15.5" x14ac:dyDescent="0.35">
      <c r="A472" s="188" t="s">
        <v>1371</v>
      </c>
      <c r="B472" s="188" t="s">
        <v>1372</v>
      </c>
      <c r="C472" s="189">
        <v>1</v>
      </c>
    </row>
    <row r="473" spans="1:3" ht="15.5" x14ac:dyDescent="0.35">
      <c r="A473" s="188" t="s">
        <v>1373</v>
      </c>
      <c r="B473" s="188" t="s">
        <v>1374</v>
      </c>
      <c r="C473" s="189">
        <v>1</v>
      </c>
    </row>
    <row r="474" spans="1:3" ht="15.5" x14ac:dyDescent="0.35">
      <c r="A474" s="188" t="s">
        <v>1375</v>
      </c>
      <c r="B474" s="188" t="s">
        <v>1376</v>
      </c>
      <c r="C474" s="189">
        <v>1</v>
      </c>
    </row>
    <row r="475" spans="1:3" ht="15.5" x14ac:dyDescent="0.35">
      <c r="A475" s="188" t="s">
        <v>1377</v>
      </c>
      <c r="B475" s="188" t="s">
        <v>1378</v>
      </c>
      <c r="C475" s="189">
        <v>5</v>
      </c>
    </row>
    <row r="476" spans="1:3" ht="15.5" x14ac:dyDescent="0.35">
      <c r="A476" s="188" t="s">
        <v>1379</v>
      </c>
      <c r="B476" s="188" t="s">
        <v>1380</v>
      </c>
      <c r="C476" s="189">
        <v>4</v>
      </c>
    </row>
    <row r="477" spans="1:3" ht="15.5" x14ac:dyDescent="0.35">
      <c r="A477" s="188" t="s">
        <v>1381</v>
      </c>
      <c r="B477" s="188" t="s">
        <v>1382</v>
      </c>
      <c r="C477" s="189">
        <v>1</v>
      </c>
    </row>
    <row r="478" spans="1:3" ht="15.5" x14ac:dyDescent="0.35">
      <c r="A478" s="188" t="s">
        <v>1383</v>
      </c>
      <c r="B478" s="188" t="s">
        <v>1384</v>
      </c>
      <c r="C478" s="189">
        <v>1</v>
      </c>
    </row>
    <row r="479" spans="1:3" ht="15.5" x14ac:dyDescent="0.35">
      <c r="A479" s="188" t="s">
        <v>1385</v>
      </c>
      <c r="B479" s="188" t="s">
        <v>1386</v>
      </c>
      <c r="C479" s="189">
        <v>1</v>
      </c>
    </row>
    <row r="480" spans="1:3" ht="15.5" x14ac:dyDescent="0.35">
      <c r="A480" s="188" t="s">
        <v>1387</v>
      </c>
      <c r="B480" s="188" t="s">
        <v>1388</v>
      </c>
      <c r="C480" s="189">
        <v>1</v>
      </c>
    </row>
    <row r="481" spans="1:3" ht="15.5" x14ac:dyDescent="0.35">
      <c r="A481" s="188" t="s">
        <v>1389</v>
      </c>
      <c r="B481" s="188" t="s">
        <v>1390</v>
      </c>
      <c r="C481" s="189">
        <v>1</v>
      </c>
    </row>
    <row r="482" spans="1:3" ht="15.5" x14ac:dyDescent="0.35">
      <c r="A482" s="188" t="s">
        <v>1391</v>
      </c>
      <c r="B482" s="188" t="s">
        <v>1392</v>
      </c>
      <c r="C482" s="189">
        <v>1</v>
      </c>
    </row>
    <row r="483" spans="1:3" ht="15.5" x14ac:dyDescent="0.35">
      <c r="A483" s="188" t="s">
        <v>1393</v>
      </c>
      <c r="B483" s="188" t="s">
        <v>1394</v>
      </c>
      <c r="C483" s="189">
        <v>1</v>
      </c>
    </row>
    <row r="484" spans="1:3" ht="15.5" x14ac:dyDescent="0.35">
      <c r="A484" s="188" t="s">
        <v>1395</v>
      </c>
      <c r="B484" s="188" t="s">
        <v>1396</v>
      </c>
      <c r="C484" s="189">
        <v>1</v>
      </c>
    </row>
    <row r="485" spans="1:3" ht="15.5" x14ac:dyDescent="0.35">
      <c r="A485" s="188" t="s">
        <v>1397</v>
      </c>
      <c r="B485" s="188" t="s">
        <v>1398</v>
      </c>
      <c r="C485" s="189">
        <v>1</v>
      </c>
    </row>
    <row r="486" spans="1:3" ht="15.5" x14ac:dyDescent="0.35">
      <c r="A486" s="188" t="s">
        <v>1399</v>
      </c>
      <c r="B486" s="188" t="s">
        <v>1400</v>
      </c>
      <c r="C486" s="189">
        <v>1</v>
      </c>
    </row>
    <row r="487" spans="1:3" ht="15.5" x14ac:dyDescent="0.35">
      <c r="A487" s="188" t="s">
        <v>1401</v>
      </c>
      <c r="B487" s="188" t="s">
        <v>1402</v>
      </c>
      <c r="C487" s="189">
        <v>1</v>
      </c>
    </row>
    <row r="488" spans="1:3" ht="15.5" x14ac:dyDescent="0.35">
      <c r="A488" s="188" t="s">
        <v>1403</v>
      </c>
      <c r="B488" s="188" t="s">
        <v>1404</v>
      </c>
      <c r="C488" s="189">
        <v>1</v>
      </c>
    </row>
    <row r="489" spans="1:3" ht="15.5" x14ac:dyDescent="0.35">
      <c r="A489" s="188" t="s">
        <v>1405</v>
      </c>
      <c r="B489" s="188" t="s">
        <v>1406</v>
      </c>
      <c r="C489" s="189">
        <v>1</v>
      </c>
    </row>
    <row r="490" spans="1:3" ht="15.5" x14ac:dyDescent="0.35">
      <c r="A490" s="188" t="s">
        <v>1407</v>
      </c>
      <c r="B490" s="188" t="s">
        <v>1408</v>
      </c>
      <c r="C490" s="189">
        <v>8</v>
      </c>
    </row>
    <row r="491" spans="1:3" ht="15.5" x14ac:dyDescent="0.35">
      <c r="A491" s="188" t="s">
        <v>1409</v>
      </c>
      <c r="B491" s="188" t="s">
        <v>1410</v>
      </c>
      <c r="C491" s="189">
        <v>1</v>
      </c>
    </row>
    <row r="492" spans="1:3" ht="15.5" x14ac:dyDescent="0.35">
      <c r="A492" s="188" t="s">
        <v>1411</v>
      </c>
      <c r="B492" s="188" t="s">
        <v>1412</v>
      </c>
      <c r="C492" s="189">
        <v>1</v>
      </c>
    </row>
    <row r="493" spans="1:3" ht="15.5" x14ac:dyDescent="0.35">
      <c r="A493" s="188" t="s">
        <v>1413</v>
      </c>
      <c r="B493" s="188" t="s">
        <v>1414</v>
      </c>
      <c r="C493" s="189">
        <v>1</v>
      </c>
    </row>
    <row r="494" spans="1:3" ht="15.5" x14ac:dyDescent="0.35">
      <c r="A494" s="188" t="s">
        <v>1415</v>
      </c>
      <c r="B494" s="188" t="s">
        <v>1416</v>
      </c>
      <c r="C494" s="189">
        <v>1</v>
      </c>
    </row>
    <row r="495" spans="1:3" ht="15.5" x14ac:dyDescent="0.35">
      <c r="A495" s="188" t="s">
        <v>1417</v>
      </c>
      <c r="B495" s="188" t="s">
        <v>1418</v>
      </c>
      <c r="C495" s="189">
        <v>1</v>
      </c>
    </row>
    <row r="496" spans="1:3" ht="15.5" x14ac:dyDescent="0.35">
      <c r="A496" s="188" t="s">
        <v>1419</v>
      </c>
      <c r="B496" s="188" t="s">
        <v>1420</v>
      </c>
      <c r="C496" s="189">
        <v>1</v>
      </c>
    </row>
    <row r="497" spans="1:3" ht="15.5" x14ac:dyDescent="0.35">
      <c r="A497" s="188" t="s">
        <v>1421</v>
      </c>
      <c r="B497" s="188" t="s">
        <v>1422</v>
      </c>
      <c r="C497" s="189">
        <v>1</v>
      </c>
    </row>
    <row r="498" spans="1:3" ht="15.5" x14ac:dyDescent="0.35">
      <c r="A498" s="188" t="s">
        <v>1423</v>
      </c>
      <c r="B498" s="188" t="s">
        <v>1424</v>
      </c>
      <c r="C498" s="189">
        <v>1</v>
      </c>
    </row>
    <row r="499" spans="1:3" ht="15.5" x14ac:dyDescent="0.35">
      <c r="A499" s="188" t="s">
        <v>1425</v>
      </c>
      <c r="B499" s="188" t="s">
        <v>1426</v>
      </c>
      <c r="C499" s="189">
        <v>1</v>
      </c>
    </row>
    <row r="500" spans="1:3" ht="15.5" x14ac:dyDescent="0.35">
      <c r="A500" s="188" t="s">
        <v>1427</v>
      </c>
      <c r="B500" s="188" t="s">
        <v>1428</v>
      </c>
      <c r="C500" s="189">
        <v>1</v>
      </c>
    </row>
    <row r="501" spans="1:3" ht="15.5" x14ac:dyDescent="0.35">
      <c r="A501" s="188" t="s">
        <v>1429</v>
      </c>
      <c r="B501" s="188" t="s">
        <v>1430</v>
      </c>
      <c r="C501" s="189">
        <v>1</v>
      </c>
    </row>
    <row r="502" spans="1:3" ht="15.5" x14ac:dyDescent="0.35">
      <c r="A502" s="188" t="s">
        <v>1431</v>
      </c>
      <c r="B502" s="188" t="s">
        <v>1432</v>
      </c>
      <c r="C502" s="189">
        <v>1</v>
      </c>
    </row>
    <row r="503" spans="1:3" ht="15.5" x14ac:dyDescent="0.35">
      <c r="A503" s="188" t="s">
        <v>1433</v>
      </c>
      <c r="B503" s="188" t="s">
        <v>1434</v>
      </c>
      <c r="C503" s="189">
        <v>1</v>
      </c>
    </row>
    <row r="504" spans="1:3" ht="15.5" x14ac:dyDescent="0.35">
      <c r="A504" s="188" t="s">
        <v>1435</v>
      </c>
      <c r="B504" s="188" t="s">
        <v>1436</v>
      </c>
      <c r="C504" s="189">
        <v>1</v>
      </c>
    </row>
    <row r="505" spans="1:3" ht="15.5" x14ac:dyDescent="0.35">
      <c r="A505" s="188" t="s">
        <v>1437</v>
      </c>
      <c r="B505" s="188" t="s">
        <v>1438</v>
      </c>
      <c r="C505" s="189">
        <v>1</v>
      </c>
    </row>
    <row r="506" spans="1:3" ht="15.5" x14ac:dyDescent="0.35">
      <c r="A506" s="188" t="s">
        <v>1439</v>
      </c>
      <c r="B506" s="188" t="s">
        <v>1440</v>
      </c>
      <c r="C506" s="189">
        <v>1</v>
      </c>
    </row>
    <row r="507" spans="1:3" ht="15.5" x14ac:dyDescent="0.35">
      <c r="A507" s="188" t="s">
        <v>1441</v>
      </c>
      <c r="B507" s="188" t="s">
        <v>1442</v>
      </c>
      <c r="C507" s="189">
        <v>1</v>
      </c>
    </row>
    <row r="508" spans="1:3" ht="15.5" x14ac:dyDescent="0.35">
      <c r="A508" s="188" t="s">
        <v>1443</v>
      </c>
      <c r="B508" s="188" t="s">
        <v>1444</v>
      </c>
      <c r="C508" s="189">
        <v>1</v>
      </c>
    </row>
    <row r="509" spans="1:3" ht="15.5" x14ac:dyDescent="0.35">
      <c r="A509" s="188" t="s">
        <v>1445</v>
      </c>
      <c r="B509" s="188" t="s">
        <v>1446</v>
      </c>
      <c r="C509" s="189">
        <v>1</v>
      </c>
    </row>
    <row r="510" spans="1:3" ht="15.5" x14ac:dyDescent="0.35">
      <c r="A510" s="188" t="s">
        <v>1447</v>
      </c>
      <c r="B510" s="188" t="s">
        <v>1448</v>
      </c>
      <c r="C510" s="189">
        <v>1</v>
      </c>
    </row>
    <row r="511" spans="1:3" ht="15.5" x14ac:dyDescent="0.35">
      <c r="A511" s="188" t="s">
        <v>1449</v>
      </c>
      <c r="B511" s="188" t="s">
        <v>1450</v>
      </c>
      <c r="C511" s="189">
        <v>1</v>
      </c>
    </row>
    <row r="512" spans="1:3" ht="15.5" x14ac:dyDescent="0.35">
      <c r="A512" s="188" t="s">
        <v>1451</v>
      </c>
      <c r="B512" s="188" t="s">
        <v>1452</v>
      </c>
      <c r="C512" s="189">
        <v>1</v>
      </c>
    </row>
    <row r="513" spans="1:3" ht="15.5" x14ac:dyDescent="0.35">
      <c r="A513" s="188" t="s">
        <v>1453</v>
      </c>
      <c r="B513" s="188" t="s">
        <v>1454</v>
      </c>
      <c r="C513" s="189">
        <v>1</v>
      </c>
    </row>
    <row r="514" spans="1:3" ht="15.5" x14ac:dyDescent="0.35">
      <c r="A514" s="188" t="s">
        <v>1455</v>
      </c>
      <c r="B514" s="188" t="s">
        <v>1456</v>
      </c>
      <c r="C514" s="189">
        <v>1</v>
      </c>
    </row>
    <row r="515" spans="1:3" ht="15.5" x14ac:dyDescent="0.35">
      <c r="A515" s="188" t="s">
        <v>1457</v>
      </c>
      <c r="B515" s="188" t="s">
        <v>1458</v>
      </c>
      <c r="C515" s="189">
        <v>1</v>
      </c>
    </row>
    <row r="516" spans="1:3" ht="15.5" x14ac:dyDescent="0.35">
      <c r="A516" s="188" t="s">
        <v>1459</v>
      </c>
      <c r="B516" s="188" t="s">
        <v>1460</v>
      </c>
      <c r="C516" s="189">
        <v>1</v>
      </c>
    </row>
    <row r="517" spans="1:3" ht="15.5" x14ac:dyDescent="0.35">
      <c r="A517" s="188" t="s">
        <v>1461</v>
      </c>
      <c r="B517" s="188" t="s">
        <v>1462</v>
      </c>
      <c r="C517" s="189">
        <v>1</v>
      </c>
    </row>
    <row r="518" spans="1:3" ht="15.5" x14ac:dyDescent="0.35">
      <c r="A518" s="188" t="s">
        <v>1463</v>
      </c>
      <c r="B518" s="188" t="s">
        <v>1464</v>
      </c>
      <c r="C518" s="189">
        <v>1</v>
      </c>
    </row>
    <row r="519" spans="1:3" ht="15.5" x14ac:dyDescent="0.35">
      <c r="A519" s="188" t="s">
        <v>1465</v>
      </c>
      <c r="B519" s="188" t="s">
        <v>1466</v>
      </c>
      <c r="C519" s="189">
        <v>1</v>
      </c>
    </row>
    <row r="520" spans="1:3" ht="15.5" x14ac:dyDescent="0.35">
      <c r="A520" s="188" t="s">
        <v>1467</v>
      </c>
      <c r="B520" s="188" t="s">
        <v>1468</v>
      </c>
      <c r="C520" s="189">
        <v>1</v>
      </c>
    </row>
    <row r="521" spans="1:3" ht="15.5" x14ac:dyDescent="0.35">
      <c r="A521" s="188" t="s">
        <v>1469</v>
      </c>
      <c r="B521" s="188" t="s">
        <v>1470</v>
      </c>
      <c r="C521" s="189">
        <v>1</v>
      </c>
    </row>
    <row r="522" spans="1:3" ht="15.5" x14ac:dyDescent="0.35">
      <c r="A522" s="188" t="s">
        <v>1471</v>
      </c>
      <c r="B522" s="188" t="s">
        <v>1472</v>
      </c>
      <c r="C522" s="189">
        <v>1</v>
      </c>
    </row>
    <row r="523" spans="1:3" ht="15.5" x14ac:dyDescent="0.35">
      <c r="A523" s="188" t="s">
        <v>1473</v>
      </c>
      <c r="B523" s="188" t="s">
        <v>1474</v>
      </c>
      <c r="C523" s="189">
        <v>1</v>
      </c>
    </row>
    <row r="524" spans="1:3" ht="15.5" x14ac:dyDescent="0.35">
      <c r="A524" s="188" t="s">
        <v>1475</v>
      </c>
      <c r="B524" s="188" t="s">
        <v>1476</v>
      </c>
      <c r="C524" s="189">
        <v>1</v>
      </c>
    </row>
    <row r="525" spans="1:3" ht="15.5" x14ac:dyDescent="0.35">
      <c r="A525" s="188" t="s">
        <v>1477</v>
      </c>
      <c r="B525" s="188" t="s">
        <v>1478</v>
      </c>
      <c r="C525" s="189">
        <v>1</v>
      </c>
    </row>
    <row r="526" spans="1:3" ht="15.5" x14ac:dyDescent="0.35">
      <c r="A526" s="188" t="s">
        <v>1479</v>
      </c>
      <c r="B526" s="188" t="s">
        <v>1480</v>
      </c>
      <c r="C526" s="189">
        <v>1</v>
      </c>
    </row>
    <row r="527" spans="1:3" ht="15.5" x14ac:dyDescent="0.35">
      <c r="A527" s="188" t="s">
        <v>1481</v>
      </c>
      <c r="B527" s="188" t="s">
        <v>1482</v>
      </c>
      <c r="C527" s="189">
        <v>1</v>
      </c>
    </row>
    <row r="528" spans="1:3" ht="15.5" x14ac:dyDescent="0.35">
      <c r="A528" s="188" t="s">
        <v>1484</v>
      </c>
      <c r="B528" s="188" t="s">
        <v>1485</v>
      </c>
      <c r="C528" s="189">
        <v>1</v>
      </c>
    </row>
    <row r="529" spans="1:3" ht="15.5" x14ac:dyDescent="0.35">
      <c r="A529" s="188" t="s">
        <v>1486</v>
      </c>
      <c r="B529" s="188" t="s">
        <v>1487</v>
      </c>
      <c r="C529" s="189">
        <v>1</v>
      </c>
    </row>
    <row r="530" spans="1:3" ht="15.5" x14ac:dyDescent="0.35">
      <c r="A530" s="188" t="s">
        <v>1488</v>
      </c>
      <c r="B530" s="188" t="s">
        <v>1489</v>
      </c>
      <c r="C530" s="189">
        <v>1</v>
      </c>
    </row>
    <row r="531" spans="1:3" ht="15.5" x14ac:dyDescent="0.35">
      <c r="A531" s="188" t="s">
        <v>1490</v>
      </c>
      <c r="B531" s="188" t="s">
        <v>1491</v>
      </c>
      <c r="C531" s="189">
        <v>1</v>
      </c>
    </row>
    <row r="532" spans="1:3" ht="15.5" x14ac:dyDescent="0.35">
      <c r="A532" s="188" t="s">
        <v>1492</v>
      </c>
      <c r="B532" s="188" t="s">
        <v>1493</v>
      </c>
      <c r="C532" s="189">
        <v>1</v>
      </c>
    </row>
    <row r="533" spans="1:3" ht="15.5" x14ac:dyDescent="0.35">
      <c r="A533" s="188" t="s">
        <v>1494</v>
      </c>
      <c r="B533" s="188" t="s">
        <v>1495</v>
      </c>
      <c r="C533" s="189">
        <v>1</v>
      </c>
    </row>
    <row r="534" spans="1:3" ht="31" x14ac:dyDescent="0.35">
      <c r="A534" s="188" t="s">
        <v>1496</v>
      </c>
      <c r="B534" s="188" t="s">
        <v>1497</v>
      </c>
      <c r="C534" s="189">
        <v>1</v>
      </c>
    </row>
    <row r="535" spans="1:3" ht="31" x14ac:dyDescent="0.35">
      <c r="A535" s="188" t="s">
        <v>1498</v>
      </c>
      <c r="B535" s="188" t="s">
        <v>1499</v>
      </c>
      <c r="C535" s="189">
        <v>1</v>
      </c>
    </row>
    <row r="536" spans="1:3" ht="15.5" x14ac:dyDescent="0.35">
      <c r="A536" s="188" t="s">
        <v>1500</v>
      </c>
      <c r="B536" s="188" t="s">
        <v>1501</v>
      </c>
      <c r="C536" s="189">
        <v>1</v>
      </c>
    </row>
    <row r="537" spans="1:3" ht="15.5" x14ac:dyDescent="0.35">
      <c r="A537" s="188" t="s">
        <v>1502</v>
      </c>
      <c r="B537" s="188" t="s">
        <v>1503</v>
      </c>
      <c r="C537" s="189">
        <v>1</v>
      </c>
    </row>
    <row r="538" spans="1:3" ht="15.5" x14ac:dyDescent="0.35">
      <c r="A538" s="188" t="s">
        <v>1504</v>
      </c>
      <c r="B538" s="188" t="s">
        <v>1505</v>
      </c>
      <c r="C538" s="189">
        <v>1</v>
      </c>
    </row>
    <row r="539" spans="1:3" ht="15.5" x14ac:dyDescent="0.35">
      <c r="A539" s="188" t="s">
        <v>1506</v>
      </c>
      <c r="B539" s="188" t="s">
        <v>1514</v>
      </c>
      <c r="C539" s="189">
        <v>1</v>
      </c>
    </row>
    <row r="540" spans="1:3" ht="15.5" x14ac:dyDescent="0.35">
      <c r="A540" s="188" t="s">
        <v>1515</v>
      </c>
      <c r="B540" s="188" t="s">
        <v>1516</v>
      </c>
      <c r="C540" s="189">
        <v>1</v>
      </c>
    </row>
    <row r="541" spans="1:3" ht="15.5" x14ac:dyDescent="0.35">
      <c r="A541" s="188" t="s">
        <v>1517</v>
      </c>
      <c r="B541" s="188" t="s">
        <v>1518</v>
      </c>
      <c r="C541" s="189">
        <v>1</v>
      </c>
    </row>
    <row r="542" spans="1:3" ht="15.5" x14ac:dyDescent="0.35">
      <c r="A542" s="188" t="s">
        <v>1519</v>
      </c>
      <c r="B542" s="188" t="s">
        <v>1520</v>
      </c>
      <c r="C542" s="189">
        <v>1</v>
      </c>
    </row>
    <row r="543" spans="1:3" ht="15.5" x14ac:dyDescent="0.35">
      <c r="A543" s="188" t="s">
        <v>1521</v>
      </c>
      <c r="B543" s="188" t="s">
        <v>1522</v>
      </c>
      <c r="C543" s="189">
        <v>1</v>
      </c>
    </row>
    <row r="544" spans="1:3" ht="15.5" x14ac:dyDescent="0.35">
      <c r="A544" s="188" t="s">
        <v>1523</v>
      </c>
      <c r="B544" s="188" t="s">
        <v>1524</v>
      </c>
      <c r="C544" s="189">
        <v>1</v>
      </c>
    </row>
    <row r="545" spans="1:3" ht="15.5" x14ac:dyDescent="0.35">
      <c r="A545" s="188" t="s">
        <v>1525</v>
      </c>
      <c r="B545" s="188" t="s">
        <v>1526</v>
      </c>
      <c r="C545" s="189">
        <v>1</v>
      </c>
    </row>
    <row r="546" spans="1:3" ht="15.5" x14ac:dyDescent="0.35">
      <c r="A546" s="188" t="s">
        <v>1527</v>
      </c>
      <c r="B546" s="188" t="s">
        <v>1528</v>
      </c>
      <c r="C546" s="189">
        <v>1</v>
      </c>
    </row>
    <row r="547" spans="1:3" ht="15.5" x14ac:dyDescent="0.35">
      <c r="A547" s="188" t="s">
        <v>1529</v>
      </c>
      <c r="B547" s="188" t="s">
        <v>1530</v>
      </c>
      <c r="C547" s="189">
        <v>1</v>
      </c>
    </row>
    <row r="548" spans="1:3" ht="15.5" x14ac:dyDescent="0.35">
      <c r="A548" s="188" t="s">
        <v>1531</v>
      </c>
      <c r="B548" s="188" t="s">
        <v>1532</v>
      </c>
      <c r="C548" s="189">
        <v>1</v>
      </c>
    </row>
  </sheetData>
  <autoFilter ref="A1:U539" xr:uid="{00000000-0001-0000-0500-000000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B5B4DEE38E943499C2C7511919B72BA" ma:contentTypeVersion="14" ma:contentTypeDescription="Create a new document." ma:contentTypeScope="" ma:versionID="fc42658f6af853bf54f81a61a3f212e3">
  <xsd:schema xmlns:xsd="http://www.w3.org/2001/XMLSchema" xmlns:xs="http://www.w3.org/2001/XMLSchema" xmlns:p="http://schemas.microsoft.com/office/2006/metadata/properties" xmlns:ns1="http://schemas.microsoft.com/sharepoint/v3" xmlns:ns2="33874043-1092-46f2-b7ed-3863b0441e79" xmlns:ns3="2c75e67c-ed2d-4c91-baba-8aa4949e551e" targetNamespace="http://schemas.microsoft.com/office/2006/metadata/properties" ma:root="true" ma:fieldsID="d9f091e4208c45b1fc7767885202b3b3" ns1:_="" ns2:_="" ns3:_="">
    <xsd:import namespace="http://schemas.microsoft.com/sharepoint/v3"/>
    <xsd:import namespace="33874043-1092-46f2-b7ed-3863b0441e79"/>
    <xsd:import namespace="2c75e67c-ed2d-4c91-baba-8aa4949e551e"/>
    <xsd:element name="properties">
      <xsd:complexType>
        <xsd:sequence>
          <xsd:element name="documentManagement">
            <xsd:complexType>
              <xsd:all>
                <xsd:element ref="ns2:MediaServiceMetadata" minOccurs="0"/>
                <xsd:element ref="ns2:MediaServiceFastMetadata" minOccurs="0"/>
                <xsd:element ref="ns1:_ip_UnifiedCompliancePolicyProperties" minOccurs="0"/>
                <xsd:element ref="ns1:_ip_UnifiedCompliancePolicyUIAction"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874043-1092-46f2-b7ed-3863b0441e7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68893229-fc1a-4591-9812-6a184d4b58bc"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c75e67c-ed2d-4c91-baba-8aa4949e551e"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80283ac5-ee11-4a8b-b790-93b8efa1ecd9}" ma:internalName="TaxCatchAll" ma:showField="CatchAllData" ma:web="2c75e67c-ed2d-4c91-baba-8aa4949e551e">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lcf76f155ced4ddcb4097134ff3c332f xmlns="33874043-1092-46f2-b7ed-3863b0441e79">
      <Terms xmlns="http://schemas.microsoft.com/office/infopath/2007/PartnerControls"/>
    </lcf76f155ced4ddcb4097134ff3c332f>
    <TaxCatchAll xmlns="2c75e67c-ed2d-4c91-baba-8aa4949e551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7E440F9-BA21-4607-B993-1C4CE41AC40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3874043-1092-46f2-b7ed-3863b0441e79"/>
    <ds:schemaRef ds:uri="2c75e67c-ed2d-4c91-baba-8aa4949e551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B43BBAE-A9CF-4031-917D-B1FA1BED2ED0}">
  <ds:schemaRefs>
    <ds:schemaRef ds:uri="http://schemas.microsoft.com/office/2006/documentManagement/types"/>
    <ds:schemaRef ds:uri="http://purl.org/dc/dcmitype/"/>
    <ds:schemaRef ds:uri="http://purl.org/dc/elements/1.1/"/>
    <ds:schemaRef ds:uri="2c75e67c-ed2d-4c91-baba-8aa4949e551e"/>
    <ds:schemaRef ds:uri="http://schemas.openxmlformats.org/package/2006/metadata/core-properties"/>
    <ds:schemaRef ds:uri="http://www.w3.org/XML/1998/namespace"/>
    <ds:schemaRef ds:uri="http://purl.org/dc/terms/"/>
    <ds:schemaRef ds:uri="http://schemas.microsoft.com/office/infopath/2007/PartnerControls"/>
    <ds:schemaRef ds:uri="33874043-1092-46f2-b7ed-3863b0441e79"/>
    <ds:schemaRef ds:uri="http://schemas.microsoft.com/sharepoint/v3"/>
    <ds:schemaRef ds:uri="http://schemas.microsoft.com/office/2006/metadata/properties"/>
  </ds:schemaRefs>
</ds:datastoreItem>
</file>

<file path=customXml/itemProps3.xml><?xml version="1.0" encoding="utf-8"?>
<ds:datastoreItem xmlns:ds="http://schemas.openxmlformats.org/officeDocument/2006/customXml" ds:itemID="{60FC36B4-81CD-4C65-BAD9-540B6A5FB4D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Dashboard</vt:lpstr>
      <vt:lpstr>Results</vt:lpstr>
      <vt:lpstr>Instructions</vt:lpstr>
      <vt:lpstr>Test Cases</vt:lpstr>
      <vt:lpstr>Change Log</vt:lpstr>
      <vt:lpstr>New Release Changes</vt:lpstr>
      <vt:lpstr>Issue Code Table</vt:lpstr>
      <vt:lpstr>'Change Log'!Print_Area</vt:lpstr>
      <vt:lpstr>Dashboard!Print_Area</vt:lpstr>
      <vt:lpstr>Instructions!Print_Area</vt:lpstr>
      <vt:lpstr>'New Release Changes'!Print_Area</vt:lpstr>
      <vt:lpstr>Results!Print_Area</vt:lpstr>
      <vt:lpstr>'Test Cases'!Print_Area</vt:lpstr>
      <vt:lpstr>'Test Cases'!Print_Titles</vt:lpstr>
    </vt:vector>
  </TitlesOfParts>
  <Manager>Office of Safeguards</Manager>
  <Company>Internal Revenue Service</Company>
  <LinksUpToDate>false</LinksUpToDate>
  <SharedDoc>false</SharedDoc>
  <HyperlinkBase>http://www.irs.gov/uac/Safeguards-Program</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IRS Office of Safeguards SCSEM</dc:title>
  <dc:subject>IT Security Compliance Evaluation</dc:subject>
  <dc:creator>Booz Allen Hamilton</dc:creator>
  <cp:keywords>usgcb, stig, pub1075</cp:keywords>
  <dc:description/>
  <cp:lastModifiedBy>McFadden Shanee</cp:lastModifiedBy>
  <cp:revision/>
  <dcterms:created xsi:type="dcterms:W3CDTF">2012-09-21T14:43:24Z</dcterms:created>
  <dcterms:modified xsi:type="dcterms:W3CDTF">2023-11-27T23:36:26Z</dcterms:modified>
  <cp:category>security</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0x010100BB5B4DEE38E943499C2C7511919B72BA</vt:lpwstr>
  </property>
  <property fmtid="{D5CDD505-2E9C-101B-9397-08002B2CF9AE}" pid="4" name="MediaServiceImageTags">
    <vt:lpwstr/>
  </property>
</Properties>
</file>