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C:\Users\5XRVB\Documents\"/>
    </mc:Choice>
  </mc:AlternateContent>
  <xr:revisionPtr revIDLastSave="0" documentId="8_{8ACEF1B6-5B4E-48A6-A484-CE0B7D508A61}"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8" r:id="rId2"/>
    <sheet name="Instructions" sheetId="9" r:id="rId3"/>
    <sheet name="IBMi Test Cases" sheetId="13" r:id="rId4"/>
    <sheet name="Change Log" sheetId="11" r:id="rId5"/>
    <sheet name="Issue Code Table" sheetId="12" r:id="rId6"/>
  </sheets>
  <definedNames>
    <definedName name="_xlnm._FilterDatabase" localSheetId="3" hidden="1">'IBMi Test Cases'!$A$2:$IR$82</definedName>
    <definedName name="_xlnm.Print_Area" localSheetId="4">'Change Log'!$A$1:$D$6</definedName>
    <definedName name="_xlnm.Print_Area" localSheetId="0">Dashboard!$A$1:$C$45</definedName>
    <definedName name="_xlnm.Print_Area" localSheetId="2">Instructions!$A$1:$N$39</definedName>
    <definedName name="_xlnm.Print_Area" localSheetId="1">Results!$A$1:$N$23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8" l="1"/>
  <c r="D12" i="8"/>
  <c r="C12" i="8"/>
  <c r="B12" i="8"/>
  <c r="M12" i="8" l="1"/>
  <c r="O12" i="8" l="1"/>
  <c r="AA4" i="13"/>
  <c r="AA5" i="13"/>
  <c r="AA6" i="13"/>
  <c r="AA7"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40" i="13"/>
  <c r="AA41" i="13"/>
  <c r="AA42" i="13"/>
  <c r="AA43" i="13"/>
  <c r="AA44" i="13"/>
  <c r="AA45" i="13"/>
  <c r="AA46" i="13"/>
  <c r="AA47" i="13"/>
  <c r="AA48" i="13"/>
  <c r="AA49" i="13"/>
  <c r="AA50" i="13"/>
  <c r="AA51" i="13"/>
  <c r="AA52" i="13"/>
  <c r="AA53" i="13"/>
  <c r="AA54" i="13"/>
  <c r="AA55" i="13"/>
  <c r="AA56" i="13"/>
  <c r="AA57" i="13"/>
  <c r="AA58" i="13"/>
  <c r="AA59" i="13"/>
  <c r="AA60" i="13"/>
  <c r="AA61" i="13"/>
  <c r="AA62" i="13"/>
  <c r="AA63" i="13"/>
  <c r="AA64" i="13"/>
  <c r="AA65" i="13"/>
  <c r="AA66" i="13"/>
  <c r="AA67" i="13"/>
  <c r="AA68" i="13"/>
  <c r="AA69" i="13"/>
  <c r="AA70" i="13"/>
  <c r="AA71" i="13"/>
  <c r="AA72" i="13"/>
  <c r="AA73" i="13"/>
  <c r="AA74" i="13"/>
  <c r="AA75" i="13"/>
  <c r="AA76" i="13"/>
  <c r="AA77" i="13"/>
  <c r="AA78" i="13"/>
  <c r="AA79" i="13"/>
  <c r="AA80" i="13"/>
  <c r="AA81" i="13"/>
  <c r="AA82" i="13"/>
  <c r="AA3" i="13"/>
  <c r="F17" i="8" l="1"/>
  <c r="F21" i="8"/>
  <c r="E18" i="8"/>
  <c r="E22" i="8"/>
  <c r="D19" i="8"/>
  <c r="D23" i="8"/>
  <c r="C20" i="8"/>
  <c r="F18" i="8"/>
  <c r="F22" i="8"/>
  <c r="E19" i="8"/>
  <c r="E23" i="8"/>
  <c r="D20" i="8"/>
  <c r="C17" i="8"/>
  <c r="C21" i="8"/>
  <c r="F19" i="8"/>
  <c r="F23" i="8"/>
  <c r="E20" i="8"/>
  <c r="D17" i="8"/>
  <c r="D21" i="8"/>
  <c r="C18" i="8"/>
  <c r="C22" i="8"/>
  <c r="F20" i="8"/>
  <c r="E17" i="8"/>
  <c r="E21" i="8"/>
  <c r="D18" i="8"/>
  <c r="D22" i="8"/>
  <c r="C19" i="8"/>
  <c r="C23" i="8"/>
  <c r="B27" i="8"/>
  <c r="B29" i="8"/>
  <c r="A29" i="8"/>
  <c r="F12" i="8" l="1"/>
  <c r="F16" i="8"/>
  <c r="I19" i="8"/>
  <c r="C16" i="8"/>
  <c r="I18" i="8"/>
  <c r="I22" i="8"/>
  <c r="I20" i="8"/>
  <c r="E16" i="8"/>
  <c r="I23" i="8"/>
  <c r="I21" i="8"/>
  <c r="D16" i="8"/>
  <c r="I16" i="8" s="1"/>
  <c r="I17" i="8"/>
  <c r="N12" i="8"/>
  <c r="A27" i="8" s="1"/>
  <c r="H16" i="8" l="1"/>
  <c r="H23" i="8"/>
  <c r="H18" i="8"/>
  <c r="H17" i="8"/>
  <c r="H20" i="8"/>
  <c r="H22" i="8"/>
  <c r="H19" i="8"/>
  <c r="H21" i="8"/>
  <c r="D24" i="8" l="1"/>
  <c r="G12" i="8" s="1"/>
</calcChain>
</file>

<file path=xl/sharedStrings.xml><?xml version="1.0" encoding="utf-8"?>
<sst xmlns="http://schemas.openxmlformats.org/spreadsheetml/2006/main" count="2638" uniqueCount="2158">
  <si>
    <t>Internal Revenue Service</t>
  </si>
  <si>
    <t>Office of Safeguards</t>
  </si>
  <si>
    <t xml:space="preserve"> ▪ SCSEM Subject: IBM i Operating System (replaces i5OS)</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</si>
  <si>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</si>
  <si>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</si>
  <si>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</si>
  <si>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</si>
  <si>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</si>
  <si>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</si>
  <si>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</si>
  <si>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</si>
  <si>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</si>
  <si>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</si>
  <si>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</si>
  <si>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</si>
  <si>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</si>
  <si>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</si>
  <si>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</si>
  <si>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</si>
  <si>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</si>
  <si>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</si>
  <si>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</si>
  <si>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</si>
  <si>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</si>
  <si>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</si>
  <si>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</si>
  <si>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</si>
  <si>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</si>
  <si>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</si>
  <si>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</si>
  <si>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</si>
  <si>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</si>
  <si>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</si>
  <si>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</si>
  <si>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</si>
  <si>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</si>
  <si>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</si>
  <si>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</si>
  <si>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</si>
  <si>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</si>
  <si>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</si>
  <si>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</si>
  <si>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</si>
  <si>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</si>
  <si>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</si>
  <si>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</si>
  <si>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</si>
  <si>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</si>
  <si>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</si>
  <si>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</si>
  <si>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</si>
  <si>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</si>
  <si>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</si>
  <si>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</si>
  <si>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</si>
  <si>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</si>
  <si>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</si>
  <si>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</si>
  <si>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</si>
  <si>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</si>
  <si>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</si>
  <si>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</si>
  <si>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</si>
  <si>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</si>
  <si>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This SCSEM is used by the IRS Office of Safeguards to evaluate compliance with IRS Publication 1075 for agencies that have implemented</t>
  </si>
  <si>
    <t>an IBM i5 OS mainframe for a system that receives, stores, processes or transmits Federal Tax Information (FTI).</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</si>
  <si>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</si>
  <si>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</si>
  <si>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</si>
  <si>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This SCSEM was created for the IRS Office of Safeguards based on the following resources.</t>
  </si>
  <si>
    <t xml:space="preserve">▪ CIS-IBM-i-V7R2M0-Benchmark-v1.0.1 </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</si>
  <si>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</si>
  <si>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</si>
  <si>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</si>
  <si>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</si>
  <si>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</si>
  <si>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</si>
  <si>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</si>
  <si>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</si>
  <si>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</si>
  <si>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</si>
  <si>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</si>
  <si>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</si>
  <si>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</si>
  <si>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</si>
  <si>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</si>
  <si>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</si>
  <si>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</si>
  <si>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</si>
  <si>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</si>
  <si>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</si>
  <si>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</si>
  <si>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</si>
  <si>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</si>
  <si>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</si>
  <si>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</si>
  <si>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</si>
  <si>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</si>
  <si>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</si>
  <si>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</si>
  <si>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</si>
  <si>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</si>
  <si>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</si>
  <si>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</si>
  <si>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</si>
  <si>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</si>
  <si>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The risk category has been pre-populated next to each control to assist agencies in establishing priorities for corrective action.  The reviewer has the discretion to change the prioritization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</si>
  <si>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</si>
  <si>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</si>
  <si>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</si>
  <si>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</si>
  <si>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</si>
  <si>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</si>
  <si>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Section Title</t>
  </si>
  <si>
    <t>Description</t>
  </si>
  <si>
    <t>Test Procedures</t>
  </si>
  <si>
    <t>Expected Results</t>
  </si>
  <si>
    <t>Actual Results</t>
  </si>
  <si>
    <t>Status</t>
  </si>
  <si>
    <t>Notes/Evidence</t>
  </si>
  <si>
    <t>Criticality</t>
  </si>
  <si>
    <t>Issue Code Mapping</t>
  </si>
  <si>
    <r>
      <t xml:space="preserve">Issue Code Mapping (Select </t>
    </r>
    <r>
      <rPr>
        <b/>
        <u/>
        <sz val="10"/>
        <rFont val="Arial"/>
        <family val="2"/>
      </rPr>
      <t>one</t>
    </r>
    <r>
      <rPr>
        <b/>
        <sz val="10"/>
        <rFont val="Arial"/>
        <family val="2"/>
      </rPr>
      <t xml:space="preserve"> to enter in column N)</t>
    </r>
  </si>
  <si>
    <t>CIS Benchmark Section#</t>
  </si>
  <si>
    <t>Recommendation#</t>
  </si>
  <si>
    <t>Rationale Statement</t>
  </si>
  <si>
    <t>Remediation Procedure</t>
  </si>
  <si>
    <t>Risk Rating (Do Not Edit)</t>
  </si>
  <si>
    <t>IBMi-01</t>
  </si>
  <si>
    <t>SA-22</t>
  </si>
  <si>
    <t>Unsupported System Components</t>
  </si>
  <si>
    <t>Interview</t>
  </si>
  <si>
    <t>Patch Management</t>
  </si>
  <si>
    <t xml:space="preserve"> </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</si>
  <si>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</si>
  <si>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</si>
  <si>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</si>
  <si>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AC-3</t>
  </si>
  <si>
    <t>Access Enforcement</t>
  </si>
  <si>
    <t>Test (Manual)</t>
  </si>
  <si>
    <t>User Profile (*USRPRF) Access Controls (*PUBLIC authority)</t>
  </si>
  <si>
    <t>User Profiles must be granted proper access controls to prevent anyone other than the owner and the user profile itself from using it to gain unauthorized access. 
*PUBLIC authority to all user profiles should be *EXCLUDE with the following exceptions:
QDBSHR
QDBSHRDO
QTMPLPD</t>
  </si>
  <si>
    <t>1) On a command line, type STRSQL and press Enter
2) Copy or type the following SQL statement to the terminal and press Enter.
SELECT ALL
SYS_ONAME, OBJTYPE, USER_NAME, OBJ_AUTH 
FROM QSYS2/OBJ_PRIV T01 
WHERE OBJTYPE = '*USRPRF' 
AND SYS_ONAME NOT IN ('QDBSHR', 'QDBSHRDO', 'QTMPLPD') 
AND USER_NAME = '*PUBLIC' 
AND OBJ_AUTH  '*EXCLUDE'
3) Verify that the display returns no *PUBLIC authorized objects.</t>
  </si>
  <si>
    <t xml:space="preserve">Public authority user access is only enabled for the exceptions.   </t>
  </si>
  <si>
    <t xml:space="preserve">Note: If issue code is HAC31 consider changing baseline criticality to Significant 
</t>
  </si>
  <si>
    <t>HAC29
HAC31</t>
  </si>
  <si>
    <t>HAC29: Access to system functionality without identification and authentication
HAC31: The database public users has improper access to data and/or resources</t>
  </si>
  <si>
    <t>3</t>
  </si>
  <si>
    <t>3.1</t>
  </si>
  <si>
    <t>Granting the *PUBLIC an authority greater than *EXCLUDE to any *USRPRF object allows an attacker to swap with or submit jobs as these profiles and use their privileges and authorizations without knowing their passwords or credentials. *PUBLIC refers to all authenticated users. Granting the *PUBLIC authority to any profile other than QDBSHR, QDBSHRDO and QTMPLPD is a security risk.</t>
  </si>
  <si>
    <t>To establish the recommended configuration, change any *USRPRF objects identified in the audit to the default shipped and creation value *EXCLUDE to secure all user profiles from malicious use.
GRTOBJAUT OBJ() OBJTYPE(*USRPRF) USER(*PUBLIC) AUT(*EXCLUDE) REPLACE(*YES)</t>
  </si>
  <si>
    <t>Restrict User Profile (*USRPRF) Access Controls (*PUBLIC authority) by changing any *USRPRF objects identified in the audit to the default shipped and creation value *EXCLUDE to secure all user profiles from malicious use.  One method to accomplish the recommended state is to execute the following command(s): 
GRTOBJAUT OBJ() OBJTYPE(*USRPRF) USER(*PUBLIC) AUT(*EXCLUDE) REPLACE(*YES).</t>
  </si>
  <si>
    <t xml:space="preserve">To close this finding, please provide a copy of the QSYS.LIB file showing the PUBLIC USRPRF objects as restricted with the agency's CAP. </t>
  </si>
  <si>
    <t>IBMi-02</t>
  </si>
  <si>
    <t>User Profile (*USRPRF) Access Controls (Private authority)</t>
  </si>
  <si>
    <t xml:space="preserve">All Private authorities to all user profiles other than the owner’s and the profile itself should be removed. </t>
  </si>
  <si>
    <t>1) On a command line, type STRSQL and press Enter
2) Copy or type the following SQL statement to the terminal and press Enter.
SELECT SYS_ONAME, OBJTYPE, USER_NAME, OBJ_AUTH 
FROM QSYS2/OBJ_PRIV LEFT OUTER JOIN QSYS2/GROUPLIST 
ON SYS_ONAME = GROUPNAME 
WHERE OBJTYPE = '*USRPRF' 
AND SYS_ONAME  USER_NAME 
AND USER_NAME  OWNER 
AND USER_NAME  '*PUBLIC' 
AND USERNAME IS NULL 
AND SYS_ONAME CONCAT USER_NAME NOT IN 
('QGATEQSNADS', 'QMQMQMQMADM', 'QMSFQTCP', 
 'QSPLJOBQSPL', 'QTCPQMSF', 'QTMHHTTPQCLUSTER') 
3) Verify that the display returns no privately authorized objects.
o SYSTEM_OBJECT_NAME is the *USRPRF object that is privately authorized to the USER_NAME profile.</t>
  </si>
  <si>
    <t xml:space="preserve">Private authority access is only enabled for the required users.   </t>
  </si>
  <si>
    <t xml:space="preserve">All Private authorities to all user profiles other than the owner’s and the profile itself have not been removed. </t>
  </si>
  <si>
    <t>Significant</t>
  </si>
  <si>
    <t>HAC29</t>
  </si>
  <si>
    <t>HAC29: Access to system functionality without identification and authentication</t>
  </si>
  <si>
    <t>3.2</t>
  </si>
  <si>
    <t>Granting a private authority to any *USRPRF object allows an attacker to swap with or submit jobs as these profiles and use their privileges and authorizations without knowing their passwords or credentials. Granting a private authority to any *USRPRF object is a security risk.</t>
  </si>
  <si>
    <t>To establish the recommended configuration, change any *USRPRF (SYSTEM_OBJECT NAME) objects identified in the audit to the default shipped and creation value *EXCLUDE to secure all user profiles from malicious use.
RVKOBJAUT OBJ() OBJTYPE(*USRPRF) USER() AUT(*ALL)
• Note: Replace xxxxxx for OBJ() with the SYSTEM_OBJECT_NAME from the audit
• Replace xxxxxx for USER() with the USER_NAME from the audit</t>
  </si>
  <si>
    <t>Restrict User Profile (*USRPRF) Access Controls (Private authority). Change any *USRPRF (SYSTEM_OBJECT NAME) objects identified in the audit to the default shipped and creation value *EXCLUDE to secure all user profiles from malicious use.  One method to accomplish the recommended state is to execute the following command(s): 
RVKOBJAUT OBJ() OBJTYPE(*USRPRF) USER() AUT(*ALL)
Note: Replace xxxxxx for OBJ() with the SYSTEM_OBJECT_NAME from the audit
Replace xxxxxx for USER() with the USER_NAME from the audit.</t>
  </si>
  <si>
    <t>IBMi-03</t>
  </si>
  <si>
    <t>AC-2</t>
  </si>
  <si>
    <t>Account Management</t>
  </si>
  <si>
    <t>User Profile (*USRPRF) Object Ownership</t>
  </si>
  <si>
    <t>All IBM Supplied Profiles shall be owned by QSYS with the following exceptions:
1) QFAXMSF shall be owned by QAUTPROF
2) QRDARS400xx shall be owned by QRDARS400
3) QTIVOLI, QTIVROOT and QTIVUSER shall be owned by QTIVOLI
Non-IBM (user created) profiles shall be owned by QSECOFR or QSYS.</t>
  </si>
  <si>
    <t>1) On a command line, type STRSQL and press Enter
2) Copy or type the following SQL statement to the terminal and press Enter.
SELECT ALL SYS_ONAME, OBJTYPE, OWNER FROM QSYS2/OBJ_PRIV 
WHERE OBJTYPE = '*USRPRF' AND USER_NAME = '*PUBLIC' 
AND OWNER NOT IN ('QSECOFR', 'QSYS') 
3) Verify that the display returns no ownership anomalies with the following valid exceptions.
-QFAXMSF shall be owned by QAUTPROF
- QRDARS400 shall be owned by QRDARS400
- QTIVOLI, QTIVROOT and QTIVUSER shall be owned by QTIVOLI</t>
  </si>
  <si>
    <t xml:space="preserve">All IBM supplied profiles have proper object ownership access. </t>
  </si>
  <si>
    <t xml:space="preserve">Accessing objects within the file handling system is not adequately controlled. </t>
  </si>
  <si>
    <t>3.3</t>
  </si>
  <si>
    <t>Granting ownership authority to any *USRPRF object allows an attacker to swap with or submit jobs as these profiles and use their privileges and authorizations without knowing their passwords or credentials. Granting ownership authority to any *USRPRF object is a security risk.</t>
  </si>
  <si>
    <t>To establish the recommended configuration, change the owner of all non-IBM supplied *USRPRF objects to QSECOFR:
CHGOBJOWN OBJ() OBJTYPE(*USRPRF) NEWOWN(QSECOFR) CUROWNAUT(*REVOKE)</t>
  </si>
  <si>
    <t>Restrict User Profile (*USRPRF) Object Ownership access by changing the owner of all non-IBM supplied *USRPRF objects to QSECOFR.  One method to accomplish the recommended state is to execute the following command(s): 
CHGOBJOWN OBJ() OBJTYPE(*USRPRF) NEWOWN(QSECOFR) CUROWNAUT(*REVOKE).</t>
  </si>
  <si>
    <t xml:space="preserve">To close this finding, please provide a copy of the  QSYS.LIB file showing the 'User Profile Object Ownership access' settings with the agency's CAP. </t>
  </si>
  <si>
    <t>IBMi-04</t>
  </si>
  <si>
    <t>AC-6</t>
  </si>
  <si>
    <t>Least Privilege</t>
  </si>
  <si>
    <t>Administrative Special Authorities</t>
  </si>
  <si>
    <t>Special authority is used to specify the types of actions a user can perform on system resources. A system administrator can be given one or more special authorities directly or through a group. System administrators should be granted administrative special authorities commensurate with their job roles.</t>
  </si>
  <si>
    <t>Have administrator display the print user profile to verify a users special authority within the spool file. 
PRTUSRPRF SELECT(*SPCAUT) SPCAUT(*ALL)
Type WRKSPLF and locate your spool file with the name QPSECUSR and User Data PRTUSRPRF. View the spool file output to ensure that all administrators listed with Special Authorities have the least privileges commensurate with their administrative job roles. Note that administrative Special Authorities are cumulative from User Profile and Group Profiles.
IBM supplied user profiles will appear in the report and should be excluded from the audit. A list of IBM supplied user profiles can be obtained from the references below.</t>
  </si>
  <si>
    <t xml:space="preserve">Administrators are granted special authorities based on their user class and special authority.
</t>
  </si>
  <si>
    <t xml:space="preserve">The agency does not enforce Special Authorities for all administrators.  </t>
  </si>
  <si>
    <t>HAC11</t>
  </si>
  <si>
    <t>HAC11: User access was not established with concept of least privilege</t>
  </si>
  <si>
    <t>3.4</t>
  </si>
  <si>
    <t>Special authorities are granted to administrators based on the User class (USRCLS) and Special authority (SPCAUT) fields in the user profile. Based on the Principle of Least Privilege (PoLP), application users (USRCLS = *USER) should have no administrative special authority (SPCAUT = *NONE). 
Granting any of the eight administrative special authorities must be done in consideration with the Principle of Least Privilege (PoLP) as defined by the NIST and regulatory compliance requirements.</t>
  </si>
  <si>
    <t>To establish the recommended configuration, lower all administrators to the special authorities commensurate with their job roles. 
CHGUSRPRF USRPRF() SPCAUT()
Change all non-administrative *USER class users and groups to SPCAUT = *NONE:
CHGUSRPRF USRPRF() SPCAUT(*NONE)</t>
  </si>
  <si>
    <t>Lower all administrators to the special authorities commensurate with their job roles. One method to accomplish the recommended state is to execute the following command(s): 
CHGUSRPRF USRPRF() SPCAUT()
Change all non-administrative *USER class users and groups to SPCAUT = *NONE:
CHGUSRPRF USRPRF() SPCAUT(*NONE).</t>
  </si>
  <si>
    <t xml:space="preserve">To close this finding, please provide a copy of the spool file with the agency's CAP. </t>
  </si>
  <si>
    <t>IBMi-05</t>
  </si>
  <si>
    <t>AU-2</t>
  </si>
  <si>
    <t>Audit Events</t>
  </si>
  <si>
    <t>User Profile Action Auditing</t>
  </si>
  <si>
    <t>This subcategory reports when a user account or service uses a sensitive privilege. A sensitive privilege includes the following user rights:
1) Act as part of the operating system or access system and other sensitive objects
2) Back up objects, files and directories
3) Restore objects, files and directories
4) Take ownership of files or other objects
5) Create, change and delete user profiles
6) Change priority or end and control system and other user’s jobs and spooled files.
7) Start System Service Tools, debug programs and perform or alter service functions
8) Trace communications and jobs
9) Change, view and control system and resource auditing
10) Change how the system and communications are configured
Actions of administrative special authorities allow auditors to monitor actions taken by administrators.</t>
  </si>
  <si>
    <t>Verify the following command: 
PRTUSRPRF SELECT(*SPCAUT) SPCAUT(*ALL)
Type WRKSPLF to locate your spool file with the name QPSECUSR and User Data PRTUSRPRF. View spool file output and use the DSPUSRPRF command to ensure that all administrators with special authorities have an action auditing value of *CMD. Note that administrative Special Authorities are cumulative from User Profile and Group Profiles.
IBM supplied user profiles with the exception of QSECOFR should be excluded from the audit. A list of IBM supplied user profiles can be obtained from the references below.
1) Type DSPUSRPRF For each of the users in the report and examine the action auditing value to ensure that *CMD action auditing is specified.
2) DSPUSRPRF USRPRF() TYPE(*BASIC)</t>
  </si>
  <si>
    <t xml:space="preserve">All administrators with special authorities have an action auditing value of *CMD enabled. </t>
  </si>
  <si>
    <t xml:space="preserve">The agency does not specify an auditing value action for all administrators with special authorities. </t>
  </si>
  <si>
    <t>Moderate</t>
  </si>
  <si>
    <t>HAU6</t>
  </si>
  <si>
    <t>HAU6: System does not audit changes to access control settings</t>
  </si>
  <si>
    <t>3.5</t>
  </si>
  <si>
    <t>Auditing these events may be useful when investigating a security incident. 
The CHGUSRAUD (Change User Audit) command allows a user with audit (*AUDIT) special authority to set up or change auditing for a user. The system value QAUDCTL controls turning auditing on and off. The auditing attributes of a user profile can be displayed with the Display User Profile (DSPUSRPRF) command.</t>
  </si>
  <si>
    <t>To establish the recommended configuration, change the action auditing value of all administrative special authority users to include *CMD action auditing:
CHGUSRAUD USRPRF() AUDLVL(*CMD)</t>
  </si>
  <si>
    <t>Ensure all administrators with special authorities have an action auditing value of *CMD. One method to accomplish the recommended state is to execute the following command(s): 
CHGUSRAUD USRPRF() AUDLVL(*CMD).</t>
  </si>
  <si>
    <t>IBMi-06</t>
  </si>
  <si>
    <t>IA-5</t>
  </si>
  <si>
    <t>Authenticator Management</t>
  </si>
  <si>
    <t>Default Passwords</t>
  </si>
  <si>
    <t>When you create a new user profile, the default is to make the password the same as the user profile name. When you create new user profiles, consider assigning a unique, non-trivial password instead of using the default password.</t>
  </si>
  <si>
    <t>1) On a command line, type STRSQL and press Enter
2) Enter the following SQL statement and press Enter.
SELECT ALL 
USER_NAME, STATUS, DFTPWD, PWDEXP 
FROM QSYS2/USER_INFO T01 
WHERE DFTPWD = 'YES'</t>
  </si>
  <si>
    <t xml:space="preserve">All default passwords have been changed. </t>
  </si>
  <si>
    <t xml:space="preserve">Users default passwords have not been changed. </t>
  </si>
  <si>
    <t>HPW17</t>
  </si>
  <si>
    <t>HPW17: Default passwords have not been changed</t>
  </si>
  <si>
    <t>3.6</t>
  </si>
  <si>
    <t>Default passwords provide an opportunity for someone to enter your system, if someone knows your policy for assigning profile names and knows that a new person is joining your organization. Additionally, accounts with default passwords are often used for shared (non-unique) accounts. Tell the new user the password confidentially, such as in a “Welcome to the System” letter that outlines your security policies. Require the user to change the password the first time that the user signs on by setting the user profile to **PWDEXP(*YES)**.</t>
  </si>
  <si>
    <t>To establish the recommended configuration, change the password of all user profiles with default passwords to a non-trivial password and set the password to expire.
CHGUSRPRF USRPRF() PASSWORD() PWDEXP(*YES)
Additionally, the command ANZDFTPWD ACTION (*DISABLE) should be added to a job schedule entry to periodically scan for and *DISABLE any profiles with *DEFAULT passwords, and system value QPWDRULES should contain the parameters *ALLCRTCHG and *LMTPRFNAME to prevent the creation of profiles with *DEFAULT passwords.</t>
  </si>
  <si>
    <t>Require all users to change default passwords. One method to accomplish the recommended state is to execute the following command(s):  
CHGUSRPRF USRPRF() PASSWORD() PWDEXP(*YES).</t>
  </si>
  <si>
    <t xml:space="preserve">To close this finding, please provide a copy/screenshot of the password configuration file settings with the agency's CAP. </t>
  </si>
  <si>
    <t>IBMi-07</t>
  </si>
  <si>
    <t>Inactive Profiles</t>
  </si>
  <si>
    <t>Remove/disable inactive user profiles after 120 days.</t>
  </si>
  <si>
    <t>1) On a command line, type STRSQL and press Enter
2) Enter the following SQL statement and press Enter.
SELECT ALL 
USER_NAME, STATUS, LASTUSED 
FROM QSYS2/USER_INFO T01 
WHERE STATUS = '*ENABLED'
AND LASTUSED</t>
  </si>
  <si>
    <t>Inactive profiles have been removed.</t>
  </si>
  <si>
    <t>Inactive profiles are not removed or suspended.</t>
  </si>
  <si>
    <t xml:space="preserve">Note: Per Publication 1075, inactive accounts must be automatically disabled after 120 days.  Changed from 90 to 120. </t>
  </si>
  <si>
    <t>HAC41</t>
  </si>
  <si>
    <t xml:space="preserve">HAC41: Accounts are not removed or suspended when no longer necessary
 </t>
  </si>
  <si>
    <t>3.7</t>
  </si>
  <si>
    <t>Accounts that are not used regularly are often targets of attack since it is less likely that any changes (such as a changed password) will be noticed. As such, these accounts may be more easily exploited and used to access sensitive data.</t>
  </si>
  <si>
    <t>To establish the recommended configuration, remove/disable all inactive profiles displayed.
CHGUSRPRF USRPRF() STATUS(*DISABLED)
On a regular basis such as 120 days after inactive profiles have been *DISABLED, they should be archived and removed.
DLTUSRPRF USRPRF()
Note that when removing user profiles, there needs to be consideration of changing ownership of the objects they own.</t>
  </si>
  <si>
    <t>Remove/ Disable Inactive Profiles. One method to accomplish the recommended state is to execute the following command(s): 
CHGUSRPRF USRPRF() STATUS(*DISABLED).</t>
  </si>
  <si>
    <t xml:space="preserve">To close this finding, please provide a screenshot showing the user profile status set to disabled with the agency's CAP. </t>
  </si>
  <si>
    <t>IBMi-08</t>
  </si>
  <si>
    <t>User Profile With Non-Expiring Passwords</t>
  </si>
  <si>
    <t>User Profiles with non-expiring passwords are never required to change their password.</t>
  </si>
  <si>
    <t>1) On a command line, type STRSQL and press Enter
2) Enter the following SQL statement and press Enter.
SELECT ALL 
USER_NAME, STATUS, PWDEXPITV, LASTUSED 
FROM QSYS2/USER_INFO T01 
WHERE PWDEXPITV = -1
Service accounts may be excluded from the audit and remediation. A service account is a user account that is created explicitly to provide a security context for automated system and application services running on the system. Service accounts should be configured with a non-trivial, complex password that is used in an automated service process and never used interactively. Service accounts should be documented and their Password expiration interval should be set to *NOMAX. A process should then be documented and executed to periodically change their passwords manually.</t>
  </si>
  <si>
    <t xml:space="preserve">Users are required to change their profiles within 90 days or less. </t>
  </si>
  <si>
    <t>Users are not required to change their passwords in a timely manner.</t>
  </si>
  <si>
    <t>HPW2</t>
  </si>
  <si>
    <t>HPW2: Password does not expire timely</t>
  </si>
  <si>
    <t>3.8</t>
  </si>
  <si>
    <t>Non-expiring passwords are security risks because if no automated solution is in place, users are never prompted to change their passwords. Non-expiring passwords present a security risk as they may either be shared (non-unique) accounts or their passwords may be easy to obtain through observation of login keystrokes over an indefinite period of time.</t>
  </si>
  <si>
    <t>To establish the recommended configuration, change all interactive user profile password expiration intervals to *SYSVAL and ensure that your system value for QPWDEXPITV is set to 90 days or less or a value commensurate with your policy:
CHGUSRPRF USRPRF() PWDEXPITV(*SYSVAL)</t>
  </si>
  <si>
    <t>Change all interactive user profiles with Non-Expiring Passwords. One method to accomplish the recommended state is to execute the following command(s): 
CHGUSRPRF USRPRF() PWDEXPITV(*SYSVAL).</t>
  </si>
  <si>
    <t xml:space="preserve">To close this finding, please provide a copy/screenshot of the password configuration settings file with the agency's CAP. </t>
  </si>
  <si>
    <t>IBMi-09</t>
  </si>
  <si>
    <t>User Profiles With Command Line Access</t>
  </si>
  <si>
    <t>User Profiles with command line access can run commands they are authorized to from a command line.</t>
  </si>
  <si>
    <t>1) On a command line, type STRSQL and press Enter
2) Enter the following SQL statement and press Enter.
SELECT ALL 
USER_NAME, STATUS, LMTCPB, SPCAUT 
FROM QSYS2/USER_INFO T01 
WHERE LMTCPB  ‘*YES’ 
IBM supplied user profiles will appear in the report and should be excluded from the audit. A list of IBM supplied user profiles can be obtained from the references below.</t>
  </si>
  <si>
    <t xml:space="preserve">Only administrators with Special Authorities limited to the Principle of Least Privilege may be allowed to run commands from a command line.
</t>
  </si>
  <si>
    <t>Application user profiles are not limited to menus nor restricted from directly running system commands from a command line.</t>
  </si>
  <si>
    <t>3.9</t>
  </si>
  <si>
    <t>Application user profiles should be limited to menus and restricted from directly running system commands from a command line. Only administrators with Special Authorities limited to the Principle of Least Privilege may be allowed to run commands from a command line.</t>
  </si>
  <si>
    <t>To establish the recommended configuration, change all non-administrative application users to command line capability to *YES:
CHGUSRPRF USRPRF() LMTCPB(*YES)</t>
  </si>
  <si>
    <t>Change all non-administrative application users to command line capability to *YES." One method to accomplish the recommended state is to execute the following command(s): 
CHGUSRPRF USRPRF() LMTCPB(*YES).</t>
  </si>
  <si>
    <t xml:space="preserve">To close this finding, please provide a copy of the password  configuration settings file with the agency's CAP. </t>
  </si>
  <si>
    <t>IBMi-10</t>
  </si>
  <si>
    <t>IBM Supplied User Profiles</t>
  </si>
  <si>
    <t xml:space="preserve">All IBM-supplied user profiles except for QSECOFR are shipped with a password of *NONE and are not intended for sign-on. These profiles are used by the IBM i operating system. Therefore, signing on with these profiles or using the profiles to own user (non-IBM supplied) objects is not recommended.
</t>
  </si>
  <si>
    <t>**Changes to IBM Supplied Profiles**
1) On a command line, type STRSQL and press Enter
2) Copy or type the following SQL statement to the terminal and press Enter.
SELECT AUTHORIZATION_NAME, NO_PASSWORD_INDICATOR, STATUS, 
USER_CLASS_NAME, INITIAL_PROGRAM_NAME, 
LIMIT_CAPABILITIES, SPECIAL_AUTHORITIES 
FROM QSYS2/USER_INFO WHERE AUTHORIZATION_NAME LIKE 'Q%' AND NO_PASSWORD_INDICATOR = 'NO' OR AUTHORIZATION_NAME LIKE 'Q%' AND STATUS = '*DISABLED' OR AUTHORIZATION_NAME LIKE 'Q%' AND USER_CLASS_NAME  '*USER' OR AUTHORIZATION_NAME LIKE 'Q%' AND INITIAL_PROGRAM_NAME  '*NONE' OR AUTHORIZATION_NAME LIKE 'Q%' AND LIMIT_CAPABILITIES  '*NO' OR AUTHORIZATION_NAME LIKE 'Q%' AND SPECIAL_AUTHORITIES  '*NONE'
- Review the results of the screen output. This indicates that one or more of the following parameters of the profiles in the list does not match the default values that are used for all IBM-supplied user profiles.
- NO_PASSWORD_INDICATOR (PASSWORD) = YES (Default)
- STATUS (STATUS) = *ENABLED (Default)
- USER_CLASS_NAME (USRCLS) = *USER (Default)
- INITIAL_PROGRAM_NAME (INLPGM) = *NONE (Default)
- LIMIT_CAPABILITIES (LMTCPB) = *NO (Default)
- SPECIAL_AUTHORITIES (SPCAUT) = *NONE (Default)
- Compare the results of the screen output to information about IBM-supplied profiles, their purpose, and values for any IBM-supplied profiles that are different from the defaults from the shipped defaults from the following link.
https://www.ibm.com/support/knowledgecenter/en/ssw_ibm_i_72/rzarl/rzarlibmprfa.htm
**IBM Supplied Group Profiles**
- To check if IBM Supplied Profiles are being used as Group Profiles
- On a command line, type STRSQL and press Enter
- Copy or type the following SQL statement to the terminal and press Enter.
SELECT T01)GROUPNAME, T01)USERNAME FROM QSYS2/GROUPLIST T01 INNER JOIN 
QSYS2/USER_INFO T02 ON T01)GROUPNAME = T02)USER_NAME WHERE 
T02)USER_NAME LIKE 'Q%' 
AND T02)USER_NAME NOT IN ('QBRMS', 'QMQMADM', 'QONDADM', 
'QRDARS400', 'QRDARSADM', 'QWQADMIN') 
- Review the results of the screen output. The following are valid exclusions from the audit.
- QBRMS
- QMQMADM
- QONDADM
- QRDARS400
- QRDARSADM
- QWQADMIN</t>
  </si>
  <si>
    <t>A list of IBM Supplied Users are valid.</t>
  </si>
  <si>
    <t xml:space="preserve">IBM-Supplied User profiles have not been properly set. </t>
  </si>
  <si>
    <t>Note: The table includes only some, but not all user profiles for licensed program products; therefore, the list may not be inclusive of all IBM supplied profiles. Contact IBM or an IBM i Business Partner if you have questions or need guidance. Note however that you should also contact an IBM i Security Subject Matter Expert for guidance. (https://www.ibm.com/support/knowledgecenter/en/ssw_ibm_i_72/rzarl/rzarlibmsppl.htm)</t>
  </si>
  <si>
    <t>3.10</t>
  </si>
  <si>
    <t>You must change the password for the QSECOFR profile after you install your system. This password is the same for every IBM i system and poses a security exposure until it is changed. However, Do not change any other values for IBM-supplied user profiles. Changing these profiles can cause system functions to fail. Additionally, IBM Supplied Profiles should not be used as group profiles with few exceptions. It is better to create your own group profiles with the proper authorities and special authorities using the Principle of Least Privilege (PoLP) as defined by the NIST and regulatory compliance requirements.
All IBM-supplied user profiles except for QSECOFR are shipped with a password of *NONE and are not intended for sign-on. These profiles are used by the IBM i operating system. Therefore, signing on with these profiles or using the profiles to own user (non-IBM supplied ) objects is not recommended.</t>
  </si>
  <si>
    <t>Ensure changes to the IBM Supplied User Profiles are set.  One method to accomplish the recommended state is to execute the following command(s): 
CHGUSRPRF USRPRF() ().</t>
  </si>
  <si>
    <t xml:space="preserve">To close this finding, please provide a copy/screenshot of the IBM Supplied User  configuration file with the agency's CAP. </t>
  </si>
  <si>
    <t>IBMi-11</t>
  </si>
  <si>
    <t>Group Profiles With Passwords</t>
  </si>
  <si>
    <t>Group profiles should not have a password as they are usually not associated with a unique account.</t>
  </si>
  <si>
    <t>1) On a command line, type STRSQL and press Enter
2) Copy or type the following SQL statement to the terminal and press Enter.
SELECT All 
T01)GROUPNAME, T02)NOPWD 
FROM QSYS2/GROUPLIST T01 INNER JOIN 
QSYS2/USER_INFO T02 
ON T01)GROUPNAME = T02)USER_NAME 
WHERE T02)NOPWD = 'NO' 
3) Verify that the display returns no group profiles with a password (NOPWD = NO).</t>
  </si>
  <si>
    <t xml:space="preserve">Group profiles password do not exist. </t>
  </si>
  <si>
    <t>Group profiles have been assigned passwords.</t>
  </si>
  <si>
    <t>HPW10
HPW15</t>
  </si>
  <si>
    <t>HPW10: Passwords are allowed to be stored
HPW15: Passwords are shared inappropriately</t>
  </si>
  <si>
    <t>3.11</t>
  </si>
  <si>
    <t>Unique accounts provide accountability to the actions they perform. Group members should all be unique, but allowing the group profile to which they belong to sign on with a password provides no unique accountability to the actions that shared profiles with a password present.</t>
  </si>
  <si>
    <t>CHGUSRPRF USRPRF() PASSWORD(*NONE)
Where USRPRF() in the above example is the group profile/s from the above audit.</t>
  </si>
  <si>
    <t>Do not allow Group Profiles to set passwords. One method to accomplish the recommended state is to execute the following command(s): 
CHGUSRPRF USRPRF() PASSWORD(*NONE)</t>
  </si>
  <si>
    <t xml:space="preserve">To close this finding, please provide a copy of the Group Profiles password configuration settings file with the agency's CAP. </t>
  </si>
  <si>
    <t>IBMi-12</t>
  </si>
  <si>
    <t>Allow Restoration of Security-Sensitive Objects</t>
  </si>
  <si>
    <t>Determine if the system will allow authorized users to restore system-state objects or programs that adopt authority to the system.
System administrators must use this privileged access to restore objects frequently as a part of their routine IBM-supplied PTF O/S maintenance as well as related to back-up and recover processes for applications. The restore privileges will be limited to System administrator and security personnel based on special authorities.</t>
  </si>
  <si>
    <t xml:space="preserve">Have an administrator display the system value QALWOBJRST. 
Run command as:
DSPSYSVAL SYSVAL(QALWOBJRST) </t>
  </si>
  <si>
    <t>Restoration of Security-Sensitive Objects is allowed with value ALWPTF.</t>
  </si>
  <si>
    <t xml:space="preserve">Users restoration privileges on the system haven not been identified. </t>
  </si>
  <si>
    <t>4.1.1</t>
  </si>
  <si>
    <t>4.1.1.1</t>
  </si>
  <si>
    <t>Because some programs may cause serious problems, this system value provides a method to protect your system.</t>
  </si>
  <si>
    <t>To establish the recommended configuration, set the following system value to *ALWPTF:
QALWOBJRST
CHGSYSVAL SYSVAL(QALWOBJRST) VALUE('*ALWPTF')</t>
  </si>
  <si>
    <t>Allow Restoration of Security-Sensitive Objects. One method to accomplish the recommended state is to execute the following command(s): 
QALWOBJRST
CHGSYSVAL SYSVAL(QALWOBJRST) VALUE('*ALWPTF').</t>
  </si>
  <si>
    <t xml:space="preserve">To close this finding, please provide a copy of the configuration file settings with the agency's CAP. </t>
  </si>
  <si>
    <t>IBMi-13</t>
  </si>
  <si>
    <t>AC-4</t>
  </si>
  <si>
    <t>Information Flow Enforcement</t>
  </si>
  <si>
    <t>Set Attention Program</t>
  </si>
  <si>
    <t>Determines what program is executed when the user presses the attention-key. (Note:*ASSIST is interpreted by the system to use the QSYS/QEZMAIN program, which is displayed if you view the setting using the PRTSYSSECA command.)</t>
  </si>
  <si>
    <t xml:space="preserve">Have an administrator display the system value QATNPGM. 
Run following command as:
DSPSYSVAL SYSVAL(QATNPGM) </t>
  </si>
  <si>
    <t xml:space="preserve">Attention Program is set to NONE. </t>
  </si>
  <si>
    <t xml:space="preserve">No attention-key handling program is used by users. </t>
  </si>
  <si>
    <t>HCM43</t>
  </si>
  <si>
    <t>HCM43: IBMi security settings are not properly configured</t>
  </si>
  <si>
    <t>4.1.1.2</t>
  </si>
  <si>
    <t>You can specify the program to call when you press the Attention key.</t>
  </si>
  <si>
    <t>To establish the recommended configuration, set the following system value to *NONE:
QATNPGM
CHGSYSVAL SYSVAL(QATNPGM) VALUE('*NONE')</t>
  </si>
  <si>
    <t>Ensure Attention Program is set. One method to accomplish the recommended state is to execute the following command(s): 
QATNPGM
CHGSYSVAL SYSVAL(QATNPGM) VALUE('*NONE').</t>
  </si>
  <si>
    <t xml:space="preserve">To close this finding, please provide a copy of the system value configuration file settings  with the agency's CAP. </t>
  </si>
  <si>
    <t>IBMi-14</t>
  </si>
  <si>
    <t xml:space="preserve">AU-2 </t>
  </si>
  <si>
    <t>Set Auditing Control</t>
  </si>
  <si>
    <t>Serves as the on/off switch for security auditing. *AUDLVL activates event auditing at the system or user level. *OBJAUD activates object auditing. *NOQTEMP prevents extraneous auditing entries for objects in library QTEMP.</t>
  </si>
  <si>
    <t>Have an administrator display the system value QAUDCTL.
Run command as:
DSPSYSVAL SYSVAL(QAUDCTL)</t>
  </si>
  <si>
    <t>Auditing is controlled on the system and set with the following values:
NOQTEMP, OBJAUD, AUDLVL.</t>
  </si>
  <si>
    <t xml:space="preserve">Auditing is not controlled at the system level. </t>
  </si>
  <si>
    <t>4.1.1.3</t>
  </si>
  <si>
    <t>Auditing can be defined as an inspection or examination of a process or system to determine the quality of it, and is also used to ensure compliance to requirements.</t>
  </si>
  <si>
    <t>To establish the recommended configuration, set the following system value to *NOQTEMP, *OBJAUD, *AUDLVL:
QAUDCTL
CHGSYSVAL SYSVAL(QAUDCTL) VALUE('*NOQTEMP *OBJAUD *AUDLVL')</t>
  </si>
  <si>
    <t>Ensure Auditing Control is set. One method to accomplish the recommended state is to execute the following command(s): 
QAUDCTL
CHGSYSVAL SYSVAL(QAUDCTL) VALUE('*NOQTEMP *OBJAUD *AUDLVL').</t>
  </si>
  <si>
    <t>IBMi-15</t>
  </si>
  <si>
    <t>AU-5</t>
  </si>
  <si>
    <t>Response to Audit Processing Failures</t>
  </si>
  <si>
    <t>Set Auditing End Action</t>
  </si>
  <si>
    <t>Determines the action the system should take if it is unable to continue auditing (e.g. the audit record is full).</t>
  </si>
  <si>
    <t xml:space="preserve">Audit storage capacity threshold indicated.  </t>
  </si>
  <si>
    <t>Audit storage capacity threshold has not been defined.</t>
  </si>
  <si>
    <t>Limited</t>
  </si>
  <si>
    <t>HAU23
HAU24</t>
  </si>
  <si>
    <t xml:space="preserve">HAU23: Audit storage capacity threshold has not been defined
HAU24: Administrators are not notified when audit storage threshold is reached
</t>
  </si>
  <si>
    <t>4.1.1.4</t>
  </si>
  <si>
    <t>System continues to operate but sends a message to the system operator and to the QSYS/QSYSMSG if the message.</t>
  </si>
  <si>
    <t>To establish the recommended configuration, set the following system value to *NOTIFY:
QAUDENDACN
CHGSYSVAL SYSVAL(QAUDENDACN) VALUE('*NOTIFY')</t>
  </si>
  <si>
    <t>Ensure Auditing End Action is set. One method to accomplish the recommended state is to execute the following command(s): 
QAUDENDACN
CHGSYSVAL SYSVAL(QAUDENDACN) VALUE('*NOTIFY').</t>
  </si>
  <si>
    <t>IBMi-16</t>
  </si>
  <si>
    <t>AU-4</t>
  </si>
  <si>
    <t>Audit Storage Capacity</t>
  </si>
  <si>
    <t>Set Auditing Force Level</t>
  </si>
  <si>
    <t>Determines how many auditing journal entries records are cached in memory before they are physically written to disk from memory.</t>
  </si>
  <si>
    <t>Auditing force level is set.</t>
  </si>
  <si>
    <t>HAU23</t>
  </si>
  <si>
    <t>HAU23: Audit storage capacity threshold has not been defined</t>
  </si>
  <si>
    <t>4.1.1.5</t>
  </si>
  <si>
    <t>This will provide the best auditing performance and lets the system determine the appropriate setting based on performance history.</t>
  </si>
  <si>
    <t>To establish the recommended configuration, set the following system value to *SYS:
QAUDFRCLVL
CHGSYSVAL SYSVAL(QAUDFRCLVL) VALUE('*SYS')</t>
  </si>
  <si>
    <t>Ensure Auditing Force Level is set. One method to accomplish the recommended state is to execute the following command(s): 
QAUDFRCLVL
CHGSYSVAL SYSVAL(QAUDFRCLVL) VALUE('*SYS').</t>
  </si>
  <si>
    <t>IBMi-17</t>
  </si>
  <si>
    <t>Set Auditing Level</t>
  </si>
  <si>
    <t>Determines the level of auditing on the system. At a minimum the following settings must be set; 
- *AUTFAIL – Authority failures.
- *CREATE – Objects are created
- *DELETE – Objects are deleted
- *OBJMGT – Object management tasks.
- *PGMFAIL - Program failures, i.e. a blocked instruction, validation value failure, domain violation
- *SAVRST – Save and restore operations,
- *SECURITY - Security events.
- *SERVICE – Use of service tools,
- *SYSMGT – System management tasks</t>
  </si>
  <si>
    <t xml:space="preserve">The system audit level value determines which security-related events are logged.  </t>
  </si>
  <si>
    <t>Audit logs do not capture sufficient auditable events.</t>
  </si>
  <si>
    <t>HAU17</t>
  </si>
  <si>
    <t>HAU17: Audit logs do not capture sufficient auditable events</t>
  </si>
  <si>
    <t>4.1.1.6</t>
  </si>
  <si>
    <t>This will make it easier to view the security audit journal as it determines which security-related events are logged.</t>
  </si>
  <si>
    <t>To establish the recommended configuration, set the following system value to *AUTFAIL, *CREATE, *DELETE, *OBJMGT, *PGMFAIL, *SAVRST, *SECURITY, *SERVICE, *SYSMGT:
QAUDLVL
CHGSYSVAL SYSVAL(QAUDLVL) VALUE('*AUTFAIL *CREATE *DELETE *OBJMGT *PGMFAIL *SAVRST *SECURITY *SERVICE *SYSMGT')</t>
  </si>
  <si>
    <t>Ensure Auditing Level is set. One method to accomplish the recommended state is to execute the following command(s): 
QAUDLVL
CHGSYSVAL SYSVAL(QAUDLVL) VALUE('*AUTFAIL *CREATE *DELETE *OBJMGT *PGMFAIL *SAVRST *SECURITY *SERVICE *SYSMGT')</t>
  </si>
  <si>
    <t xml:space="preserve">To close this finding, please provide a copy of the security audit journal with the agency's CAP. </t>
  </si>
  <si>
    <t>IBMi-18</t>
  </si>
  <si>
    <t>Set Security Auditing Level Extensions</t>
  </si>
  <si>
    <t>Allows additional space to specify more than sixteen audit values.
You can specify more than one value for the QAUDLVL2 system value, unless you specify *NONE. For the QAUDLVL2 system value to take effect, the QAUDCTL system value must include *AUDLVL and the QAUDLVL system value must include *AUDLVL2)</t>
  </si>
  <si>
    <t>The Auditing Level Extension (QAUDLVL2) system value is required when more than sixteen auditing values are needed.</t>
  </si>
  <si>
    <t>System values are not defined to system-wide security settings.</t>
  </si>
  <si>
    <t>4.1.1.7</t>
  </si>
  <si>
    <t>CHGSYSVAL SYSVAL(QAUDLVL2) VALUE(*NONE)</t>
  </si>
  <si>
    <t>Ensure Security Auditing Level Extensions are set. One method to accomplish the recommended state is to execute the following command(s): 
CHGSYSVAL SYSVAL(QAUDLVL2) VALUE(*NONE)</t>
  </si>
  <si>
    <t xml:space="preserve">To close this finding, please provide a screenshot of the system audit value settings with the agency's CAP. </t>
  </si>
  <si>
    <t>IBMi-19</t>
  </si>
  <si>
    <t>CM-7</t>
  </si>
  <si>
    <t>Least Functionality</t>
  </si>
  <si>
    <t>Set Automatic Device Configuration</t>
  </si>
  <si>
    <t>Locally attached devices are not configured automatically.</t>
  </si>
  <si>
    <t xml:space="preserve">Locally attached devices has been automatically configured. </t>
  </si>
  <si>
    <t>HMT7</t>
  </si>
  <si>
    <t xml:space="preserve">HMT7: Configuration management controls are not implemented properly
</t>
  </si>
  <si>
    <t>4.1.1.8</t>
  </si>
  <si>
    <t>Automatic configuration changes the device description to match the keyboard attached. You may not want to use automatic configuration if you are using manual configuration to set up a device with a different keyboard type than the hardware reports.</t>
  </si>
  <si>
    <t>To establish the recommended configuration, set the following system value to "0" (OFF):
QAUTOCFG
CHGSYSVAL SYSVAL(QAUTOCFG) VALUE('0')</t>
  </si>
  <si>
    <t>Ensure Automatic Device Configuration is set. One method to accomplish the recommended state is to execute the following command(s): 
QAUTOCFG
CHGSYSVAL SYSVAL(QAUTOCFG) VALUE('0').</t>
  </si>
  <si>
    <t>IBMi-20</t>
  </si>
  <si>
    <t>AC-17</t>
  </si>
  <si>
    <t>Remote Access</t>
  </si>
  <si>
    <t>Set Automatic Remote Controller Configuration</t>
  </si>
  <si>
    <t>Determines whether automatic remote workstation controller configuration is enabled.</t>
  </si>
  <si>
    <t>The agency must manually configure any new remote controllers or devices that connect to the system.</t>
  </si>
  <si>
    <t xml:space="preserve">Automatic Remote Controller configuration has not been turned off. </t>
  </si>
  <si>
    <t>4.1.1.9</t>
  </si>
  <si>
    <t>To establish the recommended configuration, set the following system value to "0" (OFF):
QAUTORMT
CHGSYSVAL SYSVAL(QAUTORMT) VALUE('0')</t>
  </si>
  <si>
    <t>Ensure Automatic Remote Controller Configuration is set. One method to accomplish the recommended state is to execute the following command(s): 
QAUTORMT
CHGSYSVAL SYSVAL(QAUTORMT) VALUE('0').</t>
  </si>
  <si>
    <t xml:space="preserve">To close this finding, please provide a screenshot showing the automatic remote controller value as 'OFF' with the agency's CAP. </t>
  </si>
  <si>
    <t>IBMi-21</t>
  </si>
  <si>
    <t>SC-5</t>
  </si>
  <si>
    <t>Denial of Service</t>
  </si>
  <si>
    <t>Set Automatic Virtual Device Creation</t>
  </si>
  <si>
    <t>Determines whether automatic device creation is allowed and if so, how many devices can be configured automatically. Specify a value 1 through 32500 for this system value and is both sufficient to support the needs of the business and not too large to represent a denial of service exposure since it represents a finite limit. Setting the value to *NOMAX is a security risk as an infinite number of virtual devices may lead to a denial of service if disk capacity is reached.</t>
  </si>
  <si>
    <t>Automatic device creation value is set at 32500 or less.</t>
  </si>
  <si>
    <t xml:space="preserve">An adequate number of devices to support the business has not been established. </t>
  </si>
  <si>
    <t>4.1.1.10</t>
  </si>
  <si>
    <t>The value should be sufficient enough that enough devices are allocated to support the business.</t>
  </si>
  <si>
    <t>To establish the recommended configuration, set the following system value to 32500 or less to specify an adequate number of devices to support the business:
QAUTOVRT
CHGSYSVAL SYSVAL(QAUTOVRT) VALUE()</t>
  </si>
  <si>
    <t>Set system value to 32500 or less. One method to accomplish the recommended state is to execute the following command(s): 
QAUTOVRT
CHGSYSVAL SYSVAL(QAUTOVRT) VALUE().</t>
  </si>
  <si>
    <t xml:space="preserve">To close this finding, please provide a screenshot showing the system value set to 32500 or less with the agency's CAP. </t>
  </si>
  <si>
    <t>IBMi-22</t>
  </si>
  <si>
    <t>Set Create Authority</t>
  </si>
  <si>
    <t xml:space="preserve">Appropriate public authority permissions are set. </t>
  </si>
  <si>
    <t>Improper public authority permissions exist.</t>
  </si>
  <si>
    <t>4.1.1.11</t>
  </si>
  <si>
    <t>This lets the public view newly created objects, but not change them. This will ensure the integrity of the newly created objects. You can override the QCRTAUT system value at a library level to specify data classifications within specific application libraries.</t>
  </si>
  <si>
    <t>To establish the recommended configuration, set the following system value to *USE:
QCRTAUT
CHGSYSVAL SYSVAL(QCRTAUT) VALUE('*USE')</t>
  </si>
  <si>
    <t>Ensure Create Authority is set. One method to accomplish the recommended state is to execute the following command(s): 
QCRTAUT
CHGSYSVAL SYSVAL(QCRTAUT) VALUE('*USE').</t>
  </si>
  <si>
    <t xml:space="preserve">To close this finding, please provide a screenshot showing the create authority value set to 'USE' with the agency's CAP. </t>
  </si>
  <si>
    <t>IBMi-23</t>
  </si>
  <si>
    <t>SC-10</t>
  </si>
  <si>
    <t>Session Termination</t>
  </si>
  <si>
    <t>Set Disconnect-Job Interval</t>
  </si>
  <si>
    <t>Specifies the interval in minutes that a job can be disconnected before the system ends the job.</t>
  </si>
  <si>
    <t xml:space="preserve">Disconnect Job Interval value is set at 15 minutes. </t>
  </si>
  <si>
    <t>User sessions do not terminate after the Publication 1075 period of inactivity.</t>
  </si>
  <si>
    <t>Changed from 30 to 15</t>
  </si>
  <si>
    <t>HRM5</t>
  </si>
  <si>
    <t>HRM5: User sessions do not terminate after the Publication 1075 period of inactivity</t>
  </si>
  <si>
    <t>4.1.1.12</t>
  </si>
  <si>
    <t>A disconnected job uses up system resources, as well as retaining any locks on objects and should be ended eventually to avoid this.</t>
  </si>
  <si>
    <t>To establish the recommended configuration, set the following system value to "15" (Times out disconnected jobs after 15 minutes):
QDSCJOBITV
CHGSYSVAL SYSVAL(QDSCJOBITV) VALUE('15').</t>
  </si>
  <si>
    <t>Ensure Disconnect-Job Interval is set. One method to accomplish the recommended state is to execute the following command(s): 
QDSCJOBITV
CHGSYSVAL SYSVAL(QDSCJOBITV) VALUE('15').</t>
  </si>
  <si>
    <t>IBMi-24</t>
  </si>
  <si>
    <t>Set Display User Sign-on Information</t>
  </si>
  <si>
    <t>Specifies whether the sign-on information display appears when a user signs on. Promotes logon monitoring.</t>
  </si>
  <si>
    <t xml:space="preserve">User Sign-on Information is set to Display an ON value of 1. </t>
  </si>
  <si>
    <t xml:space="preserve">The agency does not monitor log on information appropriately. </t>
  </si>
  <si>
    <t>HCM47</t>
  </si>
  <si>
    <t>HCM47: System error messages display system configuration information</t>
  </si>
  <si>
    <t>4.1.1.13</t>
  </si>
  <si>
    <t>This is recommended so that users can monitor attempted use of their profiles.</t>
  </si>
  <si>
    <t>To establish the recommended configuration, set the following system value to "1" (ON):
QDSPSGNINF
CHGSYSVAL SYSVAL(QDSPSGNINF) VALUE('1')</t>
  </si>
  <si>
    <t>Ensure User Sign-on Information is set to Display. One method to accomplish the recommended state is to execute the following command(s): 
QDSPSGNINF
CHGSYSVAL SYSVAL(QDSPSGNINF) VALUE('1').</t>
  </si>
  <si>
    <t xml:space="preserve">To close this finding, please provide a screenshot showing the user sign-on information value settings with the agency's CAP. </t>
  </si>
  <si>
    <t>IBMi-25</t>
  </si>
  <si>
    <t>CP-10</t>
  </si>
  <si>
    <t>Information System Recovery and Reconstitution</t>
  </si>
  <si>
    <t>Set Force Conversion On Restore</t>
  </si>
  <si>
    <t>Determines under what conditions objects will be forced to convert when they are being restored to the system. When an object is translated it is recompiled using a trusted translator guaranteed not to circumvent the integrity of the system. (See also QALWOBJRST &amp; QVFYOBJRST, 2)1)1)1 and 2)1)1)49)</t>
  </si>
  <si>
    <t>Set Force Conversion on Restore is enabled.</t>
  </si>
  <si>
    <t>No objects will be forced to convert when they are being restored to the system.</t>
  </si>
  <si>
    <t>HMT9</t>
  </si>
  <si>
    <t>HMT9: System and information integrity controls are not implemented properly</t>
  </si>
  <si>
    <t>4.1.1.14</t>
  </si>
  <si>
    <t>This setting attempts to strike a balance between ensuring system integrity and incurring the overhead of recompiling programs that do not appear to have been altered.</t>
  </si>
  <si>
    <t>To establish the recommended configuration, set the following system value to "3":
QFRCCVNRST
CHGSYSVAL SYSVAL(QFRCCVNRST) VALUE('3')</t>
  </si>
  <si>
    <t>Set Force Conversion On Restore. One method to accomplish the recommended state is to execute the following command(s): 
QFRCCVNRST
CHGSYSVAL SYSVAL(QFRCCVNRST) VALUE('3').</t>
  </si>
  <si>
    <t>IBMi-26</t>
  </si>
  <si>
    <t>AC-11</t>
  </si>
  <si>
    <t>Session Lock</t>
  </si>
  <si>
    <t>Set Inactivity Time-out Interval</t>
  </si>
  <si>
    <t>Determines the interval in minutes that a workstation can be inactive before the system sends a message to a message queue or ends the job. All users must use a password protected screen saver that locks the PC after 15 minutes of inactivity to comply with Payment Card Industry Data Security Standards.</t>
  </si>
  <si>
    <t>All User sessions will expire after 15 minutes of inactivity.</t>
  </si>
  <si>
    <t>4.1.1.15</t>
  </si>
  <si>
    <t>The QINACTITV and QINACTMSGQ system values provide security by preventing users from leaving inactive workstations signed on. An inactive workstation might allow an unauthorized person access to the system.</t>
  </si>
  <si>
    <t>To establish the recommended configuration, set the following system value to "15" (The system times out inactive jobs after 15 minutes of inactivity):
QINACTITV
CHGSYSVAL SYSVAL(QINACTITV) VALUE('15')</t>
  </si>
  <si>
    <t>Set Inactivity Time-out Interval. One method to accomplish the recommended state is to execute the following command(s): 
QINACTITV
CHGSYSVAL SYSVAL(QINACTITV) VALUE('15').</t>
  </si>
  <si>
    <t>IBMi-27</t>
  </si>
  <si>
    <t>Set Inactivity Message Queue</t>
  </si>
  <si>
    <t>Specifies either the action to be taken when the inactivity time-out interval is reached or the name of the message queue that will receive messages about the workstation. The current system standard ends the job after the inactivity time-out interval is reached.</t>
  </si>
  <si>
    <t xml:space="preserve">Inactivity Message Queue value is set to DSCJOB. </t>
  </si>
  <si>
    <t xml:space="preserve">Inactive jobs are not controlled on the system. </t>
  </si>
  <si>
    <t>4.1.1.16</t>
  </si>
  <si>
    <t>Controlling inactive jobs provides security so that users do not leave signed on displays inactive.</t>
  </si>
  <si>
    <t>To establish the recommended configuration, set the following system value to *DSCJOB:
QINACTMSGQ
CHGSYSVAL SYSVAL(QINACTMSGQ) VALUE('*DSCJOB')</t>
  </si>
  <si>
    <t>Set Inactivity Message Queue. One method to accomplish the recommended state is to execute the following command(s): 
QINACTMSGQ
CHGSYSVAL SYSVAL(QINACTMSGQ) VALUE('*DSCJOB').</t>
  </si>
  <si>
    <t xml:space="preserve">To close this finding, please provide a copy of the configuration file settings, with the agency's CAP. </t>
  </si>
  <si>
    <t>IBMi-28</t>
  </si>
  <si>
    <t>Denial of Service Protection</t>
  </si>
  <si>
    <t>Set Limit Device Sessions</t>
  </si>
  <si>
    <t xml:space="preserve">Users are not allowed to run more than one concurrent device sessions. </t>
  </si>
  <si>
    <t>Number of logon sessions are not managed appropriately.</t>
  </si>
  <si>
    <t>Limiting session to 1</t>
  </si>
  <si>
    <t>HSC21</t>
  </si>
  <si>
    <t>HSC21: Number of logon sessions are not managed appropriately</t>
  </si>
  <si>
    <t>4.1.1.17</t>
  </si>
  <si>
    <t>To establish the recommended configuration, set the following system value to any value between 1 and 9:
QLMTDEVSSN
CHGSYSVAL SYSVAL(QLMTDEVSSN) VALUE()</t>
  </si>
  <si>
    <t>Limit Device Sessions to 1. One method to accomplish the recommended state is to execute the following command(s): 
QLMTDEVSSN
CHGSYSVAL SYSVAL(QLMTDEVSSN) VALUE().</t>
  </si>
  <si>
    <t>IBMi-29</t>
  </si>
  <si>
    <t>Set Limit Security Officer Access to Workstations</t>
  </si>
  <si>
    <t>Limits users with *ALLOBJ or *SERVICE special authority to authorized devices.</t>
  </si>
  <si>
    <t>Only authorized users with special authorities are allowed access to workstations.</t>
  </si>
  <si>
    <t xml:space="preserve">Users access privileges are not appropriately managed. </t>
  </si>
  <si>
    <t>4.1.1.18</t>
  </si>
  <si>
    <t>To establish the recommended configuration, set the following system value to "0":
QLMTSECOFR
CHGSYSVAL SYSVAL(QLMTSECOFR) VALUE('0')</t>
  </si>
  <si>
    <t>Set Limit Security Officer Access to Workstations. One method to accomplish the recommended state is to execute the following command(s): 
QLMTSECOFR
CHGSYSVAL SYSVAL(QLMTSECOFR) VALUE('0').</t>
  </si>
  <si>
    <t>IBMi-30</t>
  </si>
  <si>
    <t>Set Maximum Sign-on Action</t>
  </si>
  <si>
    <t>Determines the action the system takes when a user reaches the maximum number of sign-on attempts.
Disables the user profile when the maximum sign-on limit is reached.</t>
  </si>
  <si>
    <t xml:space="preserve">User profiles are set to disable after three consecutive incorrect attempts.  </t>
  </si>
  <si>
    <t>User accounts do not lock out after 3 unsuccessful login attempts.</t>
  </si>
  <si>
    <t>HAC15</t>
  </si>
  <si>
    <t>HAC15: User accounts not locked out after 3 unsuccessful login attempts</t>
  </si>
  <si>
    <t>4.1.1.19</t>
  </si>
  <si>
    <t>This disables the user profile when the number of incorrect sign-on attempts for the user reaches the value in the QMAXSIGN system value, regardless of whether the incorrect sign-on attempts were from the same or different devices. This helps to prevent access to unauthorized users.</t>
  </si>
  <si>
    <t>To establish the recommended configuration, set the following system value to "3":
QMAXSGNACN
CHGSYSVAL SYSVAL(QMAXSGNACN) VALUE('3')</t>
  </si>
  <si>
    <t>Ensure Maximum Sign-on Action is set to "3." One method to accomplish the recommended state is to execute the following command(s): 
QMAXSGNACN
CHGSYSVAL SYSVAL(QMAXSGNACN) VALUE('3').</t>
  </si>
  <si>
    <t xml:space="preserve">To close this finding, please provide a screenshot showing the Maximum Sign-On Action value set to '3' with the agency's CAP. </t>
  </si>
  <si>
    <t>IBMi-31</t>
  </si>
  <si>
    <t>Set Maximum Sign-on Attempts</t>
  </si>
  <si>
    <t>Determines the maximum number of invalid sign-on attempts a user is allowed.</t>
  </si>
  <si>
    <t xml:space="preserve">A user is allowed a maximum of 3 invalid sign-on attempts.
</t>
  </si>
  <si>
    <t xml:space="preserve">Users maximum sign-on actions are not appropriately managed. </t>
  </si>
  <si>
    <t>4.1.1.20</t>
  </si>
  <si>
    <t>This setting helps to prevent unauthorized access into user profiles by giving the user a limited number of login attempts before disabling the user profile</t>
  </si>
  <si>
    <t>To establish the recommended configuration, set the following system value to "3":
QMAXSIGN
CHGSYSVAL SYSVAL(QMAXSIGN) VALUE('3')</t>
  </si>
  <si>
    <t>Set Maximum Sign-on Attempts. One method to accomplish the recommended state is to execute the following command(s): 
QMAXSIGN
CHGSYSVAL SYSVAL(QMAXSIGN) VALUE('3').</t>
  </si>
  <si>
    <t xml:space="preserve">To close this finding, please provide a screenshot showing maximum sign-on attempt set to 3 with the agency's CAP. </t>
  </si>
  <si>
    <t>IBMi-32</t>
  </si>
  <si>
    <t>Set Block Password Change</t>
  </si>
  <si>
    <t>Specifies the time period during which a password is blocked from being changed following the prior successful password change operation. This system value does not restrict password changes made by the Change User Profile (CHGUSRPRF) command.</t>
  </si>
  <si>
    <t xml:space="preserve">Block Password Change is set to 24. </t>
  </si>
  <si>
    <t xml:space="preserve">The agency does not restrict the frequency of password changes. </t>
  </si>
  <si>
    <t>4.1.1.21</t>
  </si>
  <si>
    <t>By restricting the frequency of password changes, an administrator can prevent users from repeatedly changing their password in an attempt to circumvent password reuse controls.</t>
  </si>
  <si>
    <t>To establish the recommended configuration, set the following system value to "24":
QPWDCHGBLK
CHGSYSVAL SYSVAL(QPWDCHGBLK) VALUE('24')</t>
  </si>
  <si>
    <t>Restrict the frequency of password changes. One method to accomplish the recommended state is to execute the following command(s): 
QPWDCHGBLK
CHGSYSVAL SYSVAL(QPWDCHGBLK) VALUE('24').</t>
  </si>
  <si>
    <t xml:space="preserve">To close this finding, please provide a screenshot showing the restricted frequency of password changes set to 24 with the agency's CAP. </t>
  </si>
  <si>
    <t>IBMi-33</t>
  </si>
  <si>
    <t>Set Password Expiration Interval</t>
  </si>
  <si>
    <t>Determines the maximum number of days a password is valid from 1 to 366 or *NOMAX. Note that special application profiles that must logon should have PWDEXPITV set to *NOMAX on the user profile whereas standard user profiles should be set to *SYSVAL.</t>
  </si>
  <si>
    <t xml:space="preserve">Account Passwords are to be changed at least every 90 days. </t>
  </si>
  <si>
    <t>Passwords do not expire timely.</t>
  </si>
  <si>
    <t>4.1.1.22</t>
  </si>
  <si>
    <t>This helps to prevent access to unauthorized persons by forcing a password change after a set amount of days.</t>
  </si>
  <si>
    <t>To establish the recommended configuration, set the following system value to "90":
QPWDEXPITV
CHGSYSVAL SYSVAL(QPWDEXPITV) VALUE('90')</t>
  </si>
  <si>
    <t xml:space="preserve">To close this finding, please provide a screenshot showing the password expiration interval set to 90 with the agency's CAP. </t>
  </si>
  <si>
    <t>IBMi-34</t>
  </si>
  <si>
    <t>Set Password Expiration Warning</t>
  </si>
  <si>
    <t>Controls the number of days prior to a password expiring to begin displaying password expiration warning messages on the Sign-on Information display.</t>
  </si>
  <si>
    <t xml:space="preserve">Password Expiration Warning value is set at 14. </t>
  </si>
  <si>
    <t xml:space="preserve">Users are not notified when passwords are due to expire. </t>
  </si>
  <si>
    <t>Changed from 7 to 14</t>
  </si>
  <si>
    <t>HPW7</t>
  </si>
  <si>
    <t>HPW7: Password change notification is not sufficient</t>
  </si>
  <si>
    <t>4.1.1.23</t>
  </si>
  <si>
    <t>To establish the recommended configuration, set the following system value to "14":
QPWDEXPWRN
CHGSYSVAL SYSVAL(QPWDEXPWRN) VALUE('14')</t>
  </si>
  <si>
    <t>Set the Password Expiration Warning message value to 14 days. One method to accomplish the recommended state is to execute the following command(s): 
QPWDEXPWRN
CHGSYSVAL SYSVAL(QPWDEXPWRN) VALUE('14').</t>
  </si>
  <si>
    <t>IBMi-35</t>
  </si>
  <si>
    <t>Set Password Level</t>
  </si>
  <si>
    <t>Determines the length of password that is supported as well as weak and deprecated NTLM passwords for Windows 95/98/ME clients will be removed from the system. User passwords with a length of 1-10 characters are supported and excludes the use of decryptable password hashes (NTLM) for older 16 bit clients.
Note that NTLM or Lan Manager authentication uses a method of hashing a user's password into 14 (7+7) characters and the hash is calculated into the two halves separately making it easily decryptable. NTLM was replaced by NTLMv2 in the late 1990s and has since been deprecated.</t>
  </si>
  <si>
    <t xml:space="preserve">Password Level value is set at 1. </t>
  </si>
  <si>
    <t xml:space="preserve">Users passwords do not meet specified lengths and security requirements. </t>
  </si>
  <si>
    <t>HPW3</t>
  </si>
  <si>
    <t>HPW3: Minimum password length is too short</t>
  </si>
  <si>
    <t>4.1.1.24</t>
  </si>
  <si>
    <t>This provides additional security by having options to only support passwords that meets specified length and security requirements.</t>
  </si>
  <si>
    <t>To establish the recommended configuration, set the following system value to "1":
QPWDLVL
CHGSYSVAL SYSVAL(QPWDLVL) VALUE(1)</t>
  </si>
  <si>
    <t>Ensure Password Levels are set. One method to accomplish the recommended state is to execute the following command(s): 
QPWDLVL
CHGSYSVAL SYSVAL(QPWDLVL) VALUE(1).</t>
  </si>
  <si>
    <t xml:space="preserve">To close this finding, please provide a screenshot showing the password levels with the agency's CAP. </t>
  </si>
  <si>
    <t>IBMi-36</t>
  </si>
  <si>
    <t>Set Required Difference in Passwords</t>
  </si>
  <si>
    <t>Specifies a code that determines how many of the most recent prior passwords are not allowed.</t>
  </si>
  <si>
    <t xml:space="preserve">Required Difference in Passwords Value is set at 24. </t>
  </si>
  <si>
    <t xml:space="preserve">Users are allowed to use their previous passwords. </t>
  </si>
  <si>
    <t xml:space="preserve">Changed Required Difference in Passwords Value is set from 8 to 24. </t>
  </si>
  <si>
    <t>HPW6</t>
  </si>
  <si>
    <t>HPW6: Password history is insufficient</t>
  </si>
  <si>
    <t>4.1.1.25</t>
  </si>
  <si>
    <t>This value provides additional security by preventing users from specifying passwords that were used previously. It also prevents a user whose password has expired from changing it and then immediately changing it back to the old password.</t>
  </si>
  <si>
    <t>Set the password history to 24 or more password. One method to accomplish the recommended state is to execute the following command(s): 
QPWDRQDDIF
CHGSYSVAL SYSVAL(QPWDRQDDIF) VALUE('24').</t>
  </si>
  <si>
    <t>IBMi-37</t>
  </si>
  <si>
    <t>Set Password Rules</t>
  </si>
  <si>
    <t>Specifies the rules used to check whether a password is formed correctly.</t>
  </si>
  <si>
    <t>All password parameters are in line with Publication 1075 standards.</t>
  </si>
  <si>
    <t xml:space="preserve">More than one Publication 1075 password requirement is not met. </t>
  </si>
  <si>
    <t>HPW2
HPW3
HPW4
HPW6
HPW12
HPW19
HPW20</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</si>
  <si>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
HPW20: User is not required to change password upon first use</t>
  </si>
  <si>
    <t>4.1.1.26</t>
  </si>
  <si>
    <t>This provides additional security by having a system in place to verify if a password meets the specified rules set.</t>
  </si>
  <si>
    <t xml:space="preserve">To close this finding, please provide a copy of the Password  configuration file settings with the agency's CAP. </t>
  </si>
  <si>
    <t>IBMi-38</t>
  </si>
  <si>
    <t>SC-7</t>
  </si>
  <si>
    <t>Boundary Protection</t>
  </si>
  <si>
    <t>Retain Server Security</t>
  </si>
  <si>
    <t>Determines if the system will allow the storage of decryptable passwords to support connections to other systems from programs that must use an unencrypted password.</t>
  </si>
  <si>
    <t xml:space="preserve">Retain Server Security Set to 1. </t>
  </si>
  <si>
    <t xml:space="preserve">Server Security is not retained. </t>
  </si>
  <si>
    <t>HPW21</t>
  </si>
  <si>
    <t>HPW21: Passwords are allowed to be stored unencrypted in config files</t>
  </si>
  <si>
    <t>4.1.1.27</t>
  </si>
  <si>
    <t>To establish the recommended configuration, set the following system value to "1":
QRETSVRSEC
CHGSYSVAL SYSVAL(QRETSVRSEC) VALUE('1')</t>
  </si>
  <si>
    <t>Retain Server Security. One method to accomplish the recommended state is to execute the following command(s): 
QRETSVRSEC CHGSYSVAL SYSVAL(QRETSVRSEC) VALUE('1').</t>
  </si>
  <si>
    <t xml:space="preserve">To close this finding, please provide a screenshot showing the retain server security settings with the agency's CAP. </t>
  </si>
  <si>
    <t>IBMi-39</t>
  </si>
  <si>
    <t>Set Remote IPL</t>
  </si>
  <si>
    <t>Determines if an operator is allowed to IPL the machine remotely.</t>
  </si>
  <si>
    <t xml:space="preserve">Remote IPL Set to 0. </t>
  </si>
  <si>
    <t>The agency does not adequately control remote access to its systems.</t>
  </si>
  <si>
    <t>HRM7</t>
  </si>
  <si>
    <t>HRM7: The agency does not adequately control remote access to its systems</t>
  </si>
  <si>
    <t>4.1.1.28</t>
  </si>
  <si>
    <t>Disabling this provides additional security by not allowing power-on and restart to be done remotely.</t>
  </si>
  <si>
    <t>To establish the recommended configuration, set the following system value to "0":
QRMTIPL
CHGSYSVAL SYSVAL(QRMTIPL) VALUE('0')</t>
  </si>
  <si>
    <t>Set Remote IPL. One method to accomplish the recommended state is to execute the following command(s): 
QRMTIPL
CHGSYSVAL SYSVAL(QRMTIPL) VALUE('0').</t>
  </si>
  <si>
    <t xml:space="preserve">To close this finding, please provide a screenshot showing the remote IPL value set at 0 with the agency's CAP. </t>
  </si>
  <si>
    <t>IBMi-40</t>
  </si>
  <si>
    <t>Set Remote Sign-on Value</t>
  </si>
  <si>
    <t>Determine whether and how automatic sign-on from a remote system is allowed.</t>
  </si>
  <si>
    <t xml:space="preserve">Remote Sign-on Value is  set to VERIFY. </t>
  </si>
  <si>
    <t>4.1.1.29</t>
  </si>
  <si>
    <t>To establish the recommended configuration, set the following system value to *VERIFY:
QRMTSIGN
CHGSYSVAL SYSVAL(QRMTSIGN) VALUE('*VERIFY')</t>
  </si>
  <si>
    <t>Set Remote Sign-on Value. One method to accomplish the recommended state is to execute the following command(s): 
QRMTSIGN
CHGSYSVAL SYSVAL(QRMTSIGN) VALUE('*VERIFY').</t>
  </si>
  <si>
    <t xml:space="preserve">To close this finding, please provide a screenshot showing remote sign-on value set at VERIFY with the agency's CAP. </t>
  </si>
  <si>
    <t>IBMi-41</t>
  </si>
  <si>
    <t>Set Remote Service Attribute</t>
  </si>
  <si>
    <t>Determines if the remote system service ability is enabled.</t>
  </si>
  <si>
    <t xml:space="preserve">Remote Service Attribute value is set to 0. </t>
  </si>
  <si>
    <t xml:space="preserve">The remote system service ability is disabled. </t>
  </si>
  <si>
    <t>4.1.1.30</t>
  </si>
  <si>
    <t>To establish the recommended configuration, set the following system value to "0":
QRMTSRVATR
CHGSYSVAL SYSVAL(QRMTSRVATR) VALUE('0')</t>
  </si>
  <si>
    <t>Set Remote Service Attribute. One method to accomplish the recommended state is to execute the following command(s): 
QRMTSRVATR
CHGSYSVAL SYSVAL(QRMTSRVATR) VALUE('0').</t>
  </si>
  <si>
    <t xml:space="preserve">To close this finding, please provide a screenshot showing the remote service attribute value at 0 with the agency's CAP. </t>
  </si>
  <si>
    <t>IBMi-42</t>
  </si>
  <si>
    <t>SI-3</t>
  </si>
  <si>
    <t>Malicious Code Protection</t>
  </si>
  <si>
    <t>Scan File System</t>
  </si>
  <si>
    <t>Specifies the integrated file system in which objects will be scanned when exit programs are registered with any of the integrated file system scan-related exit points.</t>
  </si>
  <si>
    <t xml:space="preserve">Scan File System value is set to ROOTOPNUD. </t>
  </si>
  <si>
    <t xml:space="preserve">The integrated file system objects is not scanned for viruses. </t>
  </si>
  <si>
    <t>HSI34</t>
  </si>
  <si>
    <t>HAC15: A file integrity checking mechanism does not exist</t>
  </si>
  <si>
    <t>4.1.1.31</t>
  </si>
  <si>
    <t>This provides an additional layer of security because this option can be used to scan for a virus.</t>
  </si>
  <si>
    <t>To establish the recommended configuration, set the following system value to *ROOTOPNUD:
QSCANFS
CHGSYSVAL SYSVAL(QSCANFS) VALUE('*ROOTOPNUD')</t>
  </si>
  <si>
    <t xml:space="preserve">Ensure the file system is scanned. One method to accomplish the recommended state is to execute the following command(s): 
QSCANFS
CHGSYSVAL SYSVAL(QSCANFS) VALUE('*ROOTOPNUD').
</t>
  </si>
  <si>
    <t xml:space="preserve">To close this finding, please provide a copy of the system value configuration file settings with the agency's CAP. </t>
  </si>
  <si>
    <t>IBMi-43</t>
  </si>
  <si>
    <t>SI-4</t>
  </si>
  <si>
    <t xml:space="preserve">Information System Monitoring </t>
  </si>
  <si>
    <t>Set Scan File System Control</t>
  </si>
  <si>
    <t>Controls the integrated file system scanning on the system when exit programs are registered with any of the integrated file system scan-related exit points.</t>
  </si>
  <si>
    <t>Scan File System Control value is set to ERRFAIL and NOWRTUPG.</t>
  </si>
  <si>
    <t>No controls are being specified for the integrated file system scan-related exit points.</t>
  </si>
  <si>
    <t>4.1.1.32</t>
  </si>
  <si>
    <t>This ensures that any failure from the scan exit programs prevent the associated operations, as well as not give the exit program additional access levels</t>
  </si>
  <si>
    <t>To establish the recommended configuration, set the following system value to *ERRFAIL and *NOWRTUPG:
QSCANFSCTL
CHGSYSVAL SYSVAL(QSCANFSCTL) VALUE('*ERRFAIL *NOWRTUPG')</t>
  </si>
  <si>
    <t>Set Scan File System Control. One method to accomplish the recommended state is to execute the following command(s): 
*ERRFAIL and *NOWRTUPG:
QSCANFSCTL
CHGSYSVAL SYSVAL(QSCANFSCTL) VALUE('*ERRFAIL *NOWRTUPG').</t>
  </si>
  <si>
    <t xml:space="preserve">To close this finding, please provide a copy of the system value configuration settings file  with the agency's CAP. </t>
  </si>
  <si>
    <t>IBMi-44</t>
  </si>
  <si>
    <t>Set System Security Level</t>
  </si>
  <si>
    <t>Determines the level of security features supported. Level 40 is the recommend level of security for non-DoD production systems. In addition to password authentication and privileged access controls, level 40 can effectively safeguard data, programs, and other production objects and prevent unintentional data loss or modification. Level 50 can add considerable overhead depending on how the application is written and would need to be tested for performance impact before being implemented.</t>
  </si>
  <si>
    <t xml:space="preserve">System Security Level value is set at 40. </t>
  </si>
  <si>
    <t>The agency does not specify the level of security to be enforced on the system.</t>
  </si>
  <si>
    <t>4.1.1.33</t>
  </si>
  <si>
    <t>Security level 40 prevents potential integrity or security risks from programs that can circumvent security in special cases.</t>
  </si>
  <si>
    <t>To establish the recommended configuration, set the following system value to "40":
QSECURITY
CHGSYSVAL SYSVAL(QSECURITY) VALUE('40')</t>
  </si>
  <si>
    <t>Set System Security Level to "40." One method to accomplish the recommended state is to execute the following command(s):  
QSECURITY
CHGSYSVAL SYSVAL(QSECURITY) VALUE('40').</t>
  </si>
  <si>
    <t>IBMi-45</t>
  </si>
  <si>
    <t>SC-4</t>
  </si>
  <si>
    <t>Information in Shared Resources</t>
  </si>
  <si>
    <t>Set Shared Memory Control</t>
  </si>
  <si>
    <t>Controls whether or not users are allowed to use shared memory APIs or mapped memory objects that have write capability to modify shared memory. While enabling this system value introduces the possibility of an integrity issue if not used correctly, the probability is low given our systems other security controls. Specifically, restricting the ability to create, restore, or use shared memory APIs.</t>
  </si>
  <si>
    <t xml:space="preserve">Set Shared Memory Control value is set at 1. </t>
  </si>
  <si>
    <t xml:space="preserve">Users are not controlled by their shared memory capabilities.  </t>
  </si>
  <si>
    <t>HMT15</t>
  </si>
  <si>
    <t>HMT15: System and communications protection controls are not implemented properly</t>
  </si>
  <si>
    <t>4.1.1.34</t>
  </si>
  <si>
    <t>To establish the recommended configuration, set the following value to "1":
QSHRMEMCTL
CHGSYSVAL SYSVAL(QSHRMEMCTL) VALUE('1')</t>
  </si>
  <si>
    <t>Set Shared Memory Control Value to 1. One method to accomplish the recommended state is to execute the following command(s):
QSHRMEMCTL
CHGSYSVAL SYSVAL(QSHRMEMCTL) VALUE('1').</t>
  </si>
  <si>
    <t>IBMi-46</t>
  </si>
  <si>
    <t>SC-13</t>
  </si>
  <si>
    <t xml:space="preserve">Cryptographic Protection </t>
  </si>
  <si>
    <t>Secure Sockets Layer (SSL) cipher specification list</t>
  </si>
  <si>
    <t>Specifies the list of cipher suites that are supported by System SSL. The values are read-only unless the QSSLCSLCTL (SSL cipher control) system value is set to *USRDFN.</t>
  </si>
  <si>
    <t xml:space="preserve">A list of supported SSL cipher suites with READ-ONLY values shown, unless SSL cipher control is QSSLCSLCTL then value shown be set to USRDFN. </t>
  </si>
  <si>
    <t xml:space="preserve">Approved ciphers are not being used. </t>
  </si>
  <si>
    <t>HSC15</t>
  </si>
  <si>
    <t>4.1.1.35</t>
  </si>
  <si>
    <t>Federal Information Processing Standards Publication (FIPS) 140-2, Security Requirements for Cryptographic Modules, specifies the security requirements that are to be satisfied by the cryptographic module utilized within a security system protecting sensitive information within computer and telecommunications systems.</t>
  </si>
  <si>
    <t>Specify the following cipher suites that are supported by System SSL:
1) CALL QCMD
2) CHGSYSVAL SYSVAL(QSSLCSL) VALUE('*ECDHE_ECDSA_AES_256_GCM_SHA384 *ECDHE_ECDSA_AES_128_GCM_SHA256 *ECDHE_RSA_AES_256_GCM_SHA384 *ECDHE_RSA_AES_128_GCM_SHA256 *RSA_AES_256_GCM_SHA384 *RSA_AES_128_GCM_SHA256')</t>
  </si>
  <si>
    <t>Secure Sockets Layer (SSL) cipher specification list. One method to accomplish the recommended state is to execute the following command(s): 
1) CALL QCMD
2) CHGSYSVAL SYSVAL(QSSLCSL) VALUE('*ECDHE_ECDSA_AES_256_GCM_SHA384 *ECDHE_ECDSA_AES_128_GCM_SHA256 *ECDHE_RSA_AES_256_GCM_SHA384 *ECDHE_RSA_AES_128_GCM_SHA256 *RSA_AES_256_GCM_SHA384 *RSA_AES_128_GCM_SHA256').</t>
  </si>
  <si>
    <t xml:space="preserve">To close this finding, please provide a screenshot of the system SSL cipher list with the agency's CAP. </t>
  </si>
  <si>
    <t>IBMi-47</t>
  </si>
  <si>
    <t>Set Transport Layer Security cipher control</t>
  </si>
  <si>
    <t>Specifies whether or not the QSSLCSL (SSL cipher specification list) system value is controlled by the system or by the user.</t>
  </si>
  <si>
    <t xml:space="preserve">Transport Layer Security cipher control value is set at USRDFN. </t>
  </si>
  <si>
    <t xml:space="preserve">The agency does not define if the system or the user controls the Secure Sockets Layer cipher specification list. </t>
  </si>
  <si>
    <t>HAC12</t>
  </si>
  <si>
    <t>HAC12: Separation of duties is not in place</t>
  </si>
  <si>
    <t>4.1.1.36</t>
  </si>
  <si>
    <t>To establish the recommended configuration, set the following system value to *USRDFN:
QSSLCSLCTL
CHGSYSVAL SYSVAL(QSSLCSLCTL) VALUE('*USRDFN')</t>
  </si>
  <si>
    <t>Set Transport Layer Security cipher control. One method to accomplish the recommended state is to execute the following command(s):  
QSSLCSLCTL
CHGSYSVAL SYSVAL(QSSLCSLCTL) VALUE('*USRDFN').</t>
  </si>
  <si>
    <t>IBMi-48</t>
  </si>
  <si>
    <t>SC-8</t>
  </si>
  <si>
    <t>Transmission Confidentiality and Integrity</t>
  </si>
  <si>
    <t>Transport Layer Security protocols</t>
  </si>
  <si>
    <t>Specifies the SSL protocol versions supported by System SSL.</t>
  </si>
  <si>
    <t xml:space="preserve">Transport Layer Security protocols value is set at *TLSV1.2, FIPS-140-2 compliant. </t>
  </si>
  <si>
    <t>Encryption capabilities do not meet FIPS 140-2 requirements.</t>
  </si>
  <si>
    <t>4.1.1.37</t>
  </si>
  <si>
    <t>To establish the recommended configuration, set the following system value to *TLSV1)2:
QSSLPCL
CHGSYSVAL SYSVAL(QSSLPCL) VALUE('*TLSV1)2')</t>
  </si>
  <si>
    <t>Set Transport Layer Security protocols. One method to accomplish the recommended state is to execute the following command(s): 
QSSLPCL
CHGSYSVAL SYSVAL(QSSLPCL) VALUE('*TLSV1)2').</t>
  </si>
  <si>
    <t xml:space="preserve">To close this finding, please provide a copy/screenshot of the system value for transport layer security protocols with the agency's CAP. </t>
  </si>
  <si>
    <t>IBMi-49</t>
  </si>
  <si>
    <t>CM-5</t>
  </si>
  <si>
    <t xml:space="preserve">Access Restrictions for Change </t>
  </si>
  <si>
    <t>System Library List</t>
  </si>
  <si>
    <t>The system library list (QSYSLIBL) system value is used as the first part of the library list associated with a job.
The libraries in the system part of the library list of a job are searched before any other libraries in the library list of a job. The list can contain as many as 15 names. You cannot delete or rename a library specified as part of the system library list, because libraries in this library list are locked.
You can change the system library list (QSYSLIBL). If you change QSYSLIBL, the change takes place immediately for new jobs entering the system. The change does not affect running jobs, unless the application in the job accesses the system library list directly.</t>
  </si>
  <si>
    <t>All libraries in the System Library List should provide PUBLIC USE authority.</t>
  </si>
  <si>
    <t xml:space="preserve">The agency does not properly manage the system library list. </t>
  </si>
  <si>
    <t>4.1.1.38</t>
  </si>
  <si>
    <t>The security of the System Library List is a vital part of your overall system security. All libraries in the System Library List should provide *PUBLIC *USE authority. Any authority greater than *USE to any library in the System Library List can allow the introduction of trojans and malicious code into your system that will be searched before any other libraries in the library list of a job.</t>
  </si>
  <si>
    <t>To establish the recommended configuration, set the *PUBLIC authority to *USE to all libraries in the System part of the library list QSYSLIBL that grant an authority greater than *USE:
GRTOBJAUT OBJ() OBJTYPE(*LIB) USER(*PUBLIC) AUT(*USE) REPLACE(*YES)</t>
  </si>
  <si>
    <t>Set System Library List to USE. One method to accomplish the recommended state is to execute the following command(s): 
GRTOBJAUT OBJ() OBJTYPE(*LIB) USER(*PUBLIC) AUT(*USE) REPLACE(*YES).</t>
  </si>
  <si>
    <t xml:space="preserve">To close this finding, please provide a copy of the systems library list configuration settings file with the agency's CAP. </t>
  </si>
  <si>
    <t>IBMi-50</t>
  </si>
  <si>
    <t xml:space="preserve">Set Use Adopted Authority </t>
  </si>
  <si>
    <t>Controls those users allowed to create or change programs that use adopted authority from other programs that call it. If an authorization list is specified, *PUBLIC(EXCLUDE) should be used. Specific access granted for those users that are allowed to create or change programs that adopt authority should be limited to system administrator personnel and change control personnel responsible for disaster recovery and program change control respectively.</t>
  </si>
  <si>
    <t xml:space="preserve">An authorized list is specified for those users that are allowed to create or change programs that adopt authority. </t>
  </si>
  <si>
    <t xml:space="preserve">Users control access is not managed appropriately. </t>
  </si>
  <si>
    <t>4.1.1.39</t>
  </si>
  <si>
    <t>To establish the recommended configuration, enter a name for the authorization list for the following system value:
QUSEADPAUT
• CRTAUTL AUTL(QUSEADPAUT) AUT(*EXCLUDE)
• CHGOBJOWN OBJ(QUSEADPAUT) OBJTYPE(*AUTL) NEWOWN(QSYS)
• CHGSYSVAL SYSVAL(QUSEADPAUT) VALUE(QUSEADPAUT)</t>
  </si>
  <si>
    <t xml:space="preserve">Restrict Adopted Authority access use. One method to accomplish the recommended state is to execute the following command(s): 
QUSEADPAUT
• CRTAUTL AUTL(QUSEADPAUT) AUT(*EXCLUDE)
• CHGOBJOWN OBJ(QUSEADPAUT) OBJTYPE(*AUTL) NEWOWN(QSYS)
• CHGSYSVAL SYSVAL(QUSEADPAUT) VALUE(QUSEADPAUT).
</t>
  </si>
  <si>
    <t xml:space="preserve">To close this finding, please provide a copy of the authorization list file with the agency's CAP. </t>
  </si>
  <si>
    <t>IBMi-51</t>
  </si>
  <si>
    <t xml:space="preserve">Verify Object On Restore </t>
  </si>
  <si>
    <t>Determines when signatures will be verified and if the object will be restored without a valid signature. (See also QALWOBJRST &amp; QFRCCVNRST, 2)1)1)1 and 2)1)1)16)
Use this value for normal operations, when you expect some of the objects you restore to be unsigned, but you want to ensure that all signed objects have signatures that are valid. Commands and programs you have created or purchased before digital signatures were available will be unsigned. This value allows those commands and programs to be restored. This is the default value.</t>
  </si>
  <si>
    <t xml:space="preserve">Object on Restore value is set to 3. </t>
  </si>
  <si>
    <t xml:space="preserve">The agency does not verify the integrity and origin of objects on the system. </t>
  </si>
  <si>
    <t>4.1.1.40</t>
  </si>
  <si>
    <t>You can prevent anyone from restoring an object, unless that object has a correct digital signature from a trusted software provider.</t>
  </si>
  <si>
    <t>To establish the recommended configuration, set the following system value to "3":
QVFYOBJRST
CHGSYSVAL SYSVAL(QVFYOBJRST) VALUE('3')</t>
  </si>
  <si>
    <t>Verify Object On Restore. One method to accomplish the recommended state is to execute the following command(s): 
QVFYOBJRST
CHGSYSVAL SYSVAL(QVFYOBJRST) VALUE('3').</t>
  </si>
  <si>
    <t xml:space="preserve">To close this finding, please provide a screenshot showing the verify object on restore value set at 3 with the agency's CAP. </t>
  </si>
  <si>
    <t>IBMi-52</t>
  </si>
  <si>
    <t>Network Attribute JOBACN (Network Job Action)</t>
  </si>
  <si>
    <t>Specifies the action taken for input streams received through the SNA network by the system. The JOBACN value should be set to *REJECT to secure your system from job streams received through the network.</t>
  </si>
  <si>
    <t>Have an administrator display the network attribute system value.
DSPNETA
Page Down and verify that the value for Job action is set to *REJECT.</t>
  </si>
  <si>
    <t>Network Job Action is set to REJECT.</t>
  </si>
  <si>
    <t xml:space="preserve">The Network Job action to control remote settings is not set appropriately. </t>
  </si>
  <si>
    <t>4.2</t>
  </si>
  <si>
    <t>4.2.1</t>
  </si>
  <si>
    <t>The Job Action setting controls remote request to run local jobs. The default setting is *FILE which files remote input streams on the queue for the receiving user who can then display, cancel, or receive the input allowing potentially unwanted remote commands to run on the local system. The recommended value is *REJECT which will send both the sender and receiver a message stating that the input stream was rejected.</t>
  </si>
  <si>
    <t>To establish the recommended configuration, change the Network Attribute JOBACN to *REJECT:
`CHGNETA JOBACN(*REJECT)`</t>
  </si>
  <si>
    <t>Set Network Attribute JOBACN to REJECT. One method to accomplish the recommended state is to execute the following command(s): 
`CHGNETA JOBACN(*REJECT)`.</t>
  </si>
  <si>
    <t xml:space="preserve">To close this finding, please provide a screenshot showing the Network Attribute Job Action value set to REJECT with the agency's CAP. </t>
  </si>
  <si>
    <t>IBMi-53</t>
  </si>
  <si>
    <t>CM-6</t>
  </si>
  <si>
    <t>Configuration Settings</t>
  </si>
  <si>
    <t>DDM Remote Configuration List (SNA) Attributes</t>
  </si>
  <si>
    <t>All DDM Remote Configuration List entries shall specify *VFYENCPWD for the Secure Location (SECURELOC) parameter. *VFYENCPWD requires the same user ID and password on each source and target system.
To avoid having to use shared default user profiles, create a user profile on each system where the user needs access to the distributed relational database.</t>
  </si>
  <si>
    <t xml:space="preserve">Secure Loc Parameters are set to VFYENCPWD. </t>
  </si>
  <si>
    <t>Loc parameters are not secured appropriately.</t>
  </si>
  <si>
    <t>4.2.2</t>
  </si>
  <si>
    <t>Setting the Secure Loc Parameter of all remote locations ensures that encrypted password are required for SNA DDM/DRDA communications.</t>
  </si>
  <si>
    <t>To establish the recommended configuration, change all Remote Location Secure Loc parameters to *VFYENCPWD.
`WRKCFGL CFGL(QAPPNRMT)`
Select 2 to change the QAPPNRMT Configuration List
Change all Secure Loc parameters to *VFYENCPWD</t>
  </si>
  <si>
    <t>Ensure secure Loc parameters are set on all remote locations. One method to accomplish the recommended state is to execute the following command(s):  
`WRKCFGL CFGL(QAPPNRMT)`
Select 2 to change the QAPPNRMT Configuration List
Change all Secure Loc parameters to *VFYENCPWD.</t>
  </si>
  <si>
    <t xml:space="preserve">To close this finding, please provide a copy of the remote configuration list with the agency's CAP. </t>
  </si>
  <si>
    <t>IBMi-54</t>
  </si>
  <si>
    <t>Cryptographic Protection</t>
  </si>
  <si>
    <t>DDM TCP/IP Attributes</t>
  </si>
  <si>
    <t>The default setting for the DDM server has a default security of *USRIDPWD which allows clear-text password.</t>
  </si>
  <si>
    <t>Type CHGDDMTCPA and press F4.
The screen will display the DDM TCP/IP Attributes. Ensure that the Lowest authentication method equals *USRENCPWD and the Lowest encryption algorithm is equal to *AES.</t>
  </si>
  <si>
    <t>Clear text passwords are not allowed. All user class and groups are set to NONE. The Lowest authentication method equals to USRENCPWD. The Lowest encryption algorithm is equal to AES.</t>
  </si>
  <si>
    <t xml:space="preserve">The use of clear-text passwords are allowed. </t>
  </si>
  <si>
    <t>HPW10</t>
  </si>
  <si>
    <t>4.2.3</t>
  </si>
  <si>
    <t>Allowing the use of clear-text passwords permits credentials to be intercepted over the network by sniffers, packet monitoring and communication trace tools which could easily lead to unauthorized access to system resources. Additionally, a setting lower than *USRIDPWD such as *YES, *VLDONLY or *USRID does not require a password on a DDM Connection request allowing un-authenticated access to system resources possibly with elevated privileges.</t>
  </si>
  <si>
    <t>To establish the recommended configuration, change all non-administrative *USER class users and groups to SPCAUT = *NONE:
`CHGDDMTCPA AUTOSTART(*YES) PWDRQD(*USRENCPWD) ENCALG(*AES)`</t>
  </si>
  <si>
    <t>Ensure DDM TCP/IP Attributes are set appropriately. One method to accomplish the recommended state is to execute the following command(s): 
Change all non-administrative *USER class users and groups to SPCAUT = *NONE:
`CHGDDMTCPA AUTOSTART(*YES) PWDRQD(*USRENCPWD) ENCALG(*AES)`.</t>
  </si>
  <si>
    <t xml:space="preserve">To close this finding, please provide a copy of the DDM TCP/IP configuration file settings with the agency's CAP. </t>
  </si>
  <si>
    <t>IBMi-55</t>
  </si>
  <si>
    <t>Telnet Protocol</t>
  </si>
  <si>
    <t>Restrict Telnet to SSL only to prevent sniffing of clear text passwords.</t>
  </si>
  <si>
    <t>Type command CHGTELNA and press F4.
Ensure that the Allow Secure Socket Layer is set to *ONLY.</t>
  </si>
  <si>
    <t xml:space="preserve">Secure Socket Layer (SSL) is set to ONLY. </t>
  </si>
  <si>
    <t xml:space="preserve">Telnet is not restricted. </t>
  </si>
  <si>
    <t xml:space="preserve">Note: If issue code is HPW21 consider changing baseline criticality to Significant </t>
  </si>
  <si>
    <t>HAC16
HPW21</t>
  </si>
  <si>
    <t xml:space="preserve">HAC16: Network device allows telnet connections 
HPW21: Passwords are allowed to be stored unencrypted in config files
</t>
  </si>
  <si>
    <t>4.2.4</t>
  </si>
  <si>
    <t>Allowing the use of clear-text passwords permits credentials to be intercepted over the network by sniffers, packet monitoring and communication trace tools which could easily lead to unauthorized access to system resources.</t>
  </si>
  <si>
    <t>To establish the recommended configuration, change telnet to use SSL only:
CHGTELNA ALWSSL(*ONLY)</t>
  </si>
  <si>
    <t>Restrict Telnet to SSL only. One method to accomplish the recommended state is to execute the following command(s): 
CHGTELNA ALWSSL(*ONLY).</t>
  </si>
  <si>
    <t xml:space="preserve">To close this finding, please provide a screenshot showing the use of only SSL only allowed with the agency's CAP. </t>
  </si>
  <si>
    <t>IBMi-56</t>
  </si>
  <si>
    <t>FTP Protocol</t>
  </si>
  <si>
    <t>Restrict FTP to SSL only to prevent sniffing of clear text passwords.</t>
  </si>
  <si>
    <t>Type command CHGFTPA and press F4.
Ensure that the Allow Secure Socket Layer is set to *ONLY.</t>
  </si>
  <si>
    <t xml:space="preserve">FTP is not restricted. </t>
  </si>
  <si>
    <t>HPW10: Passwords are allowed to be stored</t>
  </si>
  <si>
    <t>4.2.5</t>
  </si>
  <si>
    <t>To establish the recommended configuration, change FTP to use SSL only:
`CHGFTPA ALWSSL(*ONLY)`</t>
  </si>
  <si>
    <t>Restrict FTP to SSL only. One method to accomplish the recommended state is to execute the following command(s): 
`CHGFTPA ALWSSL(*ONLY)`.</t>
  </si>
  <si>
    <t>To close this finding, please provide a screenshot showing the use of only SSL only allowed with the agency's CAP.</t>
  </si>
  <si>
    <t>IBMi-57</t>
  </si>
  <si>
    <t>IA-4</t>
  </si>
  <si>
    <t>Identifier Management</t>
  </si>
  <si>
    <t>IBM i NetServer Guest Profile</t>
  </si>
  <si>
    <t>This policy setting determines whether a Guest account is configured. The Guest account allows unauthenticated network users to gain access to the system.
The recommended state for this setting is: *NONE.</t>
  </si>
  <si>
    <t>1) Type ADDLIBLE NETSRVCMD
2) Type GO NETS
3) Select option 10. Display Attributes
Ensure that Guest profile *NONE is displayed
Ensure that *SAME is displayed for the Guest profile Pending value to ensure no changes are pending.</t>
  </si>
  <si>
    <t>IBM i NetServer Guest Profile set to NONE.</t>
  </si>
  <si>
    <t xml:space="preserve">Guest accounts are not restricted.  </t>
  </si>
  <si>
    <t>HAC59
HAC27</t>
  </si>
  <si>
    <t>HAC59: The guest account has improper access to data and/or resources
HAC27: Default accounts have not been disabled or renamed</t>
  </si>
  <si>
    <t>4.3</t>
  </si>
  <si>
    <t>4.3.1</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</si>
  <si>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</si>
  <si>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To establish the recommended configuration, do the following:
1) Type ADDLIBLE NETSRVCMD
2) Type CHGNSVA GUESTPRF(*NONE)
3) Type ENDNSV
4) Type STRNSV RESET(*YES)</t>
  </si>
  <si>
    <t>Configure Guest Profile access. One method to accomplish the recommended state is to execute the following command(s): 
1) Type ADDLIBLE NETSRVCMD
2) Type CHGNSVA GUESTPRF(*NONE)
3) Type ENDNSV
4) Type STRNSV RESET(*YES).</t>
  </si>
  <si>
    <t>To close this finding, please provide a screenshot showing the guest profile restricted access with the agency's CAP.</t>
  </si>
  <si>
    <t>IBMi-58</t>
  </si>
  <si>
    <t>IBM i NetServer LANMAN Password Hash</t>
  </si>
  <si>
    <t>This policy specifies how clients will authenticate and prevents the use of insecure LANMAN password authentication. Because attackers can crack weak passwords, the stronger the password hash is, the more difficult the password is to crack.</t>
  </si>
  <si>
    <t>1) Type ADDLIBLE NETSRVCMD
2) Type GO NETS
3) Select option 10. Display Attributes
Ensure that LANMAN option *NO is displayed
Ensure that *SAME is displayed for the LANMAN option Pending value to ensure no changes are pending.</t>
  </si>
  <si>
    <t>IBM i NetServer LANMAN Password Hash is set to NO.</t>
  </si>
  <si>
    <t xml:space="preserve">The IBM i NetServer LANMAN Password Hash is not properly set. </t>
  </si>
  <si>
    <t>HPW11</t>
  </si>
  <si>
    <t>HPW11: Password transmission does not use strong cryptography</t>
  </si>
  <si>
    <t>4.3.2</t>
  </si>
  <si>
    <t>The original LAN Manager password was developed in 1987. The LM hash is not a true one-way function as the passwords can be determined from the hash because of several weaknesses in its design. The original LM hash was replaced by the NTLMv1 protocol in 1993 and later updated in NTLMv2) Due to the multiple weaknesses in the LANMAN password, it has been deprecated and should no longer be used.</t>
  </si>
  <si>
    <t>To establish the recommended configuration, do the following:
1) Type ADDLIBLE NETSRVCMD 
2) Type CHGNSVA LANMANOPT(*NO)
3) Type ENDNSV
4) Type STRNSV RESET(*YES)</t>
  </si>
  <si>
    <t>Set IBM i NetServer LANMAN Password Hash. One method to accomplish the recommended state is to execute the following command(s): 
1) Type ADDLIBLE NETSRVCMD 
2) Type CHGNSVA LANMANOPT(*NO)
3) Type ENDNSV
4) Type STRNSV RESET(*YES).</t>
  </si>
  <si>
    <t xml:space="preserve">To close this finding, please provide a copy of the NetServer  configuration file settings with the agency's CAP. </t>
  </si>
  <si>
    <t>IBMi-59</t>
  </si>
  <si>
    <t>IBM i SMB Signing</t>
  </si>
  <si>
    <t>This policy setting determines whether packet signing is required by the SMB client component.</t>
  </si>
  <si>
    <t>1) Type ADDLIBLE NETSRVCMD
2) Type GO NETS
3) Select option 10. Display Attributes
Ensure that Message authentication *REQUIRED is displayed
Ensure that *SAME is displayed for the Message authentication Pending value to ensure no changes are pending.</t>
  </si>
  <si>
    <t>Message authentication is REQUIRED. 
Message authentication Pending value is set to SAME</t>
  </si>
  <si>
    <t xml:space="preserve">The agency does not require SMB packet signing. </t>
  </si>
  <si>
    <t>HIA3</t>
  </si>
  <si>
    <t>HIA3: Authentication server is not used for end user authentication</t>
  </si>
  <si>
    <t>4.3.3</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</si>
  <si>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operating systems. It is the basis of NetBIOS and many other protocols. SMB signatures authenticate both users and the servers that host the data. If either side fails the authentication process, data transmission will not take place.</t>
  </si>
  <si>
    <t>To establish the recommended configuration, do the following:
1) Type ADDLIBLE NETSRVCMD 
2) Type CHGNSVA MSGAUT(*REQUIRED)
3) Type ENDNSV
4) Type STRNSV RESET(*YES)</t>
  </si>
  <si>
    <t>Require IBM i SMB Packet Signing. One method to accomplish the recommended state is to execute the following command(s): 
1) Type ADDLIBLE NETSRVCMD 
2) Type CHGNSVA MSGAUT(*REQUIRED)
3) Type ENDNSV
4) Type STRNSV RESET(*YES).</t>
  </si>
  <si>
    <t>IBMi-60</t>
  </si>
  <si>
    <t>IBM i SMBv2 Server</t>
  </si>
  <si>
    <t>This setting configures the server-side processing of the Server Message Block version 2 (SMBv2) protocol.</t>
  </si>
  <si>
    <t>You can control which version(s) of SMB the NetServer will support by calling the NetServer maintenance utility to set the SMB flags and then restart the NetServer. 
A good starting point is to see what those flags are presently set to. 
In order to view the SMB flags do the following:
- CALL QZLSMAINT PARM('40' '0') 
- Type WRKSPLF and locate your spool file with the name QPCSMPRT. Verify that the data in the flags is as follows which indicates that the server supports only SMBv2:
 OLD FLAGS
 0000000000000500 
 NEW FLAGS 
 0000000000000500 
- If the data for OLD FLAGS and NEW FLAGS is all 0s as shown below, this indicates that NetServer is using the default SMB version for your operating system version. At V7R2, that means that SMB version 1 (SMBv1 is being used exclusively with no support for SMBv2)
OLD FLAGS
0000000000000000 
NEW FLAGS 
0000000000000000 
To recap, the SMB version support and the corresponding flag values for IBM i 7.2:
SMB1 only: 000
SMB1 &amp; SMB2: 400
SMB2 only: 500
Setting the flags to any other value may have unpredictable results</t>
  </si>
  <si>
    <t xml:space="preserve">SMB2 only value is set at 500. </t>
  </si>
  <si>
    <t xml:space="preserve">The SMB2v2 is not properly set. </t>
  </si>
  <si>
    <t>4.3.4</t>
  </si>
  <si>
    <t>Since September 2016, vendors have strongly encouraged that SMBv1 be disabled and no longer used on modern networks, as it is a 30 year old design that is much more vulnerable to attacks then much newer designs such as SMBv2 and SMBv3)</t>
  </si>
  <si>
    <t>To allow SMB2 only, set the flags to a value of 500. 
1) CALL QZLSMAINT PARM('40' '1' '0X500')
Note that the flag values for 7.3 and beyond are different and the upgrade from 7.2 will not convert the SMB flags to the equivalent value for the new release so you will need to revisit these flags after an upgrade. This document explains how the flags are set for 7.3 [SMB and SMB2 Support for IBM i 7.3](http://www-01)ibm.com/support/docview.wss?uid=nas8N1021710)</t>
  </si>
  <si>
    <t>Allow only SMBv2. One method to accomplish the recommended state is to execute the following command(s): 
1) CALL QZLSMAINT PARM('40' '1' '0X500').</t>
  </si>
  <si>
    <t xml:space="preserve">To close this finding, please provide a copy of the NetServer maintenance utility file with the agency's CAP. </t>
  </si>
  <si>
    <t>IBMi-61</t>
  </si>
  <si>
    <t>IA-2</t>
  </si>
  <si>
    <t>Identification and Authentication (Organizational Users)</t>
  </si>
  <si>
    <t>IBM i NetServer Shares</t>
  </si>
  <si>
    <t>This policy setting defines the network file shares available to authenticated users.</t>
  </si>
  <si>
    <t>1) Type ADDLIBLE NETSRVCMD
2) Type GO NETS
3) Select Option 11) Work with Shares
4) Place a 5 by each Share Name and observe the path of each share to ensure it is allowed by the business.
Pay careful attention to ensure that no share allows access to the root (path /)</t>
  </si>
  <si>
    <t xml:space="preserve">IBM i NetServer Shares does not allow access to the root. </t>
  </si>
  <si>
    <t xml:space="preserve">Access to root file share is allowed. </t>
  </si>
  <si>
    <t>4.3.5</t>
  </si>
  <si>
    <t>To establish the recommended configuration, do the following:
1) Type ADDLIBLE NETSRVCMD
2) Type GO NETS
3) Select option 4 to remove the root (/) file share if detected</t>
  </si>
  <si>
    <t>Restrict IBM i NetServer File Shares access. One method to accomplish the recommended state is to execute the following command(s): 
1) Type ADDLIBLE NETSRVCMD
2) Type GO NETS
3) Select option 4 to remove the root (/) file share if detected.</t>
  </si>
  <si>
    <t xml:space="preserve">To close this finding, please provide a copy of the NetServer configuration file with the agency's CAP. </t>
  </si>
  <si>
    <t>IBMi-62</t>
  </si>
  <si>
    <t>Configuring SSH – server protocol 2</t>
  </si>
  <si>
    <t>The recommendation is to edit the /QOpenSys/QIBM/UserData/SC1/OpenSSH/etc/sshd_config file and allow the SSH2 protocol only. This is the SSH server configuration file.</t>
  </si>
  <si>
    <t>Have an administrator display the following: DSPF '/QOpenSys/QIBM/UserData/SC1/OpenSSH/etc/sshd_config' 
1) On the Control field, type Protocol and press F16 (shift F4)
Control: Protocol_________________________________________ 
2) The display should yield the following output:
Protocol 2</t>
  </si>
  <si>
    <t xml:space="preserve">Only Protocol 2 is enabled. 
</t>
  </si>
  <si>
    <t xml:space="preserve">SSH2 protocol is not enabled. </t>
  </si>
  <si>
    <t>HRM17</t>
  </si>
  <si>
    <t>HRM17: SSH is not implemented correctly for device management</t>
  </si>
  <si>
    <t>4.4</t>
  </si>
  <si>
    <t>4.4.1</t>
  </si>
  <si>
    <t>There are publicly known vulnerabilities in SSH1 protocol, because of which the SSH1 protocol was deprecated in early 2001) SSH2 is a complete re-write of SSH1 with additional security features. All SSH connections should communicate over the SSH2 protocol. There are numerous benefits of utilizing SSH2 over SSH1, these include: an enhanced and stronger crypto integrity check and support for RSA and DSA keys, rather than just RSA key support in SSH1) The recommendation is to edit the /QOpenSys/QIBM/UserData/SC1/OpenSSH/etc/sshd_config file and allow the SSH2 protocol only.</t>
  </si>
  <si>
    <t>EDTF ‘/QOpenSys/QIBM/UserData/SC1/OpenSSH/etc/sshd_config’ file and explicitly define the SSH2 protocol: 
Replace: 
#Protocol 2,1 
With: 
Protocol 2 
Re-cycle the sshd daemon to pick up the configuration changes:</t>
  </si>
  <si>
    <t>Allow only the SSH2 protocol. One method to accomplish the recommended state is to execute the following command(s): 
EDTF ‘/QOpenSys/QIBM/UserData/SC1/OpenSSH/etc/sshd_config’ file and explicitly define the SSH2 protocol: 
Replace: 
#Protocol 2,1 
With: 
Protocol 2.</t>
  </si>
  <si>
    <t xml:space="preserve">To close this finding, please provide a copy of the etc/sshd_config file with the agency's CAP. </t>
  </si>
  <si>
    <t>IBMi-63</t>
  </si>
  <si>
    <t>AC-8</t>
  </si>
  <si>
    <t xml:space="preserve">System Use Notification </t>
  </si>
  <si>
    <t>Configuring SSH – banner configuration</t>
  </si>
  <si>
    <t>The recommendation is to edit the /QOpenSys/QIBM/UserData/SC1/OpenSSH/etc/sshd_config file and configure a path to a login herald message.</t>
  </si>
  <si>
    <t>Have an administrator display the following:
DSPF '/QOpenSys/QIBM/UserData/SC1/OpenSSH/etc/sshd_config' 
On the Control field, type Banner and press F16 (shift F4)
Control: Banner_________________________________________ 
The display should yield the following output:
Banner /QOpenSys/QIBM/UserData/SC1/OpenSSH/etc/ssh_banner</t>
  </si>
  <si>
    <t>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</si>
  <si>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The warning banner is not Publication 1075 compliant.</t>
  </si>
  <si>
    <t>Updated to IRS Warning Banner</t>
  </si>
  <si>
    <t>HAC38
HAC14</t>
  </si>
  <si>
    <t>HAC38: Warning banner does not exist
HAC14: Warning banner is insufficient</t>
  </si>
  <si>
    <t>4.4.2</t>
  </si>
  <si>
    <t>The login herald configured previously is not displayed during the initiation of a new SSH connection. Prior to a password being entered the user should accept the terms and conditions of the corporate acceptable usage policy.</t>
  </si>
  <si>
    <t>Create an SSH banner file: 
1) EDTF '/QOpenSys/QIBM/UserData/SC1/OpenSSH/etc/ssh_banner' 
2) Enter appropriate text and save the file.
• NOTE: The content of the banner file can reflect any internal acceptable usage policy standards
3) EDTF ‘/QOpenSys/QIBM/UserData/SC1/OpenSSH/etc/sshd_config’ file and customize the Banner parameter 
4) Replace: 
#Banner /some/path 
• With: 
Banner /QOpenSys/QIBM/UserData/SC1/OpenSSH/etc/ssh_banner
• Re-cycle the sshd daemon to pick up the configuration changes:</t>
  </si>
  <si>
    <t xml:space="preserve">Create a custom message for the Login Screen. One method to accomplish the recommendation is to create an SSH banner file:  
EDTF '/QOpenSys/QIBM/UserData/SC1/OpenSSH/etc/ssh_banner' 
Enter appropriate text and save the file.
EDTF ‘/QOpenSys/QIBM/UserData/SC1/OpenSSH/etc/sshd_config’ file and customize the Banner parameter 
Replace: 
#Banner /some/path 
•With: 
Banner /QOpenSys/QIBM/UserData/SC1/OpenSSH/etc/ssh_banner
Re-cycle the sshd daemon to pick up the configuration changes.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t>
  </si>
  <si>
    <t>IBMi-64</t>
  </si>
  <si>
    <t>Configuring SSH – disallow host based authentication</t>
  </si>
  <si>
    <t>The recommendation is to edit the /QOpenSys/QIBM/UserData/SC1/OpenSSH/etc/sshd_config file to ensure that host-based authentication is disallowed.</t>
  </si>
  <si>
    <t>Have an administrator display the following:
DSPF '/QOpenSys/QIBM/UserData/SC1/OpenSSH/etc/sshd_config' 
1) On the Control field, type HostbasedAuthentication and press F16 (shift F4)
2) Control: HostbasedAuthentication___________________________________ 
3) The display should yield the following output:
 HostbasedAuthentication no</t>
  </si>
  <si>
    <t xml:space="preserve">Host based authentication is set to No. </t>
  </si>
  <si>
    <t xml:space="preserve">Host based authentication is allowed.  </t>
  </si>
  <si>
    <t>HCM45</t>
  </si>
  <si>
    <t>HCM45: System configuration provides additional attack surface</t>
  </si>
  <si>
    <t>4.4.3</t>
  </si>
  <si>
    <t>Using host-based authentication, any user on a trusted host can log into another host on which this feature is enabled. Since this feature depends only on system authentication and not on user authentication, it must be disabled.</t>
  </si>
  <si>
    <t>1) EDTF ‘/QOpenSys/QIBM/UserData/SC1/OpenSSH/etc/sshd_config’ file to ensure that host based authentication is disallowed: 
2) Replace: 
#HostbasedAuthentication no 
With: 
HostbasedAuthentication no 
•Re-cycle the sshd daemon to pick up the configuration changes:</t>
  </si>
  <si>
    <t xml:space="preserve">Do not allow host based authentication. One method to accomplish the recommended state is to execute the following command(s): 
1) EDTF ‘/QOpenSys/QIBM/UserData/SC1/OpenSSH/etc/sshd_config’ file to ensure that host based authentication is disallowed: 
2) Replace: 
#HostbasedAuthentication no 
With: 
HostbasedAuthentication no </t>
  </si>
  <si>
    <t xml:space="preserve">To close this finding, please provide a copy of the /etc/ssh/sshd_config file showing host based authentication is disallowed with the agency's CAP. </t>
  </si>
  <si>
    <t>IBMi-65</t>
  </si>
  <si>
    <t>Configuring SSH – set privilege separation</t>
  </si>
  <si>
    <t>The recommendation is to edit the /QOpenSys/QIBM/UserData/SC1/OpenSSH/etc/sshd_config file to ensure that privilege separation is enabled. Note, that as of OpenSSH 7.5 this configuration directive has been deprecated.</t>
  </si>
  <si>
    <t>Have an administrator display the following: DSPF '/QOpenSys/QIBM/UserData/SC1/OpenSSH/etc/sshd_config' 
1) On the Control field, type UsePrivilegeSeparation and press F16 (shift F4)
2) Control: UsePrivilegeSeparation __________________________________
The display should yield the following output: 
UsePrivilegeSeparation yes</t>
  </si>
  <si>
    <t xml:space="preserve">Privilege separation is set to Yes. </t>
  </si>
  <si>
    <t xml:space="preserve">Privilege separation is not enforced. </t>
  </si>
  <si>
    <t>HCM9</t>
  </si>
  <si>
    <t>HCM9: Systems are not deployed using the concept of least privilege</t>
  </si>
  <si>
    <t>4.4.4</t>
  </si>
  <si>
    <t>Setting privilege separation helps to secure remote ssh access. Once a user is authenticated the sshd daemon creates a child process which has the privileges of the authenticated user and this then handles incoming network traffic. The aim of this is to prevent privilege escalation through the initial root process.</t>
  </si>
  <si>
    <t>1) EDTF ‘/QOpenSys/QIBM/UserData/SC1/OpenSSH/etc/sshd_config’ file to ensure that privilege separation is enabled: 
2) Replace: 
UsePrivilegeSeparation no 
With: 
UsePrivilegeSeparation yes 
• Re-cycle the sshd daemon to pick up the configuration changes:
Note: In IBM i OpenSSH 6.9p1, UsePrivilegeSeparation is explicitly set to "no". Once upgrading to 8.0p1, UsePrivilegeSeparation is deprecated. There is a warning message generated when the sshd server is started when the option exists in sshd_config. To disable the warning, you can comment out or remove the line containing UsePrivilegeSeparation from the sshd_config file.</t>
  </si>
  <si>
    <t>Set privilege separation. One method to accomplish the recommended state is to execute the following command(s): 
1) EDTF ‘/QOpenSys/QIBM/UserData/SC1/OpenSSH/etc/sshd_config’ file to ensure that privilege separation is enabled: 
2) Replace: 
UsePrivilegeSeparation no 
With: 
UsePrivilegeSeparation yes.</t>
  </si>
  <si>
    <t xml:space="preserve">To close this finding, please provide a copy of the /etc/ssh/sshd_config file showing privilege separation is enabled with the agency's CAP. </t>
  </si>
  <si>
    <t>IBMi-66</t>
  </si>
  <si>
    <t>Configuring SSH – set MaxAuthTries to 3 or Less</t>
  </si>
  <si>
    <t>The MaxAuthTries parameter specifies the maximum number of authentication attempts permitted per connection. When the login failure count reaches half the number, error messages will be written to the syslog file detailing the login failure.</t>
  </si>
  <si>
    <t>Have an administrator display the following: EDTF '/QOpenSys/QIBM/UserData/SC1/OpenSSH/etc/sshd_config' 
1) On the Control field, type MaxAuthTries and press F16 (shift F4)
2) Control: MaxAuthTries____________________________________ 
3) The display should yield the following output:
MaxAuthTries 3</t>
  </si>
  <si>
    <t>SSH Maximum Authentication attempts is set to 3 or Less.</t>
  </si>
  <si>
    <t>SSH MaxAuthTries has not been set to 3 or less.</t>
  </si>
  <si>
    <t>HAC15:  User accounts not locked out after 3 unsuccessful login attempts</t>
  </si>
  <si>
    <t>4.4.5</t>
  </si>
  <si>
    <t>Setting the MaxAuthTries parameter to a low number will minimize the risk of successful brute force attacks to the SSH server. While the recommended setting is 3, it is set the number based on site policy.</t>
  </si>
  <si>
    <t>1) EDTF ‘/QOpenSys/QIBM/UserData/SC1/OpenSSH/etc/sshd_config’ file:
2) Replace:
#MaxAuthTries 3 
With:
MaxAuthTries 3
Re-cycle the sshd daemon to pick up the configuration changes:</t>
  </si>
  <si>
    <t>Set MaxAuthTries to 3 or Less. One method to accomplish the recommended state is to execute the following command(s): 
1) EDTF ‘/QOpenSys/QIBM/UserData/SC1/OpenSSH/etc/sshd_config’ file:
Set parameter as follows:
MaxAuthTries 3.</t>
  </si>
  <si>
    <t xml:space="preserve">To close this finding, please provide a screenshot of the SetMaxAuthTries setting in the /etc/ssh/sshd_config file with the agency's CAP. </t>
  </si>
  <si>
    <t>IBMi-67</t>
  </si>
  <si>
    <t>AC-12</t>
  </si>
  <si>
    <t>Configuring SSH – set Idle Timeout Interval for User Login Profile Applicability:</t>
  </si>
  <si>
    <t>The two options ClientAliveInterval and ClientAliveCountMax control the timeout of ssh sessions. When the ClientAliveInterval variable is set, ssh sessions that have no activity for the specified length of time are terminated. When the ClientAliveCountMax variable is set, sshd will send client alive messages at every ClientAliveInterval interval. When the number of consecutive client alive messages are sent with no response from the client, the ssh session is terminated. For example, if the ClientAliveInterval is set to 15 seconds and the ClientAliveCountMax is set to 3, the client ssh session will be terminated after 45 seconds of idle time.</t>
  </si>
  <si>
    <t>• DSPF '/QOpenSys/QIBM/UserData/SC1/OpenSSH/etc/sshd_config' 
• On the Control field, type ClientAliveCountMax and press F16 (shift F4)
• Control: ClientAliveCountMax__________________________________ 
• Verify the ClientAliveInterval is between 1 and 300 and ClientAliveCountMax is 0:
ClientAliveCountMax 0 
ClientAliveInterval 300</t>
  </si>
  <si>
    <t>Verify the ClientAliveInterval is between 1 and 300 and ClientAliveCountMax is 0.</t>
  </si>
  <si>
    <t>Idle timeout has not been configured to meet IRS Requirements.</t>
  </si>
  <si>
    <t>HSC25</t>
  </si>
  <si>
    <t>HSC25:  Network sessions do not timeout per Publication 1075 requirements</t>
  </si>
  <si>
    <t>4.4.6</t>
  </si>
  <si>
    <t>Having no timeout value associated with a connection could allow an unauthorized user access to another user's ssh session (e.g. user walks away from their computer and doesn't lock the screen). Setting a timeout value at least reduces the risk of this happening. 
While the recommended setting is 300 seconds (5 minutes), set this timeout value based on site policy. The recommended setting for ClientAliveCountMax is 0. In this case, the client session will be terminated after 5 minutes of idle time and no keepalive messages will be sent.</t>
  </si>
  <si>
    <t>1) EDTF ‘/QOpenSys/QIBM/UserData/SC1/OpenSSH/etc/sshd_config’ file:
2) Replace:
#ClientAliveCountMax 0 
#ClientAliveInterval 300 
With:
ClientAliveCountMax 0 
ClientAliveInterval 300
Re-cycle the sshd daemon to pick up the configuration changes:</t>
  </si>
  <si>
    <t>Set Idle Timeout Interval for User Login Profile Applicability. One method to accomplish the recommendation is to EDTF ‘/QOpenSys/QIBM/UserData/SC1/OpenSSH/etc/sshd_config’ file:
Replace:
#ClientAliveCountMax 0 
#ClientAliveInterval 300.</t>
  </si>
  <si>
    <t>IBMi-68</t>
  </si>
  <si>
    <t>Configuring SSH – restrict Cipher list</t>
  </si>
  <si>
    <t>This variable limits the types of ciphers that SSH can use during communication.</t>
  </si>
  <si>
    <t>Have an administrator display the following:
DSPF '/QOpenSys/QIBM/UserData/SC1/OpenSSH/etc/sshd_config' 
1) On the Control field, type Ciphers and press F16 (shift F4)
2) Control: Ciphers_________________________________________ 
3) The display should yield the following output:
Ciphers aes256-ctr,aes192-ctr,aes128-ctr</t>
  </si>
  <si>
    <t xml:space="preserve">Only approved ciphers are being used. </t>
  </si>
  <si>
    <t>Approved ciphers are not being used.</t>
  </si>
  <si>
    <t>4.4.7</t>
  </si>
  <si>
    <t>Based on research conducted at various institutions, it was determined that the symmetric portion of the SSH Transport Protocol (as described in RFC 4253) has security weaknesses that allowed recovery of up to 32 bits of plaintext from a block of ciphertext that was encrypted with the Cipher Block Chaining (CBD) method. From that research, new Counter mode algorithms (as described in RFC4344) were designed that are not vulnerable to these types of attacks and these algorithms are now recommended for standard use.</t>
  </si>
  <si>
    <t>1) EDTF ‘/QOpenSys/QIBM/UserData/SC1/OpenSSH/etc/sshd’_config file:
2) Insert:
Ciphers aes256-ctr,aes192-ctr,aes128-ctr 
• Re-cycle the sshd daemon to pick up the configuration changes:</t>
  </si>
  <si>
    <t>Restrict Cipher list. One method to accomplish the recommended state is to execute the following command(s): 
1) EDTF ‘/QOpenSys/QIBM/UserData/SC1/OpenSSH/etc/sshd’_config file:
2) Insert:
Ciphers aes256-ctr,aes192-ctr,aes128-ctr.</t>
  </si>
  <si>
    <t xml:space="preserve">To close this finding, please provide a screenshot showing only approved ciphers are used with the agency's CAP. </t>
  </si>
  <si>
    <t>IBMi-69</t>
  </si>
  <si>
    <t>Configuring SSH – Limit Access Via SSH</t>
  </si>
  <si>
    <t>There are several options available to limit which users and group can access the system via SSH. It is recommended that at least of the following options be leveraged:
**AllowUsers**
The AllowUsers variable gives the system administrator the option of allowing specific users to ssh into the system. The list consists of comma separated user names. Numeric userIDs are not recognized with this variable. If a system administrator wants to restrict user access further by only allowing the allowed users to log in from a particular host, the entry can be specified in the form of user@host. 
**AllowGroups**
The AllowGroups variable gives the system administrator the option of allowing specific groups of users to ssh into the system. The list consists of comma separated group names. Numeric groupIDs are not recognized with this variable.
**DenyUsers**
The DenyUsers variable gives the system administrator the option of denying specific users to ssh into the system. The list consists of comma separated user names. Numeric userIDs are not recognized with this variable. If a system administrator wants to restrict user access further by specifically denying a user's access from a particular host, the entry can be specified in the form of user@host. 
**DenyGroups**
The DenyGroups variable gives the system administrator the option of denying specific groups of users to ssh into the system. The list consists of comma separated group names. Numeric groupIDs are not recognized with this variable.</t>
  </si>
  <si>
    <t>Have an administrator display the following: DSPF '/QOpenSys/QIBM/UserData/SC1/OpenSSH/etc/sshd_config' 
1) On the Control field, type Allow and press F16 (shift F4)
2) Control: Allow_________________________________________ 
3) The display should yield the following output:
AllowUsers  
AllowGroups  
DenyUsers  
DenyGroups</t>
  </si>
  <si>
    <t xml:space="preserve">Review output and ensure that at least one of these options is being leveraged AllowUsers, AllowGroups, DenyUsers, and/or DenyGroups.  </t>
  </si>
  <si>
    <t>Remote access via SSH has not been restricted.</t>
  </si>
  <si>
    <t>HCM9:  Systems are not deployed using the concept of least privilege</t>
  </si>
  <si>
    <t>4.4.8</t>
  </si>
  <si>
    <t>Restricting which users can remotely access the system via SSH will help ensure that only authorized users access the system.</t>
  </si>
  <si>
    <t>1) EDTF ‘/QOpenSys/QIBM/UserData/SC1/OpenSSH/etc/sshd’_config file:
2) Set one of the following: 
AllowUsers  
AllowGroups  
DenyUsers  
DenyGroups 
• Re-cycle the sshd daemon to pick up the configuration changes:</t>
  </si>
  <si>
    <t>Restrict Access Via SSH to limited use. One method to accomplish the recommended state is to execute the following command(s): 
1) EDTF ‘/QOpenSys/QIBM/UserData/SC1/OpenSSH/etc/sshd’_config file:
2) Set one of the following: 
AllowUsers  
AllowGroups  
DenyUsers  
DenyGroups.</t>
  </si>
  <si>
    <t xml:space="preserve">To close this finding, please provide a screenshot of the allowed users and groups in the /etc/ssh/sshd_config file with the agency's CAP. </t>
  </si>
  <si>
    <t>IBMi-70</t>
  </si>
  <si>
    <t>SI-2</t>
  </si>
  <si>
    <t>Flaw Remediation</t>
  </si>
  <si>
    <t>IBM i Patch Management</t>
  </si>
  <si>
    <t>This settings describes the IBM i patch management process.</t>
  </si>
  <si>
    <t>1) On a command line, type STRSQL and press Enter
2) Enter the following SQL statement and press Enter.
SELECT ALL
GRP_CRNCY, GRP_ID, GRP_LVL, GRP_IBMLVL,
GRP_LSTUPD, GRP_RLS, GRP_SYSSTS, GRP_TITLE
FROM SYSTOOLS/GRPPTFCUR T01 
WHERE GRP_ID IN ('SF99718', 'SF99716', 'SF99713', 'SF99223', 'SF99719') 
3) The following 5 PTF Groups should show that the INSTALLED LEVEL IS CURRENT.
SF99718 720 Group Security
SF99716 720 Java
SF99713 720 IBM HTTP Server for i
SF99223 720 IBM Open Source Solutions for I
SF99719 720 Group Hiper</t>
  </si>
  <si>
    <t>The latest security patches are installed and the system is registered.</t>
  </si>
  <si>
    <t>The system is not regularly patched from the vendor. The system is running IBM i version 7.1.</t>
  </si>
  <si>
    <t>Note: If Critical CVEs exist in the current version change baseline criticality to Significant and use HSI27 as the appropriate issue code.  Discuss with IT Lead during onsite review (to determine if criticality should be elevated to critical).</t>
  </si>
  <si>
    <t>HSI2
HSI27</t>
  </si>
  <si>
    <t xml:space="preserve">HSI2: System patch level is insufficient
HSI27: Critical security patches have not been applied </t>
  </si>
  <si>
    <t>4.5</t>
  </si>
  <si>
    <t>4.5.1</t>
  </si>
  <si>
    <t>Important IBM i updates are obtained through PTF (Program Temporary Fix) levels. Updates can contain important bug fixes and/or security patches, and should be installed as soon as possible.</t>
  </si>
  <si>
    <t>Download and apply the current PTF group levels.</t>
  </si>
  <si>
    <t xml:space="preserve">Download and apply current PTF group levels to the IBM i Patch Management. </t>
  </si>
  <si>
    <t xml:space="preserve">To close this finding, please provide a screenshot of the updated IBM i version and its patch level with the agency's CAP. </t>
  </si>
  <si>
    <t>IBMi-71</t>
  </si>
  <si>
    <t>System Service Tools Password Expiration Interval</t>
  </si>
  <si>
    <t>Password Expiration has not been configured per IRS requirements.</t>
  </si>
  <si>
    <t>4.6</t>
  </si>
  <si>
    <t>4.6.1</t>
  </si>
  <si>
    <t>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
The recommended state for this setting is 90 or fewer days but not 0.</t>
  </si>
  <si>
    <t>IBMi-72</t>
  </si>
  <si>
    <t>AC-7</t>
  </si>
  <si>
    <t>Unsuccessful Logon Attempts</t>
  </si>
  <si>
    <t>System Service Tools Changing the maximum failed sign-on attempts</t>
  </si>
  <si>
    <t>This policy setting determines the number of failed logon attempts before the account is locked. 
The recommended state for this setting is: 3</t>
  </si>
  <si>
    <t>1) Access service tools using SST. On a command line, type STRSST and press Enter.
2) Enter a security officer service tools user ID and password on the DST Sign-On display. 
3) Select option 8 (Work with service tools user IDs and Devices)
4. Select option 6 (Work with service tools security options) 
5. The value for the Maximum sign-on attempts allowed should be 3)</t>
  </si>
  <si>
    <t>Maximum failed sign-on  attempts allowed is 3.</t>
  </si>
  <si>
    <t>4.6.2</t>
  </si>
  <si>
    <t>Setting an account lockout threshold reduces the likelihood that an attack will be successful. Setting the account lockout threshold too low introduces risk of increased accidental lockouts and/or a malicious actor intentionally locking out accounts.</t>
  </si>
  <si>
    <t>To change the default maximum failed sign-on attempts before the user ID is disabled, follow these steps.
1) Access service tools using SST. On a command line, type STRSST and press Enter.
2) Select option 8 (Work with service tools user IDs and Devices)
3) Select option 6 (Work with service tools security options) 
4. Change the value for the Maximum sign-on attempts allowed to 3) 
5. Press Enter to save changes. 
6. Press F3 3 times and press Enter to exit System Service Tools.</t>
  </si>
  <si>
    <t>Set the maximum failed sign-on attempts. One method to accomplish the recommended state is to execute the following command(s): 
1) Access service tools using SST. On a command line, type STRSST and press Enter.
2) Select option 8 (Work with service tools user IDs and Devices)
3) Select option 6 (Work with service tools security options) 
4) Change the value for the Maximum sign-on attempts allowed to 3) 
5) Press Enter to save changes. 
6) Press F3 3 times and press Enter to exit System Service Tools.</t>
  </si>
  <si>
    <t xml:space="preserve">To close this finding, please provide a copy of the access service tools configuration file settings with the agency's CAP. </t>
  </si>
  <si>
    <t>IBMi-73</t>
  </si>
  <si>
    <t>System Service Tools Changing the duplicate password control</t>
  </si>
  <si>
    <t>This policy setting determines the duplicate password control. 
The recommended state for this setting is: 24</t>
  </si>
  <si>
    <t>1) [Access service tools using SST](https://www.ibm.com/support/knowledgecenter/ssw_ibm_i_72/rzamh/rzamhaccesssst.htm). On a command line, type STRSST and press Enter.
2) Enter a security officer service tools user ID and password on the DST Sign-On display. 
3) Select option 8 (Work with service tools user IDs and Devices)
4. Select option 6 (Work with service tools security options) 
5. The value for the Duplicate password control should be 24.</t>
  </si>
  <si>
    <t>Password History has not been configured per IRS requirements.</t>
  </si>
  <si>
    <t>Updated Password reuse from 18 to 24</t>
  </si>
  <si>
    <t>HPW6:  Password history is insufficient</t>
  </si>
  <si>
    <t>4.6.3</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</si>
  <si>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t>
  </si>
  <si>
    <t>To change the default duplicate password control, complete these steps.
1) [Access service tools using SST](https://www.ibm.com/support/knowledgecenter/ssw_ibm_i_72/rzamh/rzamhaccesssst.htm). On a command line, type STRSST and press Enter.
2) Select option 8 (Work with service tools user IDs and Devices)
3) Select option 6 (Work with service tools security options) 
4) Change the value for the Duplicate password control to 24) 
5) Press Enter to save changes. 
6) Press F3 3 times and press Enter to exit System Service Tools.</t>
  </si>
  <si>
    <t>Change the duplicate password control. One method to accomplish the recommended state is to execute the following command(s):
1) [Access service tools using SST](https://www.ibm.com/support/knowledgecenter/ssw_ibm_i_72/rzamh/rzamhaccesssst.htm). On a command line, type STRSST and press Enter.
2) Select option 8 (Work with service tools user IDs and Devices)
3) Select option 6 (Work with service tools security options) 
4) Change the value for the Duplicate password control to 24) 
5) Press Enter to save changes. 
6)Press F3 3 times and press Enter to exit System Service Tools.</t>
  </si>
  <si>
    <t>IBMi-74</t>
  </si>
  <si>
    <t>System Service Tools Password Level</t>
  </si>
  <si>
    <t>This policy setting determines the password level for System Service Tools. 
The recommended state for this setting is: PWLVL 2</t>
  </si>
  <si>
    <t>1) [Access service tools using SST](https://www.ibm.com/support/knowledgecenter/ssw_ibm_i_72/rzamh/rzamhaccesssst.htm). On a command line, type STRSST and press Enter.
2) Enter a security officer service tools user ID and password on the DST Sign-On display. 
3) Select option 8 (Work with service tools user IDs and Devices)
4) The value for the service tools password level should be PDLWL 2)</t>
  </si>
  <si>
    <t>Service tools password level has been set to PDLWL 2.</t>
  </si>
  <si>
    <t>Service tools password level has not been set to PDLWL 2.</t>
  </si>
  <si>
    <t>4.6.4</t>
  </si>
  <si>
    <t>The default password level (PWLVL 1) uses deprecated DES encryption. To change to use SHA encryption, the System Service Tools Password Level should be set to PWLVL 2 for better security.</t>
  </si>
  <si>
    <t>To change the default duplicate password control, complete these steps.
1) [Access service tools using SST](https://www.ibm.com/support/knowledgecenter/ssw_ibm_i_72/rzamh/rzamhaccesssst.htm). On a command line, type STRSST and press Enter.
2) Select option 8 (Work with service tools user IDs and Devices)
3) Select option 5 (Change service tools password level) 
4) Press Enter to confirm your choice to set password level 2) 
5) Press Enter to save changes. 
6) Press F3 2 times and press Enter to exit System Service Tools.</t>
  </si>
  <si>
    <t>Change the default duplicate password control to PWLVL2.  One method to accomplish the recommended state is to execute the following command(s):  
1) [Access service tools using SST](https://www.ibm.com/support/knowledgecenter/ssw_ibm_i_72/rzamh/rzamhaccesssst.htm). On a command line, type STRSST and press Enter.
2) Select option 8 (Work with service tools user IDs and Devices)
3) Select option 5 (Change service tools password level) 
4) Press Enter to confirm your choice to set password level 2 
5) Press Enter to save changes. 
6) Press F3 2 times and press Enter to exit System Service Tools.</t>
  </si>
  <si>
    <t xml:space="preserve">To close this finding, please provide a screenshot of the password control level set to 2  with the agency's CAP. </t>
  </si>
  <si>
    <t>IBMi-75</t>
  </si>
  <si>
    <t>System Service Tools Allow New Digital Certificates</t>
  </si>
  <si>
    <t>This policy setting determines if new certificates can be added to the local system's *SIGNATUREVERIFICATION certificate store and also allows passwords for digital certificate stores to be reset by any user with *ALLOBJ and *SECADM.
The recommended state for this setting is: 2</t>
  </si>
  <si>
    <t>1) [Access service tools using SST](https://www.ibm.com/support/knowledgecenter/ssw_ibm_i_72/rzamh/rzamhaccesssst.htm). On a command line, type STRSST and press Enter.
2) Enter a security officer service tools user ID and password on the DST Sign-On display. 
3) Select option 7 (Work with system security).
4. The value for the Allow new digital certificates should be 2)</t>
  </si>
  <si>
    <t>The value for the allow new digital certificates has been set to 2.</t>
  </si>
  <si>
    <t>The value for the allow new digital certificates has not been set to 2.</t>
  </si>
  <si>
    <t>4.6.5</t>
  </si>
  <si>
    <t>Under normal operations, new digital certificates should rarely be added. More importantly, passwords for digital certificate stores should be secured from being reset by any user.</t>
  </si>
  <si>
    <t>1) [Access service tools using SST](https://www.ibm.com/support/knowledgecenter/ssw_ibm_i_72/rzamh/rzamhaccesssst.htm). On a command line, type STRSST and press Enter.
2) Enter a security officer service tools user ID and password on the DST Sign-On display.
3) Select option 7 (Work with system security).
4) Change the value for Allow new digital certificates to 2) 
5) Press Enter to save changes. 
6) Press F3 3 times and press Enter to exit System Service Tools.</t>
  </si>
  <si>
    <t>Set the value for the allow new digital certificates to 2. One method to accomplish the recommended state is to execute the following command(s): 
1) [Access service tools using SST](https://www.ibm.com/support/knowledgecenter/ssw_ibm_i_72/rzamh/rzamhaccesssst.htm). On a command line, type STRSST and press Enter.
2) Enter a security officer service tools user ID and password on the DST Sign-On display.
3) Select option 7 (Work with system security).
4) Change the value for Allow new digital certificates to 2) 
5) Press Enter to save changes. 
6) Press F3 3 times and press Enter to exit System Service Tools.</t>
  </si>
  <si>
    <t>IBMi-76</t>
  </si>
  <si>
    <t>System Service Tools IDs and Privileges</t>
  </si>
  <si>
    <t>This policy setting determines the functional privileges of System Service Tool Users.</t>
  </si>
  <si>
    <t>1) Type DSPSSTUSR OUTPUT(*PRINT) and press Enter.
2) Type WRKSLPF and press Enter. 
3) Locate and display your spool file named QPSYSSTUSR with User Data DSPSSTUSR. 
4. Review this information with your system administrator and ensure that all SST users have unique profiles. Do not use the shipped IBM User IDs. 
5. Ensure that all Service Tools IDs have the proper functional privileges for their job roles.</t>
  </si>
  <si>
    <t xml:space="preserve">All users have their required privileges. </t>
  </si>
  <si>
    <t>User access was not established with concept of least privilege.</t>
  </si>
  <si>
    <t>4.6.6</t>
  </si>
  <si>
    <t>All System Service Tools Users are powerful administrators. Service Tools Users should follow the same policy as Operating System Users.
Each Service Tool User should be unique (no shared passwords)
Each Service Tool User should follow the Principle of Least Privilege to perform their job role
Inactive Service Tool Users should be disabled/removed.
IBM provides the following service tools User IDs:
o QSECOFR
o QSRV
o 22222222
o 11111111</t>
  </si>
  <si>
    <t>Disable/Remove inactive IDs and ensure that each ID has the required privileges.</t>
  </si>
  <si>
    <t xml:space="preserve">To close this finding, please provide a copy of the spool file configuration settings with the agency's CAP. </t>
  </si>
  <si>
    <t>IBMi-77</t>
  </si>
  <si>
    <t>System Service Tools locking security-related system values</t>
  </si>
  <si>
    <t>This policy setting determines is users are prevented from changing security-related system values during normal operations. 
The recommended state for this setting is: 3</t>
  </si>
  <si>
    <t>1) [Access service tools using SST](https://www.ibm.com/support/knowledgecenter/ssw_ibm_i_72/rzamh/rzamhaccesssst.htm). On a command line, type STRSST and press Enter.
2) Enter a security officer service tools user ID and password on the DST Sign-On display. 
3) Select option 7 (Work with system security).
4) The value for the Allow system value security changes should be 3)</t>
  </si>
  <si>
    <t>System Service Tools locking security-related system values is set to 3.</t>
  </si>
  <si>
    <t xml:space="preserve">System value security changes are not allowed. </t>
  </si>
  <si>
    <t>Changed System Service Tools locking security-related system values from 2 to 3</t>
  </si>
  <si>
    <t>4.6.7</t>
  </si>
  <si>
    <t>During normal operations, changes to the security related system values should be locked to prevent them from being changed. Changes to security related system values should only be performed during maintenance, licensed program installations or system upgrades.</t>
  </si>
  <si>
    <t>1) [Access service tools using SST](https://www.ibm.com/support/knowledgecenter/ssw_ibm_i_72/rzamh/rzamhaccesssst.htm). On a command line, type STRSST and press Enter.
2) Enter a security officer service tools user ID and password on the DST Sign-On display.
3) Select option 7 (Work with system security).
4) Change the value for Allow system value security changes to 3)
5) Press Enter to save changes. 
6) Press F3 3 times and press Enter to exit System Service Tools.</t>
  </si>
  <si>
    <t>Set value to allow security-related system changes.  One method to accomplish the recommendation is to perform the following commands:
1) [Access service tools using SST](https://www.ibm.com/support/knowledgecenter/ssw_ibm_i_72/rzamh/rzamhaccesssst.htm). On a command line, type STRSST and press Enter.
2) Enter a security officer service tools user ID and password on the DST Sign-On display.
3) Select option 7 (Work with system security).
4) Change the value for Allow system value security changes to 3)
5) Press Enter to save changes. 
6) Press F3 3 times and press Enter to exit System Service Tools.</t>
  </si>
  <si>
    <t xml:space="preserve">To close this finding, please provide a screenshot showing the value set to allow security- related system changes with the agency's CAP. </t>
  </si>
  <si>
    <t>IBMi-78</t>
  </si>
  <si>
    <t>QSECOFR Profile Shall Be *DISABLED</t>
  </si>
  <si>
    <t>The QSECOFR profile shall be *DISABLED to prevent interactive use. You can always sign on with the QSECOFR profile at the console, even if the status of QSECOFR is *DISABLED.</t>
  </si>
  <si>
    <t>DSPUSRPRF USRPRF(QSECOFR)
Observe the Status to ensure that it is *DISABLED</t>
  </si>
  <si>
    <t>QSECOFR Profile is DISABLED.</t>
  </si>
  <si>
    <t xml:space="preserve">QSECOFR Profile is ENABLED. </t>
  </si>
  <si>
    <t>HAC21</t>
  </si>
  <si>
    <t>HAC21: Agency shares administrative account inappropriately</t>
  </si>
  <si>
    <t>5</t>
  </si>
  <si>
    <t>5.1</t>
  </si>
  <si>
    <t>QSECOFR is the most powerful profile on the IBM i and is equivalent to the UNIX Root Profile. Additionally, you should prevent QSECOFR from interactively signing on by *DISABLING it and create unique security officer profiles as required by the business.</t>
  </si>
  <si>
    <t>CHGUSRPRF USRPRF(QSECOFR) STATUS(*DISABLED)</t>
  </si>
  <si>
    <t>QSECOFR Profile Shall Be *DISABLED.  One method to accomplish the recommendation is to perform the following commands:
CHGUSRPRF USRPRF(QSECOFR) STATUS(*DISABLED).</t>
  </si>
  <si>
    <t xml:space="preserve">To close this finding, please provide a screenshot showing  QSECOFR Profile set at disabled with the agency's CAP. </t>
  </si>
  <si>
    <t>IBMi-79</t>
  </si>
  <si>
    <t>QSECOFR Shall Not be Configured as a Group Profile</t>
  </si>
  <si>
    <t>QSECOFR shall not be a group profile as this would allow group members to inherit root privileges from the shipped IBM QSECOFR profile.</t>
  </si>
  <si>
    <t>DSPUSRPRF USRPRF(QSECOFR) TYPE(*GRPMBR) 
Ensure that message states that "User profile QSECOFR not a group profile".</t>
  </si>
  <si>
    <t>User profile QSECOFR is not a group profile.</t>
  </si>
  <si>
    <t>Agency shares administrative account inappropriately.</t>
  </si>
  <si>
    <t>5.2</t>
  </si>
  <si>
    <t>Do not use IBM profiles as groups. Instead, create your own group profiles with appropriate privileges (special authorities) commensurate with your job roles and the Principle of Least Privilege (PoLP).</t>
  </si>
  <si>
    <t>Change any QSECOFR group members to another user created group with appropriate privileges (special authorities) commensurate with your job roles and the Principle of Least Privilege (PoLP). 
- CHGUSRPRF USRPRF() GRPPRF()</t>
  </si>
  <si>
    <t>QSECOFR Shall Not be Configured as a Group Profile.  One method to accomplish the recommended state is to execute the following command(s): 
CHGUSRPRF USRPRF() GRPPRF().</t>
  </si>
  <si>
    <t xml:space="preserve">To close this finding, please provide a copy/screenshot of the group profile configuration settings with the agency's CAP. </t>
  </si>
  <si>
    <t>Do not edit below</t>
  </si>
  <si>
    <t>Info</t>
  </si>
  <si>
    <t>Test (Automated)</t>
  </si>
  <si>
    <t>Criticality Ratings</t>
  </si>
  <si>
    <t>Change Log</t>
  </si>
  <si>
    <t>Version</t>
  </si>
  <si>
    <t>Date</t>
  </si>
  <si>
    <t>Description of Changes</t>
  </si>
  <si>
    <t>Author</t>
  </si>
  <si>
    <t>First Release IBM V7R2M0 CIS Benchmark v1.0.1</t>
  </si>
  <si>
    <t>Booz Allen Hamilton</t>
  </si>
  <si>
    <t>Issue Code</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</si>
  <si>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</si>
  <si>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</si>
  <si>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</si>
  <si>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</si>
  <si>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</si>
  <si>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</si>
  <si>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</si>
  <si>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</si>
  <si>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</si>
  <si>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</si>
  <si>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</si>
  <si>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</si>
  <si>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</si>
  <si>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</si>
  <si>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</si>
  <si>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</si>
  <si>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</si>
  <si>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</si>
  <si>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</si>
  <si>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</si>
  <si>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</si>
  <si>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</si>
  <si>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</si>
  <si>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</si>
  <si>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</si>
  <si>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</si>
  <si>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</si>
  <si>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</si>
  <si>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</si>
  <si>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</si>
  <si>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</si>
  <si>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</si>
  <si>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</si>
  <si>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</si>
  <si>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</si>
  <si>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</si>
  <si>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</si>
  <si>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</si>
  <si>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</si>
  <si>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</si>
  <si>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</si>
  <si>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</si>
  <si>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</si>
  <si>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</si>
  <si>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</si>
  <si>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</si>
  <si>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</si>
  <si>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</si>
  <si>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</si>
  <si>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</si>
  <si>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</si>
  <si>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</si>
  <si>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</si>
  <si>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</si>
  <si>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</si>
  <si>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</si>
  <si>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</si>
  <si>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</si>
  <si>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</si>
  <si>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</si>
  <si>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</si>
  <si>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</si>
  <si>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</si>
  <si>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</si>
  <si>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</si>
  <si>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</si>
  <si>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</si>
  <si>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</si>
  <si>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</si>
  <si>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</si>
  <si>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</si>
  <si>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</si>
  <si>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</si>
  <si>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</si>
  <si>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</si>
  <si>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</si>
  <si>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</si>
  <si>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</si>
  <si>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</si>
  <si>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</si>
  <si>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</si>
  <si>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</si>
  <si>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</si>
  <si>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</si>
  <si>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</si>
  <si>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</si>
  <si>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</si>
  <si>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</si>
  <si>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</si>
  <si>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</si>
  <si>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</si>
  <si>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</si>
  <si>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</si>
  <si>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</si>
  <si>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</si>
  <si>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</si>
  <si>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</si>
  <si>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</si>
  <si>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</si>
  <si>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</si>
  <si>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</si>
  <si>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</si>
  <si>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</si>
  <si>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</si>
  <si>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</si>
  <si>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</si>
  <si>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</si>
  <si>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</si>
  <si>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</si>
  <si>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</si>
  <si>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</si>
  <si>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</si>
  <si>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</si>
  <si>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</si>
  <si>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</si>
  <si>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</si>
  <si>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</si>
  <si>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</si>
  <si>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</si>
  <si>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</si>
  <si>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</si>
  <si>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</si>
  <si>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</si>
  <si>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</si>
  <si>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</si>
  <si>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</si>
  <si>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</si>
  <si>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</si>
  <si>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</si>
  <si>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</si>
  <si>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</si>
  <si>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</si>
  <si>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</si>
  <si>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</si>
  <si>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</si>
  <si>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</si>
  <si>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</si>
  <si>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</si>
  <si>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</si>
  <si>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</si>
  <si>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</si>
  <si>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</si>
  <si>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</si>
  <si>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</si>
  <si>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</si>
  <si>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</si>
  <si>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</si>
  <si>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</si>
  <si>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</si>
  <si>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</si>
  <si>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</si>
  <si>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</si>
  <si>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</si>
  <si>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</si>
  <si>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</si>
  <si>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</si>
  <si>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</si>
  <si>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</si>
  <si>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</si>
  <si>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</si>
  <si>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</si>
  <si>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</si>
  <si>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</si>
  <si>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HAU10</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</si>
  <si>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</si>
  <si>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</si>
  <si>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</si>
  <si>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</si>
  <si>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</si>
  <si>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</si>
  <si>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</si>
  <si>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</si>
  <si>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</si>
  <si>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</si>
  <si>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</si>
  <si>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</si>
  <si>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</si>
  <si>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</si>
  <si>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</si>
  <si>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</si>
  <si>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</si>
  <si>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</si>
  <si>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</si>
  <si>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</si>
  <si>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</si>
  <si>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</si>
  <si>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</si>
  <si>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</si>
  <si>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</si>
  <si>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</si>
  <si>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</si>
  <si>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</si>
  <si>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</si>
  <si>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</si>
  <si>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</si>
  <si>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</si>
  <si>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</si>
  <si>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</si>
  <si>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</si>
  <si>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</si>
  <si>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</si>
  <si>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</si>
  <si>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</si>
  <si>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</si>
  <si>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</si>
  <si>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</si>
  <si>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</si>
  <si>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</si>
  <si>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</si>
  <si>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</si>
  <si>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</si>
  <si>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</si>
  <si>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</si>
  <si>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</si>
  <si>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</si>
  <si>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</si>
  <si>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</si>
  <si>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</si>
  <si>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</si>
  <si>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</si>
  <si>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</si>
  <si>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</si>
  <si>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</si>
  <si>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</si>
  <si>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</si>
  <si>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</si>
  <si>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</si>
  <si>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</si>
  <si>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</si>
  <si>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</si>
  <si>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</si>
  <si>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</si>
  <si>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</si>
  <si>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</si>
  <si>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</si>
  <si>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</si>
  <si>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</si>
  <si>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</si>
  <si>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</si>
  <si>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</si>
  <si>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</si>
  <si>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</si>
  <si>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</si>
  <si>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</si>
  <si>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</si>
  <si>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</si>
  <si>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</si>
  <si>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</si>
  <si>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</si>
  <si>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</si>
  <si>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</si>
  <si>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</si>
  <si>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</si>
  <si>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</si>
  <si>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</si>
  <si>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</si>
  <si>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</si>
  <si>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</si>
  <si>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</si>
  <si>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</si>
  <si>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</si>
  <si>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</si>
  <si>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</si>
  <si>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</si>
  <si>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</si>
  <si>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</si>
  <si>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</si>
  <si>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</si>
  <si>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</si>
  <si>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</si>
  <si>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</si>
  <si>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</si>
  <si>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</si>
  <si>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</si>
  <si>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</si>
  <si>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</si>
  <si>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</si>
  <si>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</si>
  <si>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</si>
  <si>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</si>
  <si>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</si>
  <si>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</si>
  <si>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</si>
  <si>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</si>
  <si>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</si>
  <si>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</si>
  <si>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</si>
  <si>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</si>
  <si>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</si>
  <si>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</si>
  <si>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</si>
  <si>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</si>
  <si>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</si>
  <si>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</si>
  <si>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</si>
  <si>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</si>
  <si>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</si>
  <si>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</si>
  <si>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</si>
  <si>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</si>
  <si>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</si>
  <si>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</si>
  <si>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</si>
  <si>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</si>
  <si>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</si>
  <si>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</si>
  <si>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</si>
  <si>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</si>
  <si>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</si>
  <si>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</si>
  <si>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</si>
  <si>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</si>
  <si>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</si>
  <si>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</si>
  <si>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</si>
  <si>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</si>
  <si>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</si>
  <si>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</si>
  <si>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</si>
  <si>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</si>
  <si>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</si>
  <si>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</si>
  <si>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</si>
  <si>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</si>
  <si>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</si>
  <si>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</si>
  <si>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</si>
  <si>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</si>
  <si>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</si>
  <si>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</si>
  <si>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</si>
  <si>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</si>
  <si>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</si>
  <si>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</si>
  <si>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</si>
  <si>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</si>
  <si>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</si>
  <si>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</si>
  <si>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</si>
  <si>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</si>
  <si>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</si>
  <si>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</si>
  <si>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</si>
  <si>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</si>
  <si>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</si>
  <si>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</si>
  <si>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</si>
  <si>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</si>
  <si>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</si>
  <si>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</si>
  <si>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</si>
  <si>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</si>
  <si>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</si>
  <si>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</si>
  <si>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</si>
  <si>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</si>
  <si>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</si>
  <si>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</si>
  <si>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</si>
  <si>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</si>
  <si>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</si>
  <si>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</si>
  <si>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</si>
  <si>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</si>
  <si>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</si>
  <si>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</si>
  <si>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</si>
  <si>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</si>
  <si>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</si>
  <si>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</si>
  <si>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</si>
  <si>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</si>
  <si>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</si>
  <si>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</si>
  <si>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</si>
  <si>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</si>
  <si>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</si>
  <si>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Configuration management controls are not implemented properly</t>
  </si>
  <si>
    <t>HMT8</t>
  </si>
  <si>
    <t>Maintenance controls are not implemented properly</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</si>
  <si>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</si>
  <si>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</si>
  <si>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</si>
  <si>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</si>
  <si>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</si>
  <si>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</si>
  <si>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</si>
  <si>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</si>
  <si>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</si>
  <si>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</si>
  <si>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</si>
  <si>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</si>
  <si>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</si>
  <si>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</si>
  <si>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</si>
  <si>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</si>
  <si>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</si>
  <si>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</si>
  <si>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</si>
  <si>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</si>
  <si>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</si>
  <si>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</si>
  <si>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</si>
  <si>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</si>
  <si>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</si>
  <si>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</si>
  <si>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</si>
  <si>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</si>
  <si>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</si>
  <si>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</si>
  <si>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</si>
  <si>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</si>
  <si>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</si>
  <si>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</si>
  <si>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</si>
  <si>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</si>
  <si>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HPW100</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</si>
  <si>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</si>
  <si>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</si>
  <si>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</si>
  <si>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</si>
  <si>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</si>
  <si>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</si>
  <si>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</si>
  <si>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</si>
  <si>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</si>
  <si>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</si>
  <si>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</si>
  <si>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</si>
  <si>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</si>
  <si>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</si>
  <si>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</si>
  <si>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</si>
  <si>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</si>
  <si>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</si>
  <si>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</si>
  <si>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</si>
  <si>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</si>
  <si>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</si>
  <si>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</si>
  <si>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</si>
  <si>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</si>
  <si>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</si>
  <si>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</si>
  <si>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</si>
  <si>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</si>
  <si>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</si>
  <si>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</si>
  <si>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</si>
  <si>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</si>
  <si>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</si>
  <si>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</si>
  <si>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</si>
  <si>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</si>
  <si>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</si>
  <si>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</si>
  <si>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</si>
  <si>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</si>
  <si>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</si>
  <si>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</si>
  <si>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</si>
  <si>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</si>
  <si>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</si>
  <si>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</si>
  <si>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</si>
  <si>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</si>
  <si>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</si>
  <si>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</si>
  <si>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</si>
  <si>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</si>
  <si>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</si>
  <si>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</si>
  <si>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</si>
  <si>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</si>
  <si>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</si>
  <si>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</si>
  <si>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</si>
  <si>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</si>
  <si>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</si>
  <si>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</si>
  <si>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</si>
  <si>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</si>
  <si>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</si>
  <si>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</si>
  <si>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</si>
  <si>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</si>
  <si>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</si>
  <si>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</si>
  <si>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</si>
  <si>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</si>
  <si>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</si>
  <si>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</si>
  <si>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</si>
  <si>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</si>
  <si>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</si>
  <si>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</si>
  <si>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</si>
  <si>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</si>
  <si>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</si>
  <si>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</si>
  <si>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</si>
  <si>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</si>
  <si>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</si>
  <si>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</si>
  <si>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</si>
  <si>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</si>
  <si>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</si>
  <si>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</si>
  <si>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</si>
  <si>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</si>
  <si>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</si>
  <si>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</si>
  <si>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</si>
  <si>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</si>
  <si>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</si>
  <si>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</si>
  <si>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</si>
  <si>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</si>
  <si>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</si>
  <si>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</si>
  <si>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</si>
  <si>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</si>
  <si>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</si>
  <si>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</si>
  <si>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</si>
  <si>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</si>
  <si>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</si>
  <si>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</si>
  <si>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</si>
  <si>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</si>
  <si>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</si>
  <si>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</si>
  <si>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</si>
  <si>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</si>
  <si>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</si>
  <si>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</si>
  <si>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</si>
  <si>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</si>
  <si>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</si>
  <si>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</si>
  <si>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</si>
  <si>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</si>
  <si>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</si>
  <si>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</si>
  <si>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</si>
  <si>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</si>
  <si>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</si>
  <si>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</si>
  <si>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</si>
  <si>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</si>
  <si>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</si>
  <si>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</si>
  <si>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</si>
  <si>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</si>
  <si>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</si>
  <si>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</si>
  <si>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</si>
  <si>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</si>
  <si>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</si>
  <si>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</si>
  <si>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</si>
  <si>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</si>
  <si>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</si>
  <si>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</si>
  <si>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</si>
  <si>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</si>
  <si>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</si>
  <si>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</si>
  <si>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</si>
  <si>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</si>
  <si>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</si>
  <si>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</si>
  <si>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</si>
  <si>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</si>
  <si>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</si>
  <si>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</si>
  <si>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</si>
  <si>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</si>
  <si>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</si>
  <si>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</si>
  <si>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</si>
  <si>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</si>
  <si>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</si>
  <si>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</si>
  <si>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</si>
  <si>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</si>
  <si>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</si>
  <si>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</si>
  <si>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</si>
  <si>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</si>
  <si>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</si>
  <si>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</si>
  <si>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</si>
  <si>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</si>
  <si>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</si>
  <si>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</si>
  <si>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</si>
  <si>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</si>
  <si>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</si>
  <si>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</si>
  <si>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</si>
  <si>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</si>
  <si>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</si>
  <si>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</si>
  <si>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</si>
  <si>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</si>
  <si>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</si>
  <si>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</si>
  <si>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</si>
  <si>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</si>
  <si>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</si>
  <si>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</si>
  <si>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</si>
  <si>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</si>
  <si>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</si>
  <si>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</si>
  <si>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</si>
  <si>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</si>
  <si>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</si>
  <si>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</si>
  <si>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</si>
  <si>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</si>
  <si>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</si>
  <si>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</si>
  <si>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</si>
  <si>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</si>
  <si>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</si>
  <si>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</si>
  <si>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</si>
  <si>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</si>
  <si>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</si>
  <si>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</si>
  <si>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</si>
  <si>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</si>
  <si>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</si>
  <si>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</si>
  <si>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</si>
  <si>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</si>
  <si>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</si>
  <si>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</si>
  <si>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</si>
  <si>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</si>
  <si>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</si>
  <si>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</si>
  <si>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</si>
  <si>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</si>
  <si>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</si>
  <si>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</si>
  <si>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</si>
  <si>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</si>
  <si>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</si>
  <si>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</si>
  <si>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</si>
  <si>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</si>
  <si>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</si>
  <si>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</si>
  <si>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</si>
  <si>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</si>
  <si>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</si>
  <si>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</si>
  <si>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</si>
  <si>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</si>
  <si>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</si>
  <si>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</si>
  <si>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</si>
  <si>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</si>
  <si>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</si>
  <si>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</si>
  <si>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</si>
  <si>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</si>
  <si>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</si>
  <si>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</si>
  <si>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</si>
  <si>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</si>
  <si>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</si>
  <si>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</si>
  <si>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</si>
  <si>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</si>
  <si>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</si>
  <si>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</si>
  <si>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</si>
  <si>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</si>
  <si>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</si>
  <si>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</si>
  <si>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</si>
  <si>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</si>
  <si>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</si>
  <si>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</si>
  <si>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</si>
  <si>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</si>
  <si>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</si>
  <si>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</si>
  <si>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</si>
  <si>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</si>
  <si>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</si>
  <si>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</si>
  <si>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</si>
  <si>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</si>
  <si>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</si>
  <si>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</si>
  <si>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</si>
  <si>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</si>
  <si>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</si>
  <si>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</si>
  <si>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</si>
  <si>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</si>
  <si>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</si>
  <si>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</si>
  <si>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</si>
  <si>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</si>
  <si>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</si>
  <si>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</si>
  <si>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</si>
  <si>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</si>
  <si>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</si>
  <si>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</si>
  <si>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</si>
  <si>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</si>
  <si>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</si>
  <si>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</si>
  <si>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</si>
  <si>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</si>
  <si>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</si>
  <si>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</si>
  <si>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</si>
  <si>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</si>
  <si>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</si>
  <si>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</si>
  <si>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</si>
  <si>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</si>
  <si>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</si>
  <si>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</si>
  <si>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</si>
  <si>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</si>
  <si>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</si>
  <si>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</si>
  <si>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</si>
  <si>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</si>
  <si>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</si>
  <si>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</si>
  <si>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</si>
  <si>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</si>
  <si>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</si>
  <si>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</si>
  <si>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</si>
  <si>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</si>
  <si>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</si>
  <si>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</si>
  <si>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</si>
  <si>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</si>
  <si>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</si>
  <si>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</si>
  <si>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</si>
  <si>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</si>
  <si>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</si>
  <si>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</si>
  <si>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</si>
  <si>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</si>
  <si>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</si>
  <si>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</si>
  <si>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</si>
  <si>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</si>
  <si>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</si>
  <si>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</si>
  <si>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</si>
  <si>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</si>
  <si>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HTC13</t>
  </si>
  <si>
    <t>The Top Secret Mainframe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</si>
  <si>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</si>
  <si>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</si>
  <si>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</si>
  <si>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</si>
  <si>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</si>
  <si>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</si>
  <si>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</si>
  <si>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</si>
  <si>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</si>
  <si>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</si>
  <si>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</si>
  <si>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</si>
  <si>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</si>
  <si>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</si>
  <si>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</si>
  <si>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</si>
  <si>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</si>
  <si>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</si>
  <si>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</si>
  <si>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</si>
  <si>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</si>
  <si>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</si>
  <si>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</si>
  <si>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</si>
  <si>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</si>
  <si>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</si>
  <si>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</si>
  <si>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</si>
  <si>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</si>
  <si>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</si>
  <si>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</si>
  <si>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</si>
  <si>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</si>
  <si>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</si>
  <si>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</si>
  <si>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</si>
  <si>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</si>
  <si>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</si>
  <si>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</si>
  <si>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</si>
  <si>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</si>
  <si>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</si>
  <si>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</si>
  <si>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</si>
  <si>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</si>
  <si>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</si>
  <si>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</si>
  <si>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</si>
  <si>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</si>
  <si>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</si>
  <si>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</si>
  <si>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</si>
  <si>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</si>
  <si>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</si>
  <si>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</si>
  <si>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</si>
  <si>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</si>
  <si>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</si>
  <si>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</si>
  <si>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</si>
  <si>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</si>
  <si>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</si>
  <si>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</si>
  <si>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</si>
  <si>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</si>
  <si>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</si>
  <si>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</si>
  <si>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</si>
  <si>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</si>
  <si>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</si>
  <si>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</si>
  <si>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</si>
  <si>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</si>
  <si>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</si>
  <si>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</si>
  <si>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</si>
  <si>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</si>
  <si>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</si>
  <si>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</si>
  <si>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</si>
  <si>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</si>
  <si>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</si>
  <si>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</si>
  <si>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</si>
  <si>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</si>
  <si>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</si>
  <si>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</si>
  <si>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</si>
  <si>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</si>
  <si>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</si>
  <si>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</si>
  <si>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</si>
  <si>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</si>
  <si>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</si>
  <si>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</si>
  <si>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</si>
  <si>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</si>
  <si>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</si>
  <si>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</si>
  <si>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</si>
  <si>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</si>
  <si>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</si>
  <si>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</si>
  <si>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</si>
  <si>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</si>
  <si>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</si>
  <si>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</si>
  <si>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</si>
  <si>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</si>
  <si>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</si>
  <si>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</si>
  <si>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</si>
  <si>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</si>
  <si>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</si>
  <si>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</si>
  <si>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</si>
  <si>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</si>
  <si>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</si>
  <si>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</si>
  <si>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</si>
  <si>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</si>
  <si>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</si>
  <si>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</si>
  <si>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</si>
  <si>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</si>
  <si>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</si>
  <si>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</si>
  <si>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</si>
  <si>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</si>
  <si>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</si>
  <si>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</si>
  <si>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</si>
  <si>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</si>
  <si>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</si>
  <si>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</si>
  <si>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</si>
  <si>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</si>
  <si>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</si>
  <si>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</si>
  <si>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</si>
  <si>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</si>
  <si>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</si>
  <si>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</si>
  <si>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</si>
  <si>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</si>
  <si>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</si>
  <si>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</si>
  <si>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</si>
  <si>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</si>
  <si>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</si>
  <si>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</si>
  <si>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</si>
  <si>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</si>
  <si>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</si>
  <si>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</si>
  <si>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</si>
  <si>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</si>
  <si>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</si>
  <si>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</si>
  <si>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</si>
  <si>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</si>
  <si>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</si>
  <si>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</si>
  <si>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</si>
  <si>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</si>
  <si>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</si>
  <si>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</si>
  <si>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</si>
  <si>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</si>
  <si>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</si>
  <si>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</si>
  <si>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</si>
  <si>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</si>
  <si>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</si>
  <si>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</si>
  <si>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</si>
  <si>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</si>
  <si>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</si>
  <si>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</si>
  <si>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</si>
  <si>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</si>
  <si>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</si>
  <si>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</si>
  <si>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</si>
  <si>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</si>
  <si>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</si>
  <si>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 xml:space="preserve">To close this finding, please provide a copy of the  QSYS.LIB file showing  the PRIVATE USRPRF objects as restricted with the agency's CAP. </t>
  </si>
  <si>
    <t>Change any IBM-Supplied user profile found in the audit that are different from the defaults or values different from the list in the referenced table https://www.ibm.com/support/knowledgecenter/en/ssw_ibm_i_72/rzarl/rzarlibmsppl.htm
CHGUSRPRF USRPRF() ()
Change any User Profile that is a group member of an IBM-Supplied user profile found in the audit to remove the IBM-Supplied user profile from its Group (GRPPRF) and/or Supplemental Group (SUPGRPPRF) parameters.
CHGUSRPRF USRPRF() GRPPRF() SUPGRPPRF()</t>
  </si>
  <si>
    <t xml:space="preserve">Have an administrator display the system value QAUDENDACN. 
Run command as:
DSPSYSVAL SYSVAL(QAUDENDACN) value. </t>
  </si>
  <si>
    <t>Have an administrator display the system value QAUDFRCLVL.
Run command as:
DSPSYSVAL SYSVAL(QAUDFRCLVL)</t>
  </si>
  <si>
    <t>Have an administrator display the system value QAUDLVL.
Run command as:
DSPSYSVAL SYSVAL(QAUDLVL)</t>
  </si>
  <si>
    <t>Have an administrator display the system value QAUDLVL2.
Run command as:
DSPSYSVAL SYSVAL(QAUDLVL2)</t>
  </si>
  <si>
    <t>Specify whether locally attached devices are configured automatically.</t>
  </si>
  <si>
    <t>Have an administrator display the system value QAUTOCFG.
Run command as: 
DSPSYSVAL SYSVAL(QAUTOCFG)</t>
  </si>
  <si>
    <t>Have an administrator display the system value QAUTORMT. 
Run command as: 
DSPSYSVAL SYSVAL(QAUTORMT)</t>
  </si>
  <si>
    <t>Have an administrator display the system value QAUTOVRT. 
Run command as: 
DSPSYSVAL SYSVAL(QAUTOVRT)</t>
  </si>
  <si>
    <t>Specify the default public authority.</t>
  </si>
  <si>
    <t>Have an administrator display the system value QCRTAUT. 
Run command as: 
DSPSYSVAL SYSVAL(QCRTAUT)</t>
  </si>
  <si>
    <t>Have an administrator display the system value QDSCJOBITV. 
Run command as: 
DSPSYSVAL SYSVAL(QDSCJOBITV)</t>
  </si>
  <si>
    <t>Have an administrator display the system value QDSPSGNINF. 
Run command as: 
DSPSYSVAL SYSVAL(QDSPSGNINF)</t>
  </si>
  <si>
    <t>Have an administrator display the system value QFRCCVNRST. 
Run command as: 
DSPSYSVAL SYSVAL(QFRCCVNRST)</t>
  </si>
  <si>
    <t>Have an administrator display the system value QINACTITV. 
Run command as: 
DSPSYSVAL SYSVAL(QINACTITV)</t>
  </si>
  <si>
    <t>Have an administrator display the system value QINACTMSGQ.
Run command as:
DSPSYSVAL SYSVAL(QINACTMSGQ)</t>
  </si>
  <si>
    <t>Specify if users can have concurrent device sessions.</t>
  </si>
  <si>
    <t>Have an administrator display the system value QLMTDEVSSN. 
Run command as: 
DSPSYSVAL SYSVAL(QLMTDEVSSN)</t>
  </si>
  <si>
    <t>Have an administrator display the system value QLMTSECOFR. 
Run command as: 
DSPSYSVAL SYSVAL(QLMTSECOFR)</t>
  </si>
  <si>
    <t xml:space="preserve">To close this finding, please provide a screenshot of the set limit security officer access to workstations value at '0' with the agency's CAP. </t>
  </si>
  <si>
    <t>Have an administrator display the system value QMAXSGNACN. 
Run command as: 
DSPSYSVAL SYSVAL(QMAXSGNACN)</t>
  </si>
  <si>
    <t>Have an administrator display the system value QMAXSIGN. 
Run command as: 
DSPSYSVAL SYSVAL(QMAXSIGN)</t>
  </si>
  <si>
    <t>Have an administrator display the system value QPWDCHGBLK. 
Run command as: 
DSPSYSVAL SYSVAL(QPWDCHGBLK)</t>
  </si>
  <si>
    <t>Have an administrator display the system value QPWDEXPITV. 
Run command as: 
DSPSYSVAL SYSVAL(QPWDEXPITV)</t>
  </si>
  <si>
    <t>Ensure Password Expiration Interval is set appropriately. One method to accomplish the recommended state is to execute the following command(s): 
QPWDEXPITV
CHGSYSVAL SYSVAL(QPWDEXPITV) VALUE('90').</t>
  </si>
  <si>
    <t>Have an administrator display the system value QPWDEXPWRN. 
Run command as: 
DSPSYSVAL SYSVAL(QPWDEXPWRN)</t>
  </si>
  <si>
    <t>Have an administrator display the system value QPWDLVL. 
Run command as:
DSPSYSVAL SYSVAL(QPWDLVL)</t>
  </si>
  <si>
    <t>Have an administrator display the system value QPWDRQDDIF. 
Run command as:
DSPSYSVAL SYSVAL(QPWDRQDDIF)</t>
  </si>
  <si>
    <t>Have an administrator display the system value QPWDRULES. 
Run command as:
DSPSYSVAL SYSVAL(QPWDRULES)</t>
  </si>
  <si>
    <t>Have an administrator display the system value QRETSVRSEC. 
Run command as: 
DSPSYSVAL SYSVAL(QRETSVRSEC)</t>
  </si>
  <si>
    <t>Have an administrator display the system value QRMTIPL.
Run command as:
DSPSYSVAL SYSVAL(QRMTIPL)</t>
  </si>
  <si>
    <t>Have an administrator display the system value QRMTSIGN. 
Run command as: 
DSPSYSVAL SYSVAL(QRMTSIGN)</t>
  </si>
  <si>
    <t>Have an administrator display the system value QRMTSRVATR. 
Run command: 
DSPSYSVAL SYSVAL(QRMTSRVATR)</t>
  </si>
  <si>
    <t>Have an administrator display the system value QSCANFS. 
Run command as: 
DSPSYSVAL SYSVAL(QSCANFS)</t>
  </si>
  <si>
    <t>Have an administrator display the system value QSCANFSCTL.
Run command as: 
DSPSYSVAL SYSVAL(QSCANFSCTL)</t>
  </si>
  <si>
    <t>Have an administrator display the system value QSECURITY. 
Run command as: 
DSPSYSVAL SYSVAL(QSECURITY)</t>
  </si>
  <si>
    <t>Have an administrator display the system value QSHRMEMCTL. 
Run command as:
DSPSYSVAL SYSVAL(QSHRMEMCTL)</t>
  </si>
  <si>
    <t>Have an administrator display the system value QSSLCSL. 
Run command as:
DSPSYSVAL QSSLCSL</t>
  </si>
  <si>
    <t>Have an administrator display the system value QSSLCSLCTL.
Run command as: 
DSPSYSVAL SYSVAL(QSSLCSLCTL)</t>
  </si>
  <si>
    <t>Have an administrator display the system value QSSLPCL.
Run command as: 
DSPSYSVAL SYSVAL(QSSLPCL)</t>
  </si>
  <si>
    <t>Have an administrator display the system value QSYSLIBL.
Run command as: 
DSPSYSVAL SYSVAL(QSYSLIBL)
- Make note of all Libraries in the System part of the library list
- DSPOBJAUT OBJ() OBJTYPE(*LIB) For each library in the list
- Ensure that each library in the list grants *PUBLIC *USE Object Authority and that any additional Users with an authority greater than *USE are properly authorized by the business to introduce changes into the library.</t>
  </si>
  <si>
    <t>Have an administrator display the system value QUSEADPAUT. 
Run command as: 
DSPSYSVAL SYSVAL(QUSEADPAUT)</t>
  </si>
  <si>
    <t>Have an administrator display the system value QVFYOBJRST. 
Run command as:
DSPSYSVAL SYSVAL(QVFYOBJRST)</t>
  </si>
  <si>
    <t>Have an administrator display the system value QAPPNRMT.
Run command as:
DSPCFGL CFGL(QAPPNRMT)
 -Note that if you receive the message “Configuration list QAPPNRMT not found”, this indicates that your system does is not configured for DDM over SNA and this setting is irrelevant.
• Ensure that all Secure Loc parameters = *VFYENCPWD.</t>
  </si>
  <si>
    <t>Note: Updated MaxAuth tries from 4 to 3</t>
  </si>
  <si>
    <t xml:space="preserve">To close this finding, please provide a  screenshot of the PASS_MAX_DAYS setting with the agency's CAP. </t>
  </si>
  <si>
    <t xml:space="preserve">The agency does not restrict unauthorized access to the database.  </t>
  </si>
  <si>
    <t>Finding Statement (Internal Use Only)</t>
  </si>
  <si>
    <t>CAP Request Statement (Internal Use Only)</t>
  </si>
  <si>
    <t xml:space="preserve">Remediation Statement (Internal Use Only)         </t>
  </si>
  <si>
    <t>IBMi-80</t>
  </si>
  <si>
    <t xml:space="preserve"> ▪ SCSEM Release Date: September 30, 2021</t>
  </si>
  <si>
    <t>HTC129</t>
  </si>
  <si>
    <t>The MacOS 11.0 operating system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</si>
  <si>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</si>
  <si>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</si>
  <si>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</si>
  <si>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</si>
  <si>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</si>
  <si>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</si>
  <si>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</si>
  <si>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</si>
  <si>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</si>
  <si>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</si>
  <si>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</si>
  <si>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</si>
  <si>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</si>
  <si>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</si>
  <si>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</si>
  <si>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</si>
  <si>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</si>
  <si>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</si>
  <si>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</si>
  <si>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Device Lock</t>
  </si>
  <si>
    <t xml:space="preserve">1) Access service tools using SST. On a command line, type STRSST and press Enter.
2) Select option 8 (Work with service tools user IDs and Devices)
3) Select option 6 (Work with service tools security options) 
4. The value for the Password expiration interval in days should be 90 for non admin users and admins. </t>
  </si>
  <si>
    <t>change Updated to 90 days for Administrators, and non-privileged users.</t>
  </si>
  <si>
    <t>This setting describes changing the System Service Tools Password Expiration Interval from the default setting,180 days.</t>
  </si>
  <si>
    <t>Configure the System Service Tools Password Expiration Interval. One method to accomplish the recommended state is to execute the following command(s): 
1) Access service tools using SST. On a command line, type STRSST and press Enter.
2) Select option 8 (Work with service tools user IDs and Devices)
3) Select option 6 (Work with service tools security options) 
4) Change the value for the Password expiration interval in days to 90 and admins
5) Press Enter to save changes. 
6) Press F3 3 times and press Enter to exit System Service Tools.</t>
  </si>
  <si>
    <t>To change the default password expiration interval to 90 days, follow these steps.
1) Access service tools using SST. On a command line, type STRSST and press Enter.
2) Select option 8 (Work with service tools user IDs and Devices)
3) Select option 6 (Work with service tools security options) 
4) Change the value for the Password expiration interval in days to 90.
5) Press Enter to save changes. 
6) Press F3 3 times and press Enter to exit System Service Tools.</t>
  </si>
  <si>
    <t xml:space="preserve">Password expiration has been set to 90 days or less for non admin users and admins. </t>
  </si>
  <si>
    <t>• CALL QCMD
• CHGSYSVAL SYSVAL(QPWDRULES) VALUE('*ALLCRTCHG *DGTLMTAJC *DGTLMTFST *DGTLMTLST *DGTMIN1 *LMTPRFNAME *MAXLEN10 *MINLEN8 *REQANY3 *SPCCHRLMTAJC *SPCCHRLMTFST *SPCCHRLMTLST')</t>
  </si>
  <si>
    <t xml:space="preserve">Set Password Rules. One method to accomplish the recommended state is to execute the following command(s): 
• CALL QCMD
• CHGSYSVAL SYSVAL(QPWDRULES) VALUE('*ALLCRTCHG *DGTLMTAJC *DGTLMTFST *DGTLMTLST *DGTMIN1 *LMTPRFNAME *MAXLEN10 *MINLEN8 *REQANY3 *SPCCHRLMTAJC *SPCCHRLMTFST *SPCCHRLMTLST') 
</t>
  </si>
  <si>
    <t>To establish the recommended configuration, set the following system value to "24":
QPWDRQDDIF
CHGSYSVAL SYSVAL(QPWDRQDDIF) VALUE('24')</t>
  </si>
  <si>
    <t xml:space="preserve">Password history is set to 24 passwords remembered. </t>
  </si>
  <si>
    <t>The IBMi %VERSION% operating system is no longer supported by the vendor as of %DATE%.  Therefore the product no longer receives security patches or updates.</t>
  </si>
  <si>
    <t>Upgrade to a supported version of IBMi, apply the latest security patches/updates/hotfixes and then apply the latest security configuration recommendations outlined in the SCSEM.</t>
  </si>
  <si>
    <t xml:space="preserve"> To close this finding, please provide a screenshot that includes the hostname, operating system or firmware version and patch level of the upgraded system. If new hardware is required, please provide a signed certification from the agency's CISO stating the legacy IBMi server has been decommissioned and properly sanitized in accordance with IRS Publication 1075 with the agency's CAP.</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</si>
  <si>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</si>
  <si>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</si>
  <si>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</si>
  <si>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</si>
  <si>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</si>
  <si>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</si>
  <si>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</si>
  <si>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</si>
  <si>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</si>
  <si>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</si>
  <si>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HSC40</t>
  </si>
  <si>
    <t>Unencrypted management sessions over the internal network</t>
  </si>
  <si>
    <t>HSC41</t>
  </si>
  <si>
    <t>Data at rest is not encrypted using the latest FIPS approved encryption</t>
  </si>
  <si>
    <t>HSC42</t>
  </si>
  <si>
    <t>Encryption capabilities do not meet the latest FIPS 140 requirements</t>
  </si>
  <si>
    <t>HSC43</t>
  </si>
  <si>
    <t>The version of TLS is not using the latest NIST 800-52 approved protocols</t>
  </si>
  <si>
    <t>HSC42: Encryption capabilities do not meet the latest FIPS 140 requirements</t>
  </si>
  <si>
    <t>Allowing an IBM i NetServer File Shares allows authenticated users to access Server Message Block (SMB) file shares on the system. 
Allowing users access to IBM I NetServer File shares grants authenticated users access to Integrated File System (IFS) directories. Use [this link](https://www.ibm.com/support/knowledgecenter/en/ssw_ibm_i_72/rzarh/files.htm) to learn more about the IFS. A file share to the root (‘/’) of the IBM I file system is never recommended to be configured as this would effectively give an attacker access to the root and all directories including qsys.lib (the operating system).
Additionally, pay careful attention to your existing share permissions. It is highly recommended to limit shares to Read only to prevent alteration of contents and protect from increasingly harmful crypto/ransomware attacks which detect network shares and may indiscriminately encrypt ubiquitous file systems of all types including qsys.lib. Use Read/Write permissions with diligence according to business requirements.</t>
  </si>
  <si>
    <t>Confer with the systems programmer to verify the IBMi operating system version in use is currently supported by the vendor.  Check the following IBM web site for product lifecycle information:
https://www.ibm.com/support/pages/release-life-cycle</t>
  </si>
  <si>
    <t>The IBMi operating system version is supported by the vendor.</t>
  </si>
  <si>
    <t>Verify that the implemented release of the IBMi operating system is supported by the vendor.</t>
  </si>
  <si>
    <t>Note: Version 7.2 support ended on 4/30/2021.
No EOS dates announced for 7.3, and 7.4 as of 9/30/2021</t>
  </si>
  <si>
    <t>Updated based on IRS Publication 1075 (November 2021) Internal updates and Issue Code Table updates. Removed 6 month window for unsupported software.</t>
  </si>
  <si>
    <t>▪ NIST SP 800-53 Rev. 5, Recommended Security Controls for Federal Information Systems and Organizations</t>
  </si>
  <si>
    <t xml:space="preserve">▪ IRS Publication 1075, Tax Information Security Guidelines for Federal, State and Local Agencies (Rev. 11-2021) </t>
  </si>
  <si>
    <t>l</t>
  </si>
  <si>
    <t xml:space="preserve"> ▪ SCSEM Version: 1.2</t>
  </si>
  <si>
    <t>Internal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</si>
</sst>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42"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1"/>
      <color indexed="9"/>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indexed="30"/>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i/>
      <sz val="10"/>
      <name val="Arial"/>
      <family val="2"/>
    </font>
    <font>
      <b/>
      <u/>
      <sz val="10"/>
      <name val="Arial"/>
      <family val="2"/>
    </font>
    <font>
      <sz val="9"/>
      <color indexed="8"/>
      <name val="Helvetica"/>
    </font>
    <font>
      <sz val="11"/>
      <color theme="1"/>
      <name val="Calibri"/>
      <family val="2"/>
      <scheme val="minor"/>
    </font>
    <font>
      <b/>
      <sz val="11"/>
      <color theme="1"/>
      <name val="Calibri"/>
      <family val="2"/>
      <scheme val="minor"/>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z val="10"/>
      <color rgb="FFFF0000"/>
      <name val="Arial"/>
      <family val="2"/>
    </font>
    <font>
      <sz val="12"/>
      <color theme="1"/>
      <name val="Calibri"/>
      <family val="2"/>
      <scheme val="minor"/>
    </font>
    <font>
      <sz val="10"/>
      <color theme="1" tint="4.9989318521683403E-2"/>
      <name val="Arial"/>
      <family val="2"/>
    </font>
    <font>
      <sz val="10"/>
      <color rgb="FF000000"/>
      <name val="Arial"/>
      <family val="2"/>
    </font>
    <font>
      <b/>
      <i/>
      <sz val="10"/>
      <color rgb="FFFF0000"/>
      <name val="Arial"/>
      <family val="2"/>
    </font>
    <font>
      <sz val="8"/>
      <name val="Arial"/>
      <family val="2"/>
    </font>
  </fonts>
  <fills count="31">
    <fill>
      <patternFill patternType="none"/>
    </fill>
    <fill>
      <patternFill patternType="gray125"/>
    </fill>
    <fill>
      <patternFill patternType="solid">
        <fgColor indexed="9"/>
      </patternFill>
    </fill>
    <fill>
      <patternFill patternType="solid">
        <fgColor indexed="47"/>
      </patternFill>
    </fill>
    <fill>
      <patternFill patternType="solid">
        <fgColor indexed="25"/>
      </patternFill>
    </fill>
    <fill>
      <patternFill patternType="solid">
        <fgColor indexed="26"/>
      </patternFill>
    </fill>
    <fill>
      <patternFill patternType="solid">
        <fgColor indexed="41"/>
      </patternFill>
    </fill>
    <fill>
      <patternFill patternType="solid">
        <fgColor indexed="31"/>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99CCFF"/>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FFFFFF"/>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6"/>
      </bottom>
      <diagonal/>
    </border>
    <border>
      <left/>
      <right/>
      <top/>
      <bottom style="thick">
        <color indexed="22"/>
      </bottom>
      <diagonal/>
    </border>
    <border>
      <left/>
      <right/>
      <top/>
      <bottom style="medium">
        <color indexed="26"/>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6"/>
      </top>
      <bottom style="double">
        <color indexed="26"/>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bottom style="thin">
        <color indexed="63"/>
      </bottom>
      <diagonal/>
    </border>
    <border>
      <left style="thin">
        <color indexed="64"/>
      </left>
      <right style="thin">
        <color indexed="64"/>
      </right>
      <top style="thin">
        <color indexed="64"/>
      </top>
      <bottom/>
      <diagonal/>
    </border>
  </borders>
  <cellStyleXfs count="52">
    <xf numFmtId="0" fontId="0" fillId="0" borderId="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3" borderId="0" applyNumberFormat="0" applyBorder="0" applyAlignment="0" applyProtection="0"/>
    <xf numFmtId="0" fontId="10"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3" borderId="0" applyNumberFormat="0" applyBorder="0" applyAlignment="0" applyProtection="0"/>
    <xf numFmtId="0" fontId="10" fillId="5" borderId="0" applyNumberFormat="0" applyBorder="0" applyAlignment="0" applyProtection="0"/>
    <xf numFmtId="0" fontId="10" fillId="12" borderId="0" applyNumberFormat="0" applyBorder="0" applyAlignment="0" applyProtection="0"/>
    <xf numFmtId="0" fontId="10" fillId="4" borderId="0" applyNumberFormat="0" applyBorder="0" applyAlignment="0" applyProtection="0"/>
    <xf numFmtId="0" fontId="10" fillId="13" borderId="0" applyNumberFormat="0" applyBorder="0" applyAlignment="0" applyProtection="0"/>
    <xf numFmtId="0" fontId="10" fillId="5" borderId="0" applyNumberFormat="0" applyBorder="0" applyAlignment="0" applyProtection="0"/>
    <xf numFmtId="0" fontId="10" fillId="14" borderId="0" applyNumberFormat="0" applyBorder="0" applyAlignment="0" applyProtection="0"/>
    <xf numFmtId="0" fontId="21" fillId="15" borderId="0" applyNumberFormat="0" applyBorder="0" applyAlignment="0" applyProtection="0"/>
    <xf numFmtId="0" fontId="11" fillId="2" borderId="1" applyNumberFormat="0" applyAlignment="0" applyProtection="0"/>
    <xf numFmtId="0" fontId="12" fillId="16" borderId="2" applyNumberFormat="0" applyAlignment="0" applyProtection="0"/>
    <xf numFmtId="0" fontId="13" fillId="0" borderId="0" applyNumberFormat="0" applyFill="0" applyBorder="0" applyAlignment="0" applyProtection="0"/>
    <xf numFmtId="0" fontId="14" fillId="17"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5" fillId="3" borderId="1" applyNumberFormat="0" applyAlignment="0" applyProtection="0"/>
    <xf numFmtId="0" fontId="16" fillId="0" borderId="6" applyNumberFormat="0" applyFill="0" applyAlignment="0" applyProtection="0"/>
    <xf numFmtId="0" fontId="17" fillId="9" borderId="0" applyNumberFormat="0" applyBorder="0" applyAlignment="0" applyProtection="0"/>
    <xf numFmtId="0" fontId="7" fillId="0" borderId="0"/>
    <xf numFmtId="0" fontId="7" fillId="0" borderId="0"/>
    <xf numFmtId="0" fontId="1" fillId="0" borderId="0" applyFill="0" applyProtection="0"/>
    <xf numFmtId="0" fontId="29" fillId="0" borderId="0"/>
    <xf numFmtId="0" fontId="7" fillId="0" borderId="0"/>
    <xf numFmtId="0" fontId="7" fillId="0" borderId="0"/>
    <xf numFmtId="0" fontId="7" fillId="0" borderId="0"/>
    <xf numFmtId="0" fontId="1" fillId="0" borderId="0" applyFill="0" applyProtection="0"/>
    <xf numFmtId="0" fontId="1" fillId="0" borderId="0" applyFill="0" applyProtection="0"/>
    <xf numFmtId="0" fontId="7" fillId="0" borderId="0"/>
    <xf numFmtId="0" fontId="7" fillId="7" borderId="7" applyNumberFormat="0" applyFont="0" applyAlignment="0" applyProtection="0"/>
    <xf numFmtId="0" fontId="18" fillId="2" borderId="8" applyNumberFormat="0" applyAlignment="0" applyProtection="0"/>
    <xf numFmtId="0" fontId="25"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250">
    <xf numFmtId="0" fontId="0" fillId="0" borderId="0" xfId="0"/>
    <xf numFmtId="0" fontId="0" fillId="0" borderId="0" xfId="0" applyFill="1"/>
    <xf numFmtId="0" fontId="0" fillId="0" borderId="0" xfId="0" applyBorder="1"/>
    <xf numFmtId="0" fontId="5" fillId="0" borderId="0" xfId="0" applyFont="1" applyFill="1" applyBorder="1" applyAlignment="1">
      <alignment vertical="top" wrapText="1"/>
    </xf>
    <xf numFmtId="166" fontId="0" fillId="0" borderId="8" xfId="0" applyNumberFormat="1" applyBorder="1" applyAlignment="1">
      <alignment horizontal="left" vertical="top"/>
    </xf>
    <xf numFmtId="14" fontId="0" fillId="0" borderId="10" xfId="0" applyNumberFormat="1" applyBorder="1" applyAlignment="1">
      <alignment horizontal="left" vertical="top"/>
    </xf>
    <xf numFmtId="14" fontId="0" fillId="0" borderId="0" xfId="0" applyNumberFormat="1"/>
    <xf numFmtId="0" fontId="3" fillId="18" borderId="10" xfId="0" applyFont="1" applyFill="1" applyBorder="1" applyAlignment="1"/>
    <xf numFmtId="0" fontId="3" fillId="18" borderId="11" xfId="0" applyFont="1" applyFill="1" applyBorder="1" applyAlignment="1"/>
    <xf numFmtId="0" fontId="3" fillId="18" borderId="12" xfId="0" applyFont="1" applyFill="1" applyBorder="1" applyAlignment="1"/>
    <xf numFmtId="0" fontId="3" fillId="0" borderId="13" xfId="0" applyFont="1" applyFill="1" applyBorder="1" applyAlignment="1">
      <alignment vertical="center"/>
    </xf>
    <xf numFmtId="0" fontId="3" fillId="0" borderId="14" xfId="0" applyFont="1" applyFill="1" applyBorder="1" applyAlignment="1">
      <alignment vertical="center"/>
    </xf>
    <xf numFmtId="0" fontId="3" fillId="0" borderId="15" xfId="0" applyFont="1" applyFill="1" applyBorder="1" applyAlignment="1">
      <alignment vertical="center"/>
    </xf>
    <xf numFmtId="0" fontId="7" fillId="0" borderId="16" xfId="0" applyFont="1" applyFill="1" applyBorder="1" applyAlignment="1">
      <alignment vertical="top"/>
    </xf>
    <xf numFmtId="0" fontId="7" fillId="0" borderId="0" xfId="0" applyFont="1" applyFill="1" applyBorder="1" applyAlignment="1">
      <alignment vertical="top"/>
    </xf>
    <xf numFmtId="0" fontId="7" fillId="0" borderId="17" xfId="0" applyFont="1" applyFill="1" applyBorder="1" applyAlignment="1">
      <alignment vertical="top"/>
    </xf>
    <xf numFmtId="0" fontId="7" fillId="0" borderId="18" xfId="0" applyFont="1" applyFill="1" applyBorder="1" applyAlignment="1">
      <alignment vertical="top"/>
    </xf>
    <xf numFmtId="0" fontId="7" fillId="0" borderId="19" xfId="0" applyFont="1" applyFill="1" applyBorder="1" applyAlignment="1">
      <alignment vertical="top"/>
    </xf>
    <xf numFmtId="0" fontId="5" fillId="0" borderId="0" xfId="0" applyFont="1" applyFill="1" applyBorder="1" applyAlignment="1">
      <alignment vertical="top"/>
    </xf>
    <xf numFmtId="0" fontId="0" fillId="0" borderId="0" xfId="0" applyFill="1" applyAlignment="1"/>
    <xf numFmtId="0" fontId="7" fillId="0" borderId="20" xfId="0" applyFont="1" applyFill="1" applyBorder="1" applyAlignment="1">
      <alignment vertical="top"/>
    </xf>
    <xf numFmtId="0" fontId="3" fillId="21" borderId="8" xfId="0" applyFont="1" applyFill="1" applyBorder="1" applyAlignment="1">
      <alignment horizontal="left" vertical="center" wrapText="1"/>
    </xf>
    <xf numFmtId="0" fontId="0" fillId="21" borderId="12" xfId="0" applyFill="1" applyBorder="1" applyAlignment="1">
      <alignment vertical="center"/>
    </xf>
    <xf numFmtId="0" fontId="7" fillId="19" borderId="14" xfId="0" applyFont="1" applyFill="1" applyBorder="1" applyProtection="1"/>
    <xf numFmtId="0" fontId="0" fillId="0" borderId="0" xfId="0" applyProtection="1"/>
    <xf numFmtId="0" fontId="9" fillId="19" borderId="0" xfId="0" applyFont="1" applyFill="1" applyBorder="1" applyAlignment="1" applyProtection="1"/>
    <xf numFmtId="0" fontId="7" fillId="19" borderId="0" xfId="0" applyFont="1" applyFill="1" applyBorder="1" applyProtection="1"/>
    <xf numFmtId="0" fontId="7" fillId="19" borderId="0" xfId="0" applyFont="1" applyFill="1" applyBorder="1" applyAlignment="1" applyProtection="1"/>
    <xf numFmtId="0" fontId="0" fillId="19" borderId="20" xfId="0" applyFill="1" applyBorder="1" applyProtection="1"/>
    <xf numFmtId="0" fontId="7" fillId="19" borderId="18" xfId="0" applyFont="1" applyFill="1" applyBorder="1" applyProtection="1"/>
    <xf numFmtId="0" fontId="3" fillId="20" borderId="13" xfId="0" applyFont="1" applyFill="1" applyBorder="1" applyAlignment="1" applyProtection="1">
      <alignment vertical="center"/>
    </xf>
    <xf numFmtId="0" fontId="3" fillId="20" borderId="14" xfId="0" applyFont="1" applyFill="1" applyBorder="1" applyAlignment="1" applyProtection="1">
      <alignment vertical="center"/>
    </xf>
    <xf numFmtId="0" fontId="7" fillId="20" borderId="16" xfId="0" applyFont="1" applyFill="1" applyBorder="1" applyAlignment="1" applyProtection="1">
      <alignment vertical="top"/>
    </xf>
    <xf numFmtId="0" fontId="0" fillId="20" borderId="0" xfId="0" applyFill="1" applyBorder="1" applyAlignment="1" applyProtection="1">
      <alignment vertical="top"/>
    </xf>
    <xf numFmtId="0" fontId="0" fillId="20" borderId="20" xfId="0" applyFill="1" applyBorder="1" applyAlignment="1" applyProtection="1">
      <alignment vertical="top"/>
    </xf>
    <xf numFmtId="0" fontId="0" fillId="20" borderId="18" xfId="0" applyFill="1" applyBorder="1" applyAlignment="1" applyProtection="1">
      <alignment vertical="top"/>
    </xf>
    <xf numFmtId="0" fontId="3" fillId="18" borderId="10" xfId="0" applyFont="1" applyFill="1" applyBorder="1" applyAlignment="1" applyProtection="1">
      <alignment vertical="center"/>
    </xf>
    <xf numFmtId="0" fontId="3" fillId="18" borderId="11" xfId="0" applyFont="1" applyFill="1" applyBorder="1" applyAlignment="1" applyProtection="1">
      <alignment vertical="center"/>
    </xf>
    <xf numFmtId="0" fontId="3" fillId="0" borderId="10" xfId="0" applyFont="1" applyBorder="1" applyAlignment="1" applyProtection="1">
      <alignment vertical="center"/>
    </xf>
    <xf numFmtId="0" fontId="31" fillId="0" borderId="0" xfId="0" applyFont="1" applyProtection="1"/>
    <xf numFmtId="0" fontId="0" fillId="21" borderId="10" xfId="0" applyFill="1" applyBorder="1" applyAlignment="1" applyProtection="1">
      <alignment vertical="center"/>
    </xf>
    <xf numFmtId="0" fontId="0" fillId="21" borderId="11" xfId="0" applyFill="1" applyBorder="1" applyAlignment="1" applyProtection="1">
      <alignment vertical="center"/>
    </xf>
    <xf numFmtId="0" fontId="32" fillId="0" borderId="21" xfId="0" applyFont="1" applyBorder="1" applyAlignment="1" applyProtection="1">
      <alignment vertical="center" wrapText="1"/>
    </xf>
    <xf numFmtId="165" fontId="32" fillId="0" borderId="21" xfId="0" applyNumberFormat="1" applyFont="1" applyBorder="1" applyAlignment="1" applyProtection="1">
      <alignment vertical="center" wrapText="1"/>
    </xf>
    <xf numFmtId="0" fontId="0" fillId="21" borderId="21" xfId="0" applyFill="1" applyBorder="1" applyAlignment="1" applyProtection="1">
      <alignment vertical="center"/>
    </xf>
    <xf numFmtId="0" fontId="3" fillId="18" borderId="11" xfId="0" applyFont="1" applyFill="1" applyBorder="1" applyAlignment="1" applyProtection="1"/>
    <xf numFmtId="0" fontId="3" fillId="18" borderId="12" xfId="0" applyFont="1" applyFill="1" applyBorder="1" applyAlignment="1" applyProtection="1"/>
    <xf numFmtId="0" fontId="7" fillId="0" borderId="16" xfId="0" applyFont="1" applyFill="1" applyBorder="1" applyAlignment="1" applyProtection="1">
      <alignment vertical="top"/>
    </xf>
    <xf numFmtId="0" fontId="7" fillId="0" borderId="0" xfId="0" applyFont="1" applyFill="1" applyBorder="1" applyAlignment="1" applyProtection="1">
      <alignment vertical="top"/>
    </xf>
    <xf numFmtId="0" fontId="7" fillId="0" borderId="17" xfId="0" applyFont="1" applyFill="1" applyBorder="1" applyAlignment="1" applyProtection="1">
      <alignment vertical="top"/>
    </xf>
    <xf numFmtId="0" fontId="7" fillId="0" borderId="18" xfId="0" applyFont="1" applyFill="1" applyBorder="1" applyAlignment="1" applyProtection="1">
      <alignment vertical="top"/>
    </xf>
    <xf numFmtId="0" fontId="7" fillId="0" borderId="19" xfId="0" applyFont="1" applyFill="1" applyBorder="1" applyAlignment="1" applyProtection="1">
      <alignment vertical="top"/>
    </xf>
    <xf numFmtId="0" fontId="0" fillId="0" borderId="0" xfId="0" applyAlignment="1" applyProtection="1"/>
    <xf numFmtId="0" fontId="3" fillId="18" borderId="10" xfId="0" applyFont="1" applyFill="1" applyBorder="1" applyAlignment="1" applyProtection="1"/>
    <xf numFmtId="0" fontId="3" fillId="21" borderId="10" xfId="0" applyFont="1" applyFill="1" applyBorder="1" applyAlignment="1" applyProtection="1">
      <alignment vertical="center"/>
    </xf>
    <xf numFmtId="0" fontId="3" fillId="21" borderId="11" xfId="0" applyFont="1" applyFill="1" applyBorder="1" applyAlignment="1" applyProtection="1">
      <alignment vertical="center"/>
    </xf>
    <xf numFmtId="0" fontId="3" fillId="21" borderId="12" xfId="0" applyFont="1" applyFill="1" applyBorder="1" applyAlignment="1" applyProtection="1">
      <alignment vertical="center"/>
    </xf>
    <xf numFmtId="0" fontId="0" fillId="0" borderId="0" xfId="0" applyFill="1" applyAlignment="1" applyProtection="1"/>
    <xf numFmtId="0" fontId="31" fillId="0" borderId="0" xfId="0" applyFont="1" applyFill="1" applyAlignment="1" applyProtection="1"/>
    <xf numFmtId="0" fontId="31" fillId="0" borderId="0" xfId="0" applyFont="1" applyFill="1" applyBorder="1" applyAlignment="1" applyProtection="1">
      <alignment vertical="top"/>
    </xf>
    <xf numFmtId="0" fontId="3" fillId="22" borderId="13" xfId="0" applyFont="1" applyFill="1" applyBorder="1" applyAlignment="1" applyProtection="1">
      <alignment vertical="top"/>
    </xf>
    <xf numFmtId="0" fontId="3" fillId="22" borderId="14" xfId="0" applyFont="1" applyFill="1" applyBorder="1" applyAlignment="1" applyProtection="1">
      <alignment vertical="top"/>
    </xf>
    <xf numFmtId="0" fontId="3" fillId="22" borderId="15" xfId="0" applyFont="1" applyFill="1" applyBorder="1" applyAlignment="1" applyProtection="1">
      <alignment vertical="top"/>
    </xf>
    <xf numFmtId="0" fontId="7" fillId="0" borderId="13" xfId="0" applyFont="1" applyFill="1" applyBorder="1" applyAlignment="1" applyProtection="1">
      <alignment vertical="top"/>
    </xf>
    <xf numFmtId="0" fontId="7" fillId="0" borderId="14" xfId="0" applyFont="1" applyFill="1" applyBorder="1" applyAlignment="1" applyProtection="1">
      <alignment vertical="top"/>
    </xf>
    <xf numFmtId="0" fontId="7" fillId="0" borderId="15" xfId="0" applyFont="1" applyFill="1" applyBorder="1" applyAlignment="1" applyProtection="1">
      <alignment vertical="top"/>
    </xf>
    <xf numFmtId="0" fontId="3" fillId="22" borderId="20" xfId="0" applyFont="1" applyFill="1" applyBorder="1" applyAlignment="1" applyProtection="1">
      <alignment vertical="top"/>
    </xf>
    <xf numFmtId="0" fontId="3" fillId="22" borderId="18" xfId="0" applyFont="1" applyFill="1" applyBorder="1" applyAlignment="1" applyProtection="1">
      <alignment vertical="top"/>
    </xf>
    <xf numFmtId="0" fontId="3" fillId="22" borderId="19" xfId="0" applyFont="1" applyFill="1" applyBorder="1" applyAlignment="1" applyProtection="1">
      <alignment vertical="top"/>
    </xf>
    <xf numFmtId="0" fontId="7" fillId="0" borderId="20" xfId="0" applyFont="1" applyFill="1" applyBorder="1" applyAlignment="1" applyProtection="1">
      <alignment vertical="top"/>
    </xf>
    <xf numFmtId="0" fontId="3" fillId="22" borderId="10" xfId="0" applyFont="1" applyFill="1" applyBorder="1" applyAlignment="1" applyProtection="1">
      <alignment vertical="top"/>
    </xf>
    <xf numFmtId="0" fontId="3" fillId="22" borderId="11" xfId="0" applyFont="1" applyFill="1" applyBorder="1" applyAlignment="1" applyProtection="1">
      <alignment vertical="top"/>
    </xf>
    <xf numFmtId="0" fontId="3" fillId="22" borderId="12" xfId="0" applyFont="1" applyFill="1" applyBorder="1" applyAlignment="1" applyProtection="1">
      <alignment vertical="top"/>
    </xf>
    <xf numFmtId="0" fontId="7" fillId="0" borderId="10" xfId="0" applyFont="1" applyFill="1" applyBorder="1" applyAlignment="1" applyProtection="1">
      <alignment vertical="top"/>
    </xf>
    <xf numFmtId="0" fontId="7" fillId="0" borderId="11" xfId="0" applyFont="1" applyFill="1" applyBorder="1" applyAlignment="1" applyProtection="1">
      <alignment vertical="top"/>
    </xf>
    <xf numFmtId="0" fontId="7" fillId="0" borderId="12" xfId="0" applyFont="1" applyFill="1" applyBorder="1" applyAlignment="1" applyProtection="1">
      <alignment vertical="top"/>
    </xf>
    <xf numFmtId="0" fontId="3" fillId="22" borderId="16" xfId="0" applyFont="1" applyFill="1" applyBorder="1" applyAlignment="1" applyProtection="1">
      <alignment vertical="top"/>
    </xf>
    <xf numFmtId="0" fontId="3" fillId="22" borderId="0" xfId="0" applyFont="1" applyFill="1" applyBorder="1" applyAlignment="1" applyProtection="1">
      <alignment vertical="top"/>
    </xf>
    <xf numFmtId="0" fontId="3" fillId="22" borderId="17" xfId="0" applyFont="1" applyFill="1" applyBorder="1" applyAlignment="1" applyProtection="1">
      <alignment vertical="top"/>
    </xf>
    <xf numFmtId="0" fontId="4" fillId="19" borderId="13" xfId="0" applyFont="1" applyFill="1" applyBorder="1" applyAlignment="1" applyProtection="1"/>
    <xf numFmtId="0" fontId="4" fillId="19" borderId="16" xfId="0" applyFont="1" applyFill="1" applyBorder="1" applyAlignment="1" applyProtection="1"/>
    <xf numFmtId="0" fontId="32" fillId="19" borderId="16" xfId="0" applyFont="1" applyFill="1" applyBorder="1" applyAlignment="1" applyProtection="1"/>
    <xf numFmtId="0" fontId="7" fillId="0" borderId="8" xfId="0" applyFont="1" applyBorder="1" applyAlignment="1">
      <alignment horizontal="left" vertical="top"/>
    </xf>
    <xf numFmtId="166" fontId="7" fillId="0" borderId="8" xfId="37" applyNumberFormat="1" applyBorder="1" applyAlignment="1">
      <alignment horizontal="left" vertical="top"/>
    </xf>
    <xf numFmtId="14" fontId="7" fillId="0" borderId="10" xfId="37" applyNumberFormat="1" applyBorder="1" applyAlignment="1">
      <alignment horizontal="left" vertical="top"/>
    </xf>
    <xf numFmtId="0" fontId="7" fillId="0" borderId="8" xfId="37" applyBorder="1" applyAlignment="1">
      <alignment horizontal="left" vertical="top"/>
    </xf>
    <xf numFmtId="0" fontId="7" fillId="0" borderId="8" xfId="37" applyBorder="1" applyAlignment="1">
      <alignment horizontal="left" vertical="top" wrapText="1"/>
    </xf>
    <xf numFmtId="0" fontId="7" fillId="0" borderId="8" xfId="37"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Alignment="1">
      <alignment vertical="center"/>
    </xf>
    <xf numFmtId="0" fontId="7" fillId="19" borderId="22" xfId="0" applyFont="1" applyFill="1" applyBorder="1" applyProtection="1"/>
    <xf numFmtId="0" fontId="9" fillId="19" borderId="23" xfId="0" applyFont="1" applyFill="1" applyBorder="1" applyAlignment="1" applyProtection="1"/>
    <xf numFmtId="0" fontId="7" fillId="19" borderId="23" xfId="0" applyFont="1" applyFill="1" applyBorder="1" applyProtection="1"/>
    <xf numFmtId="0" fontId="7" fillId="19" borderId="23" xfId="0" applyFont="1" applyFill="1" applyBorder="1" applyAlignment="1" applyProtection="1"/>
    <xf numFmtId="0" fontId="7" fillId="19" borderId="24" xfId="0" applyFont="1" applyFill="1" applyBorder="1" applyProtection="1"/>
    <xf numFmtId="0" fontId="3" fillId="20" borderId="22" xfId="0" applyFont="1" applyFill="1" applyBorder="1" applyAlignment="1" applyProtection="1">
      <alignment vertical="center"/>
    </xf>
    <xf numFmtId="0" fontId="0" fillId="20" borderId="23" xfId="0" applyFill="1" applyBorder="1" applyAlignment="1" applyProtection="1">
      <alignment vertical="top"/>
    </xf>
    <xf numFmtId="0" fontId="0" fillId="20" borderId="24" xfId="0" applyFill="1" applyBorder="1" applyAlignment="1" applyProtection="1">
      <alignment vertical="top"/>
    </xf>
    <xf numFmtId="0" fontId="0" fillId="0" borderId="23" xfId="0" applyBorder="1" applyProtection="1"/>
    <xf numFmtId="0" fontId="3" fillId="18" borderId="21" xfId="0" applyFont="1" applyFill="1" applyBorder="1" applyAlignment="1" applyProtection="1">
      <alignment vertical="center"/>
    </xf>
    <xf numFmtId="0" fontId="7" fillId="0" borderId="25" xfId="0" applyFont="1" applyFill="1" applyBorder="1" applyAlignment="1" applyProtection="1">
      <alignment horizontal="left" vertical="top" wrapText="1"/>
      <protection locked="0"/>
    </xf>
    <xf numFmtId="0" fontId="33" fillId="22" borderId="26" xfId="0" applyFont="1" applyFill="1" applyBorder="1" applyAlignment="1" applyProtection="1">
      <alignment vertical="top"/>
    </xf>
    <xf numFmtId="0" fontId="3" fillId="22" borderId="27" xfId="0" applyFont="1" applyFill="1" applyBorder="1" applyAlignment="1" applyProtection="1">
      <alignment vertical="top"/>
    </xf>
    <xf numFmtId="0" fontId="3" fillId="22" borderId="28" xfId="0" applyFont="1" applyFill="1" applyBorder="1" applyAlignment="1" applyProtection="1">
      <alignment vertical="top"/>
    </xf>
    <xf numFmtId="0" fontId="3" fillId="22" borderId="29" xfId="0" applyFont="1" applyFill="1" applyBorder="1" applyAlignment="1" applyProtection="1">
      <alignment vertical="top"/>
    </xf>
    <xf numFmtId="0" fontId="3" fillId="22" borderId="23" xfId="0" applyFont="1" applyFill="1" applyBorder="1" applyAlignment="1" applyProtection="1">
      <alignment vertical="top"/>
    </xf>
    <xf numFmtId="0" fontId="3" fillId="22" borderId="30" xfId="0" applyFont="1" applyFill="1" applyBorder="1" applyAlignment="1" applyProtection="1">
      <alignment vertical="top"/>
    </xf>
    <xf numFmtId="0" fontId="3" fillId="22" borderId="31" xfId="0" applyFont="1" applyFill="1" applyBorder="1" applyAlignment="1" applyProtection="1">
      <alignment vertical="top"/>
    </xf>
    <xf numFmtId="0" fontId="3" fillId="22" borderId="32" xfId="0" applyFont="1" applyFill="1" applyBorder="1" applyAlignment="1" applyProtection="1">
      <alignment vertical="top"/>
    </xf>
    <xf numFmtId="0" fontId="0" fillId="0" borderId="26" xfId="0" applyBorder="1"/>
    <xf numFmtId="0" fontId="0" fillId="0" borderId="27" xfId="0" applyBorder="1"/>
    <xf numFmtId="0" fontId="0" fillId="0" borderId="28" xfId="0" applyBorder="1"/>
    <xf numFmtId="0" fontId="3" fillId="23" borderId="29" xfId="0" applyFont="1" applyFill="1" applyBorder="1" applyAlignment="1"/>
    <xf numFmtId="0" fontId="3" fillId="21" borderId="26" xfId="0" applyFont="1" applyFill="1" applyBorder="1" applyAlignment="1"/>
    <xf numFmtId="0" fontId="3" fillId="21" borderId="27" xfId="0" applyFont="1" applyFill="1" applyBorder="1" applyAlignment="1"/>
    <xf numFmtId="0" fontId="3" fillId="21" borderId="28" xfId="0" applyFont="1" applyFill="1" applyBorder="1" applyAlignment="1"/>
    <xf numFmtId="0" fontId="0" fillId="0" borderId="23" xfId="0" applyFill="1" applyBorder="1"/>
    <xf numFmtId="0" fontId="5" fillId="23" borderId="29" xfId="0" applyFont="1" applyFill="1" applyBorder="1" applyAlignment="1"/>
    <xf numFmtId="0" fontId="3" fillId="20" borderId="33" xfId="0" applyFont="1" applyFill="1" applyBorder="1" applyAlignment="1"/>
    <xf numFmtId="0" fontId="0" fillId="24" borderId="34" xfId="0" applyFill="1" applyBorder="1"/>
    <xf numFmtId="0" fontId="3" fillId="20" borderId="34" xfId="0" applyFont="1" applyFill="1" applyBorder="1" applyAlignment="1"/>
    <xf numFmtId="0" fontId="0" fillId="24" borderId="35" xfId="0" applyFill="1" applyBorder="1"/>
    <xf numFmtId="0" fontId="3" fillId="20" borderId="36" xfId="0" applyFont="1" applyFill="1" applyBorder="1" applyAlignment="1"/>
    <xf numFmtId="0" fontId="3" fillId="20" borderId="37" xfId="0" applyFont="1" applyFill="1" applyBorder="1" applyAlignment="1"/>
    <xf numFmtId="0" fontId="3" fillId="20" borderId="38" xfId="0" applyFont="1" applyFill="1" applyBorder="1" applyAlignment="1"/>
    <xf numFmtId="0" fontId="0" fillId="23" borderId="29" xfId="0" applyFill="1" applyBorder="1"/>
    <xf numFmtId="0" fontId="8" fillId="21" borderId="39" xfId="0" applyFont="1" applyFill="1" applyBorder="1" applyAlignment="1">
      <alignment horizontal="center" vertical="center" wrapText="1"/>
    </xf>
    <xf numFmtId="0" fontId="8" fillId="21" borderId="40" xfId="0" applyFont="1" applyFill="1" applyBorder="1" applyAlignment="1">
      <alignment horizontal="center" vertical="center" wrapText="1"/>
    </xf>
    <xf numFmtId="0" fontId="8" fillId="21" borderId="41" xfId="0" applyFont="1" applyFill="1" applyBorder="1" applyAlignment="1">
      <alignment horizontal="center" vertical="center" wrapText="1"/>
    </xf>
    <xf numFmtId="0" fontId="7" fillId="21" borderId="42" xfId="0" applyFont="1" applyFill="1" applyBorder="1" applyAlignment="1">
      <alignment vertical="center"/>
    </xf>
    <xf numFmtId="0" fontId="8" fillId="21" borderId="8" xfId="0" applyFont="1" applyFill="1" applyBorder="1" applyAlignment="1">
      <alignment horizontal="center" vertical="center"/>
    </xf>
    <xf numFmtId="0" fontId="8" fillId="21" borderId="43" xfId="0" applyFont="1" applyFill="1" applyBorder="1" applyAlignment="1">
      <alignment horizontal="center" vertical="center"/>
    </xf>
    <xf numFmtId="0" fontId="0" fillId="0" borderId="23" xfId="0" applyBorder="1"/>
    <xf numFmtId="0" fontId="5" fillId="23" borderId="29" xfId="0" applyFont="1" applyFill="1" applyBorder="1" applyAlignment="1">
      <alignment vertical="top"/>
    </xf>
    <xf numFmtId="0" fontId="5" fillId="0" borderId="25" xfId="0" applyFont="1" applyBorder="1" applyAlignment="1">
      <alignment horizontal="center" vertical="center"/>
    </xf>
    <xf numFmtId="0" fontId="3" fillId="0" borderId="44" xfId="0" applyFont="1" applyBorder="1" applyAlignment="1">
      <alignment vertical="center"/>
    </xf>
    <xf numFmtId="0" fontId="3" fillId="0" borderId="45" xfId="0" applyFont="1" applyBorder="1" applyAlignment="1">
      <alignment vertical="center"/>
    </xf>
    <xf numFmtId="0" fontId="7" fillId="0" borderId="46" xfId="0" applyNumberFormat="1" applyFont="1" applyBorder="1" applyAlignment="1">
      <alignment horizontal="center" vertical="center"/>
    </xf>
    <xf numFmtId="0" fontId="7" fillId="0" borderId="47" xfId="0" applyNumberFormat="1" applyFont="1" applyBorder="1" applyAlignment="1">
      <alignment horizontal="center" vertical="center"/>
    </xf>
    <xf numFmtId="0" fontId="0" fillId="0" borderId="23" xfId="0" applyBorder="1" applyAlignment="1"/>
    <xf numFmtId="0" fontId="3" fillId="0" borderId="0" xfId="0" applyFont="1" applyBorder="1"/>
    <xf numFmtId="0" fontId="3" fillId="20" borderId="35" xfId="0" applyFont="1" applyFill="1" applyBorder="1" applyAlignment="1"/>
    <xf numFmtId="0" fontId="0" fillId="0" borderId="29" xfId="0" applyBorder="1"/>
    <xf numFmtId="0" fontId="8" fillId="21" borderId="48" xfId="0" applyFont="1" applyFill="1" applyBorder="1" applyAlignment="1">
      <alignment horizontal="center" vertical="center"/>
    </xf>
    <xf numFmtId="0" fontId="8" fillId="23" borderId="0" xfId="0" applyFont="1" applyFill="1" applyBorder="1" applyAlignment="1">
      <alignment horizontal="center" vertical="center"/>
    </xf>
    <xf numFmtId="0" fontId="7" fillId="0" borderId="25" xfId="0" applyFont="1" applyBorder="1" applyAlignment="1">
      <alignment horizontal="center" vertical="center"/>
    </xf>
    <xf numFmtId="0" fontId="5" fillId="0" borderId="25" xfId="0" applyFont="1" applyFill="1" applyBorder="1" applyAlignment="1">
      <alignment horizontal="center" vertical="top" wrapText="1"/>
    </xf>
    <xf numFmtId="0" fontId="0" fillId="0" borderId="30" xfId="0" applyBorder="1"/>
    <xf numFmtId="0" fontId="0" fillId="0" borderId="31" xfId="0" applyBorder="1"/>
    <xf numFmtId="0" fontId="5" fillId="0" borderId="31" xfId="0" applyFont="1" applyFill="1" applyBorder="1" applyAlignment="1">
      <alignment vertical="top" wrapText="1"/>
    </xf>
    <xf numFmtId="0" fontId="0" fillId="0" borderId="32" xfId="0" applyBorder="1"/>
    <xf numFmtId="0" fontId="7" fillId="0" borderId="25" xfId="0" applyNumberFormat="1" applyFont="1" applyFill="1" applyBorder="1" applyAlignment="1">
      <alignment horizontal="center" vertical="top" wrapText="1"/>
    </xf>
    <xf numFmtId="0" fontId="7" fillId="23" borderId="33" xfId="0" applyFont="1" applyFill="1" applyBorder="1" applyAlignment="1"/>
    <xf numFmtId="0" fontId="7" fillId="0" borderId="34" xfId="0" applyFont="1" applyBorder="1"/>
    <xf numFmtId="2" fontId="3" fillId="0" borderId="35" xfId="0" applyNumberFormat="1" applyFont="1" applyBorder="1" applyAlignment="1">
      <alignment horizontal="center"/>
    </xf>
    <xf numFmtId="0" fontId="26" fillId="0" borderId="25" xfId="0" applyFont="1" applyBorder="1" applyAlignment="1">
      <alignment horizontal="center" vertical="center"/>
    </xf>
    <xf numFmtId="0" fontId="26" fillId="0" borderId="25" xfId="0" applyFont="1" applyBorder="1" applyAlignment="1">
      <alignment horizontal="center" vertical="center" wrapText="1"/>
    </xf>
    <xf numFmtId="9" fontId="26" fillId="0" borderId="25" xfId="0" applyNumberFormat="1" applyFont="1" applyFill="1" applyBorder="1" applyAlignment="1">
      <alignment horizontal="center" vertical="center"/>
    </xf>
    <xf numFmtId="0" fontId="3" fillId="23" borderId="12" xfId="0" applyFont="1" applyFill="1" applyBorder="1" applyAlignment="1" applyProtection="1">
      <alignment vertical="center"/>
    </xf>
    <xf numFmtId="0" fontId="3" fillId="23" borderId="10" xfId="0" applyFont="1" applyFill="1" applyBorder="1" applyAlignment="1" applyProtection="1">
      <alignment horizontal="left" vertical="center"/>
    </xf>
    <xf numFmtId="0" fontId="3" fillId="0" borderId="10" xfId="0" applyFont="1" applyBorder="1" applyAlignment="1" applyProtection="1">
      <alignment horizontal="left" vertical="center"/>
    </xf>
    <xf numFmtId="0" fontId="1" fillId="23" borderId="0" xfId="0" applyFont="1" applyFill="1" applyProtection="1"/>
    <xf numFmtId="0" fontId="34" fillId="23" borderId="0" xfId="0" applyFont="1" applyFill="1"/>
    <xf numFmtId="0" fontId="35" fillId="23" borderId="0" xfId="0" applyFont="1" applyFill="1"/>
    <xf numFmtId="0" fontId="0" fillId="23" borderId="0" xfId="0" applyFill="1"/>
    <xf numFmtId="0" fontId="26" fillId="0" borderId="25" xfId="0" applyFont="1" applyBorder="1" applyAlignment="1">
      <alignment horizontal="center"/>
    </xf>
    <xf numFmtId="0" fontId="3" fillId="21" borderId="13" xfId="0" applyFont="1" applyFill="1" applyBorder="1" applyAlignment="1" applyProtection="1">
      <alignment vertical="center"/>
    </xf>
    <xf numFmtId="0" fontId="3" fillId="21" borderId="14" xfId="0" applyFont="1" applyFill="1" applyBorder="1" applyAlignment="1" applyProtection="1">
      <alignment vertical="center"/>
    </xf>
    <xf numFmtId="0" fontId="3" fillId="21" borderId="15" xfId="0" applyFont="1" applyFill="1" applyBorder="1" applyAlignment="1" applyProtection="1">
      <alignment vertical="center"/>
    </xf>
    <xf numFmtId="0" fontId="7" fillId="0" borderId="26" xfId="0" applyFont="1" applyFill="1" applyBorder="1" applyAlignment="1" applyProtection="1">
      <alignment vertical="top"/>
    </xf>
    <xf numFmtId="0" fontId="31" fillId="0" borderId="27" xfId="0" applyFont="1" applyFill="1" applyBorder="1" applyAlignment="1" applyProtection="1">
      <alignment vertical="top"/>
    </xf>
    <xf numFmtId="0" fontId="31" fillId="0" borderId="28" xfId="0" applyFont="1" applyFill="1" applyBorder="1" applyAlignment="1" applyProtection="1">
      <alignment vertical="top"/>
    </xf>
    <xf numFmtId="0" fontId="7" fillId="0" borderId="29" xfId="0" applyFont="1" applyFill="1" applyBorder="1" applyAlignment="1" applyProtection="1">
      <alignment vertical="top"/>
    </xf>
    <xf numFmtId="0" fontId="31" fillId="0" borderId="23" xfId="0" applyFont="1" applyFill="1" applyBorder="1" applyAlignment="1" applyProtection="1">
      <alignment vertical="top"/>
    </xf>
    <xf numFmtId="0" fontId="7" fillId="0" borderId="29" xfId="0" applyFont="1" applyFill="1" applyBorder="1" applyAlignment="1">
      <alignment vertical="top"/>
    </xf>
    <xf numFmtId="0" fontId="7" fillId="0" borderId="23" xfId="0" applyFont="1" applyFill="1" applyBorder="1" applyAlignment="1">
      <alignment vertical="top"/>
    </xf>
    <xf numFmtId="0" fontId="7" fillId="0" borderId="30" xfId="0" applyFont="1" applyFill="1" applyBorder="1" applyAlignment="1" applyProtection="1">
      <alignment vertical="top"/>
    </xf>
    <xf numFmtId="0" fontId="36" fillId="0" borderId="31" xfId="0" applyFont="1" applyFill="1" applyBorder="1" applyAlignment="1" applyProtection="1">
      <alignment vertical="top"/>
    </xf>
    <xf numFmtId="0" fontId="36" fillId="0" borderId="32" xfId="0" applyFont="1" applyFill="1" applyBorder="1" applyAlignment="1" applyProtection="1">
      <alignment vertical="top"/>
    </xf>
    <xf numFmtId="0" fontId="7" fillId="0" borderId="43" xfId="0" applyFont="1" applyBorder="1" applyAlignment="1" applyProtection="1">
      <alignment horizontal="left" vertical="top" wrapText="1"/>
      <protection locked="0"/>
    </xf>
    <xf numFmtId="14" fontId="7" fillId="0" borderId="43" xfId="0" quotePrefix="1" applyNumberFormat="1" applyFont="1" applyBorder="1" applyAlignment="1" applyProtection="1">
      <alignment horizontal="left" vertical="top" wrapText="1"/>
      <protection locked="0"/>
    </xf>
    <xf numFmtId="164" fontId="7" fillId="0" borderId="43" xfId="0" applyNumberFormat="1" applyFont="1" applyBorder="1" applyAlignment="1" applyProtection="1">
      <alignment horizontal="left" vertical="top" wrapText="1"/>
      <protection locked="0"/>
    </xf>
    <xf numFmtId="0" fontId="32" fillId="0" borderId="21" xfId="0" applyFont="1" applyBorder="1" applyAlignment="1" applyProtection="1">
      <alignment horizontal="left" vertical="top" wrapText="1"/>
      <protection locked="0"/>
    </xf>
    <xf numFmtId="165" fontId="32" fillId="0" borderId="21" xfId="0" applyNumberFormat="1" applyFont="1" applyBorder="1" applyAlignment="1" applyProtection="1">
      <alignment horizontal="left" vertical="top" wrapText="1"/>
      <protection locked="0"/>
    </xf>
    <xf numFmtId="0" fontId="30" fillId="25" borderId="25" xfId="0" applyFont="1" applyFill="1" applyBorder="1" applyAlignment="1">
      <alignment wrapText="1"/>
    </xf>
    <xf numFmtId="0" fontId="37" fillId="23" borderId="25" xfId="0" applyFont="1" applyFill="1" applyBorder="1" applyAlignment="1">
      <alignment horizontal="left" vertical="center" wrapText="1"/>
    </xf>
    <xf numFmtId="0" fontId="37" fillId="23" borderId="25" xfId="0" applyFont="1" applyFill="1" applyBorder="1" applyAlignment="1">
      <alignment horizontal="center" wrapText="1"/>
    </xf>
    <xf numFmtId="0" fontId="3" fillId="26" borderId="25" xfId="0" applyFont="1" applyFill="1" applyBorder="1" applyAlignment="1" applyProtection="1">
      <alignment horizontal="left" vertical="top" wrapText="1"/>
    </xf>
    <xf numFmtId="0" fontId="7" fillId="27" borderId="25" xfId="0" applyFont="1" applyFill="1" applyBorder="1" applyAlignment="1" applyProtection="1">
      <alignment vertical="top" wrapText="1"/>
    </xf>
    <xf numFmtId="0" fontId="3" fillId="21" borderId="25" xfId="0" applyFont="1" applyFill="1" applyBorder="1" applyAlignment="1" applyProtection="1">
      <alignment horizontal="left" vertical="top" wrapText="1"/>
      <protection locked="0"/>
    </xf>
    <xf numFmtId="0" fontId="3" fillId="28" borderId="25" xfId="45" applyFont="1" applyFill="1" applyBorder="1" applyAlignment="1" applyProtection="1">
      <alignment horizontal="left" vertical="top" wrapText="1"/>
    </xf>
    <xf numFmtId="0" fontId="7" fillId="0" borderId="25" xfId="0" applyFont="1" applyFill="1" applyBorder="1" applyAlignment="1" applyProtection="1">
      <alignment vertical="top" wrapText="1"/>
    </xf>
    <xf numFmtId="0" fontId="3" fillId="28" borderId="25" xfId="37" applyFont="1" applyFill="1" applyBorder="1" applyAlignment="1" applyProtection="1">
      <alignment horizontal="left" vertical="top" wrapText="1"/>
    </xf>
    <xf numFmtId="0" fontId="36" fillId="29" borderId="25" xfId="0" applyFont="1" applyFill="1" applyBorder="1" applyAlignment="1" applyProtection="1">
      <alignment vertical="top" wrapText="1"/>
    </xf>
    <xf numFmtId="0" fontId="7" fillId="29" borderId="25" xfId="0" applyFont="1" applyFill="1" applyBorder="1" applyAlignment="1" applyProtection="1">
      <alignment vertical="top" wrapText="1"/>
    </xf>
    <xf numFmtId="0" fontId="38" fillId="0" borderId="25" xfId="37" applyFont="1" applyFill="1" applyBorder="1" applyAlignment="1" applyProtection="1">
      <alignment horizontal="left" vertical="top" wrapText="1"/>
      <protection locked="0"/>
    </xf>
    <xf numFmtId="0" fontId="7" fillId="0" borderId="46" xfId="37" applyFont="1" applyFill="1" applyBorder="1" applyAlignment="1" applyProtection="1">
      <alignment horizontal="left" vertical="top" wrapText="1"/>
      <protection locked="0"/>
    </xf>
    <xf numFmtId="0" fontId="3" fillId="24" borderId="25" xfId="0" applyFont="1" applyFill="1" applyBorder="1" applyAlignment="1" applyProtection="1">
      <alignment vertical="top" wrapText="1"/>
    </xf>
    <xf numFmtId="0" fontId="39" fillId="0" borderId="25" xfId="0" applyFont="1" applyFill="1" applyBorder="1" applyAlignment="1">
      <alignment horizontal="left" vertical="top" wrapText="1"/>
    </xf>
    <xf numFmtId="0" fontId="6" fillId="0" borderId="25" xfId="39" applyFont="1" applyFill="1" applyBorder="1" applyAlignment="1" applyProtection="1">
      <alignment vertical="top" wrapText="1"/>
      <protection locked="0"/>
    </xf>
    <xf numFmtId="0" fontId="7" fillId="0" borderId="46" xfId="39" applyFont="1" applyFill="1" applyBorder="1" applyAlignment="1" applyProtection="1">
      <alignment horizontal="left" vertical="top" wrapText="1"/>
      <protection locked="0"/>
    </xf>
    <xf numFmtId="0" fontId="7" fillId="0" borderId="49" xfId="39" applyFont="1" applyFill="1" applyBorder="1" applyAlignment="1" applyProtection="1">
      <alignment horizontal="left" vertical="top" wrapText="1"/>
      <protection locked="0"/>
    </xf>
    <xf numFmtId="0" fontId="6" fillId="0" borderId="25" xfId="39" applyFont="1" applyFill="1" applyBorder="1" applyAlignment="1" applyProtection="1">
      <alignment vertical="top"/>
      <protection locked="0"/>
    </xf>
    <xf numFmtId="0" fontId="7" fillId="0" borderId="25" xfId="0" applyFont="1" applyFill="1" applyBorder="1" applyAlignment="1" applyProtection="1">
      <alignment horizontal="left" vertical="top" wrapText="1"/>
    </xf>
    <xf numFmtId="0" fontId="32" fillId="0" borderId="25" xfId="0" applyFont="1" applyFill="1" applyBorder="1" applyAlignment="1">
      <alignment horizontal="left" vertical="top" wrapText="1"/>
    </xf>
    <xf numFmtId="0" fontId="38" fillId="0" borderId="25" xfId="44" applyFont="1" applyFill="1" applyBorder="1" applyAlignment="1">
      <alignment horizontal="left" vertical="top" wrapText="1"/>
    </xf>
    <xf numFmtId="0" fontId="7" fillId="0" borderId="25" xfId="42" applyFont="1" applyFill="1" applyBorder="1" applyAlignment="1" applyProtection="1">
      <alignment vertical="top" wrapText="1"/>
      <protection locked="0"/>
    </xf>
    <xf numFmtId="0" fontId="3" fillId="26" borderId="25" xfId="0" applyFont="1" applyFill="1" applyBorder="1" applyAlignment="1">
      <alignment vertical="top" wrapText="1"/>
    </xf>
    <xf numFmtId="0" fontId="7" fillId="0" borderId="0" xfId="0" applyFont="1" applyFill="1" applyBorder="1" applyAlignment="1" applyProtection="1">
      <alignment horizontal="left" vertical="top" wrapText="1"/>
    </xf>
    <xf numFmtId="0" fontId="3" fillId="28" borderId="33" xfId="46" applyFont="1" applyFill="1" applyBorder="1" applyAlignment="1" applyProtection="1">
      <alignment horizontal="left" vertical="top" wrapText="1"/>
    </xf>
    <xf numFmtId="0" fontId="7" fillId="0" borderId="0" xfId="0" applyFont="1" applyFill="1" applyBorder="1" applyAlignment="1">
      <alignment vertical="top" wrapText="1"/>
    </xf>
    <xf numFmtId="0" fontId="7" fillId="0" borderId="0" xfId="0" applyFont="1" applyFill="1" applyBorder="1" applyProtection="1"/>
    <xf numFmtId="0" fontId="7" fillId="0" borderId="0" xfId="0" applyFont="1" applyFill="1" applyBorder="1"/>
    <xf numFmtId="0" fontId="7" fillId="0" borderId="0" xfId="0" applyFont="1" applyBorder="1" applyProtection="1"/>
    <xf numFmtId="0" fontId="3" fillId="21" borderId="50" xfId="0" applyFont="1" applyFill="1" applyBorder="1" applyAlignment="1" applyProtection="1">
      <alignment horizontal="left" vertical="top" wrapText="1"/>
      <protection locked="0"/>
    </xf>
    <xf numFmtId="0" fontId="7" fillId="0" borderId="25" xfId="40" applyFont="1" applyFill="1" applyBorder="1" applyAlignment="1">
      <alignment horizontal="left" vertical="top" wrapText="1"/>
    </xf>
    <xf numFmtId="0" fontId="6" fillId="20" borderId="0" xfId="0" applyFont="1" applyFill="1" applyBorder="1" applyProtection="1"/>
    <xf numFmtId="0" fontId="7" fillId="0" borderId="0" xfId="0" applyFont="1" applyFill="1" applyBorder="1" applyProtection="1">
      <protection locked="0"/>
    </xf>
    <xf numFmtId="0" fontId="7" fillId="0" borderId="0" xfId="0" applyFont="1" applyBorder="1" applyProtection="1">
      <protection locked="0"/>
    </xf>
    <xf numFmtId="0" fontId="28" fillId="0" borderId="25" xfId="0" applyFont="1" applyFill="1" applyBorder="1" applyAlignment="1" applyProtection="1">
      <alignment horizontal="left" vertical="top" wrapText="1"/>
    </xf>
    <xf numFmtId="0" fontId="3" fillId="18" borderId="11" xfId="0" applyFont="1" applyFill="1" applyBorder="1" applyAlignment="1" applyProtection="1">
      <alignment horizontal="left" vertical="top" wrapText="1"/>
      <protection locked="0"/>
    </xf>
    <xf numFmtId="0" fontId="6" fillId="0" borderId="25" xfId="0" applyFont="1" applyFill="1" applyBorder="1" applyAlignment="1" applyProtection="1">
      <alignment horizontal="left" vertical="top" wrapText="1"/>
    </xf>
    <xf numFmtId="0" fontId="6" fillId="0" borderId="25" xfId="0" applyFont="1" applyFill="1" applyBorder="1" applyAlignment="1" applyProtection="1">
      <alignment vertical="top" wrapText="1"/>
      <protection locked="0"/>
    </xf>
    <xf numFmtId="0" fontId="6" fillId="20" borderId="0" xfId="0" applyFont="1" applyFill="1" applyBorder="1" applyProtection="1">
      <protection locked="0"/>
    </xf>
    <xf numFmtId="0" fontId="40" fillId="0" borderId="25" xfId="37" applyFont="1" applyFill="1" applyBorder="1" applyAlignment="1" applyProtection="1">
      <alignment vertical="top" wrapText="1"/>
      <protection locked="0"/>
    </xf>
    <xf numFmtId="0" fontId="35" fillId="0" borderId="25"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3" fillId="30" borderId="25" xfId="0" applyFont="1" applyFill="1" applyBorder="1" applyAlignment="1" applyProtection="1">
      <alignment vertical="top" wrapText="1"/>
    </xf>
    <xf numFmtId="0" fontId="38" fillId="0" borderId="8" xfId="37" applyFont="1" applyBorder="1" applyAlignment="1" applyProtection="1">
      <alignment horizontal="left" vertical="top" wrapText="1"/>
      <protection locked="0"/>
    </xf>
    <xf numFmtId="0" fontId="38" fillId="0" borderId="25" xfId="42" applyFont="1" applyBorder="1" applyAlignment="1">
      <alignment horizontal="left" vertical="top" wrapText="1"/>
    </xf>
    <xf numFmtId="0" fontId="38" fillId="0" borderId="25" xfId="37" applyFont="1" applyBorder="1" applyAlignment="1" applyProtection="1">
      <alignment horizontal="left" vertical="top" wrapText="1"/>
      <protection locked="0"/>
    </xf>
    <xf numFmtId="0" fontId="7" fillId="0" borderId="25" xfId="0" applyFont="1" applyBorder="1" applyAlignment="1">
      <alignment vertical="top" wrapText="1"/>
    </xf>
    <xf numFmtId="0" fontId="7" fillId="0" borderId="25" xfId="0" applyFont="1" applyBorder="1" applyAlignment="1" applyProtection="1">
      <alignment horizontal="left" vertical="top" wrapText="1"/>
      <protection locked="0"/>
    </xf>
    <xf numFmtId="0" fontId="7" fillId="0" borderId="49" xfId="0" applyFont="1" applyBorder="1" applyAlignment="1" applyProtection="1">
      <alignment horizontal="left" vertical="top" wrapText="1"/>
      <protection locked="0"/>
    </xf>
    <xf numFmtId="0" fontId="7" fillId="0" borderId="46" xfId="0" applyFont="1" applyBorder="1" applyAlignment="1">
      <alignment horizontal="center" vertical="center"/>
    </xf>
    <xf numFmtId="0" fontId="7" fillId="0" borderId="25" xfId="0" applyFont="1" applyBorder="1" applyAlignment="1">
      <alignment horizontal="left" vertical="top" wrapText="1"/>
    </xf>
    <xf numFmtId="0" fontId="7" fillId="23" borderId="25" xfId="0" applyFont="1" applyFill="1" applyBorder="1" applyAlignment="1">
      <alignment vertical="top" wrapText="1"/>
    </xf>
    <xf numFmtId="0" fontId="7" fillId="0" borderId="25" xfId="0" applyFont="1" applyBorder="1" applyAlignment="1" applyProtection="1">
      <alignment vertical="top" wrapText="1"/>
      <protection locked="0"/>
    </xf>
    <xf numFmtId="166" fontId="7" fillId="0" borderId="25" xfId="37" applyNumberFormat="1" applyBorder="1" applyAlignment="1">
      <alignment horizontal="left" vertical="top" wrapText="1"/>
    </xf>
    <xf numFmtId="14" fontId="7" fillId="0" borderId="25" xfId="37" applyNumberFormat="1" applyBorder="1" applyAlignment="1">
      <alignment horizontal="left" vertical="top" wrapText="1"/>
    </xf>
    <xf numFmtId="0" fontId="7" fillId="0" borderId="25" xfId="37" applyBorder="1" applyAlignment="1">
      <alignment horizontal="left" vertical="top"/>
    </xf>
    <xf numFmtId="0" fontId="7" fillId="0" borderId="26" xfId="0" applyFont="1" applyFill="1" applyBorder="1" applyAlignment="1" applyProtection="1">
      <alignment horizontal="left" vertical="top" wrapText="1"/>
    </xf>
    <xf numFmtId="0" fontId="7" fillId="0" borderId="27" xfId="0" applyFont="1" applyFill="1" applyBorder="1" applyAlignment="1" applyProtection="1">
      <alignment horizontal="left" vertical="top" wrapText="1"/>
    </xf>
    <xf numFmtId="0" fontId="7" fillId="0" borderId="28" xfId="0" applyFont="1" applyFill="1" applyBorder="1" applyAlignment="1" applyProtection="1">
      <alignment horizontal="left" vertical="top" wrapText="1"/>
    </xf>
    <xf numFmtId="0" fontId="7" fillId="0" borderId="29"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7" fillId="0" borderId="23" xfId="0" applyFont="1" applyFill="1" applyBorder="1" applyAlignment="1" applyProtection="1">
      <alignment horizontal="left" vertical="top" wrapText="1"/>
    </xf>
    <xf numFmtId="0" fontId="7" fillId="0" borderId="30" xfId="0" applyFont="1" applyFill="1" applyBorder="1" applyAlignment="1" applyProtection="1">
      <alignment horizontal="left" vertical="top" wrapText="1"/>
    </xf>
    <xf numFmtId="0" fontId="7" fillId="0" borderId="31" xfId="0" applyFont="1" applyFill="1" applyBorder="1" applyAlignment="1" applyProtection="1">
      <alignment horizontal="left" vertical="top" wrapText="1"/>
    </xf>
    <xf numFmtId="0" fontId="7" fillId="0" borderId="32" xfId="0" applyFont="1" applyFill="1" applyBorder="1" applyAlignment="1" applyProtection="1">
      <alignment horizontal="left" vertical="top" wrapText="1"/>
    </xf>
  </cellXfs>
  <cellStyles count="5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2 2" xfId="38" xr:uid="{00000000-0005-0000-0000-000026000000}"/>
    <cellStyle name="Normal 2 3" xfId="39" xr:uid="{00000000-0005-0000-0000-000027000000}"/>
    <cellStyle name="Normal 257" xfId="40" xr:uid="{00000000-0005-0000-0000-000028000000}"/>
    <cellStyle name="Normal 3" xfId="41" xr:uid="{00000000-0005-0000-0000-000029000000}"/>
    <cellStyle name="Normal 4" xfId="42" xr:uid="{00000000-0005-0000-0000-00002A000000}"/>
    <cellStyle name="Normal 4 2" xfId="43" xr:uid="{00000000-0005-0000-0000-00002B000000}"/>
    <cellStyle name="Normal 4 3" xfId="44" xr:uid="{00000000-0005-0000-0000-00002C000000}"/>
    <cellStyle name="Normal 5" xfId="45" xr:uid="{00000000-0005-0000-0000-00002D000000}"/>
    <cellStyle name="Normal 6 2" xfId="46" xr:uid="{00000000-0005-0000-0000-00002E000000}"/>
    <cellStyle name="Note 2" xfId="47" xr:uid="{00000000-0005-0000-0000-00002F000000}"/>
    <cellStyle name="Output 2" xfId="48" xr:uid="{00000000-0005-0000-0000-000030000000}"/>
    <cellStyle name="Title 2" xfId="49" xr:uid="{00000000-0005-0000-0000-000031000000}"/>
    <cellStyle name="Total 2" xfId="50" xr:uid="{00000000-0005-0000-0000-000032000000}"/>
    <cellStyle name="Warning Text 2" xfId="51" xr:uid="{00000000-0005-0000-0000-000033000000}"/>
  </cellStyles>
  <dxfs count="12">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0"/>
      </font>
      <fill>
        <patternFill>
          <bgColor indexed="43"/>
        </patternFill>
      </fill>
    </dxf>
    <dxf>
      <fill>
        <patternFill>
          <bgColor rgb="FFFFFF00"/>
        </patternFill>
      </fill>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8810625</xdr:colOff>
      <xdr:row>0</xdr:row>
      <xdr:rowOff>114300</xdr:rowOff>
    </xdr:from>
    <xdr:to>
      <xdr:col>3</xdr:col>
      <xdr:colOff>9525</xdr:colOff>
      <xdr:row>6</xdr:row>
      <xdr:rowOff>95250</xdr:rowOff>
    </xdr:to>
    <xdr:pic>
      <xdr:nvPicPr>
        <xdr:cNvPr id="11309" name="Picture 1" descr="The official logo of the IRS">
          <a:extLst>
            <a:ext uri="{FF2B5EF4-FFF2-40B4-BE49-F238E27FC236}">
              <a16:creationId xmlns:a16="http://schemas.microsoft.com/office/drawing/2014/main" id="{028B4C19-2A8D-49FA-A62A-819E1CE032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0" y="114300"/>
          <a:ext cx="95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5500688</xdr:colOff>
      <xdr:row>0</xdr:row>
      <xdr:rowOff>35719</xdr:rowOff>
    </xdr:from>
    <xdr:to>
      <xdr:col>2</xdr:col>
      <xdr:colOff>6687503</xdr:colOff>
      <xdr:row>6</xdr:row>
      <xdr:rowOff>121126</xdr:rowOff>
    </xdr:to>
    <xdr:pic>
      <xdr:nvPicPr>
        <xdr:cNvPr id="3" name="Picture 2" descr="The official logo of the IRS" title="IRS Logo">
          <a:extLst>
            <a:ext uri="{FF2B5EF4-FFF2-40B4-BE49-F238E27FC236}">
              <a16:creationId xmlns:a16="http://schemas.microsoft.com/office/drawing/2014/main" id="{1FFBCDEC-580F-469A-9A2A-270E253FB8D4}"/>
            </a:ext>
          </a:extLst>
        </xdr:cNvPr>
        <xdr:cNvPicPr/>
      </xdr:nvPicPr>
      <xdr:blipFill>
        <a:blip xmlns:r="http://schemas.openxmlformats.org/officeDocument/2006/relationships" r:embed="rId1"/>
        <a:srcRect/>
        <a:stretch>
          <a:fillRect/>
        </a:stretch>
      </xdr:blipFill>
      <xdr:spPr bwMode="auto">
        <a:xfrm>
          <a:off x="7024688" y="35719"/>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49"/>
  <sheetViews>
    <sheetView showGridLines="0" tabSelected="1" zoomScale="80" zoomScaleNormal="80" workbookViewId="0">
      <selection activeCell="D26" sqref="D26"/>
    </sheetView>
  </sheetViews>
  <sheetFormatPr defaultColWidth="11.453125" defaultRowHeight="12.5" x14ac:dyDescent="0.25"/>
  <cols>
    <col min="1" max="2" width="11.453125" style="24" customWidth="1"/>
    <col min="3" max="3" width="105.7265625" style="24" customWidth="1"/>
    <col min="4" max="16384" width="11.453125" style="24"/>
  </cols>
  <sheetData>
    <row r="1" spans="1:3" ht="15.5" x14ac:dyDescent="0.35">
      <c r="A1" s="79" t="s">
        <v>0</v>
      </c>
      <c r="B1" s="23"/>
      <c r="C1" s="90"/>
    </row>
    <row r="2" spans="1:3" ht="15.5" x14ac:dyDescent="0.35">
      <c r="A2" s="80" t="s">
        <v>1</v>
      </c>
      <c r="B2" s="25"/>
      <c r="C2" s="91"/>
    </row>
    <row r="3" spans="1:3" x14ac:dyDescent="0.25">
      <c r="A3" s="81"/>
      <c r="B3" s="26"/>
      <c r="C3" s="92"/>
    </row>
    <row r="4" spans="1:3" x14ac:dyDescent="0.25">
      <c r="A4" s="81" t="s">
        <v>2</v>
      </c>
      <c r="B4" s="27"/>
      <c r="C4" s="93"/>
    </row>
    <row r="5" spans="1:3" x14ac:dyDescent="0.25">
      <c r="A5" s="81" t="s">
        <v>2156</v>
      </c>
      <c r="B5" s="27"/>
      <c r="C5" s="93"/>
    </row>
    <row r="6" spans="1:3" x14ac:dyDescent="0.25">
      <c r="A6" s="81" t="s">
        <v>2092</v>
      </c>
      <c r="B6" s="27"/>
      <c r="C6" s="93"/>
    </row>
    <row r="7" spans="1:3" x14ac:dyDescent="0.25">
      <c r="A7" s="28"/>
      <c r="B7" s="29"/>
      <c r="C7" s="94"/>
    </row>
    <row r="8" spans="1:3" ht="18" customHeight="1" x14ac:dyDescent="0.25">
      <c r="A8" s="30" t="s">
        <v>3</v>
      </c>
      <c r="B8" s="31"/>
      <c r="C8" s="95"/>
    </row>
    <row r="9" spans="1:3" ht="12.75" customHeight="1" x14ac:dyDescent="0.25">
      <c r="A9" s="32" t="s">
        <v>4</v>
      </c>
      <c r="B9" s="33"/>
      <c r="C9" s="96"/>
    </row>
    <row r="10" spans="1:3" x14ac:dyDescent="0.25">
      <c r="A10" s="32" t="s">
        <v>5</v>
      </c>
      <c r="B10" s="33"/>
      <c r="C10" s="96"/>
    </row>
    <row r="11" spans="1:3" x14ac:dyDescent="0.25">
      <c r="A11" s="32" t="s">
        <v>6</v>
      </c>
      <c r="B11" s="33"/>
      <c r="C11" s="96"/>
    </row>
    <row r="12" spans="1:3" x14ac:dyDescent="0.25">
      <c r="A12" s="32" t="s">
        <v>7</v>
      </c>
      <c r="B12" s="33"/>
      <c r="C12" s="96"/>
    </row>
    <row r="13" spans="1:3" x14ac:dyDescent="0.25">
      <c r="A13" s="32" t="s">
        <v>8</v>
      </c>
      <c r="B13" s="33"/>
      <c r="C13" s="96"/>
    </row>
    <row r="14" spans="1:3" x14ac:dyDescent="0.25">
      <c r="A14" s="34"/>
      <c r="B14" s="35"/>
      <c r="C14" s="97"/>
    </row>
    <row r="15" spans="1:3" x14ac:dyDescent="0.25">
      <c r="C15" s="98"/>
    </row>
    <row r="16" spans="1:3" ht="13" x14ac:dyDescent="0.25">
      <c r="A16" s="36" t="s">
        <v>9</v>
      </c>
      <c r="B16" s="37"/>
      <c r="C16" s="99"/>
    </row>
    <row r="17" spans="1:5" ht="13" x14ac:dyDescent="0.25">
      <c r="A17" s="159" t="s">
        <v>10</v>
      </c>
      <c r="B17" s="158"/>
      <c r="C17" s="179"/>
    </row>
    <row r="18" spans="1:5" ht="13" x14ac:dyDescent="0.25">
      <c r="A18" s="159" t="s">
        <v>11</v>
      </c>
      <c r="B18" s="158"/>
      <c r="C18" s="179"/>
    </row>
    <row r="19" spans="1:5" ht="13" x14ac:dyDescent="0.25">
      <c r="A19" s="159" t="s">
        <v>12</v>
      </c>
      <c r="B19" s="158"/>
      <c r="C19" s="179"/>
      <c r="E19" s="24" t="s">
        <v>2155</v>
      </c>
    </row>
    <row r="20" spans="1:5" ht="13" x14ac:dyDescent="0.25">
      <c r="A20" s="159" t="s">
        <v>13</v>
      </c>
      <c r="B20" s="158"/>
      <c r="C20" s="180"/>
    </row>
    <row r="21" spans="1:5" ht="13" x14ac:dyDescent="0.25">
      <c r="A21" s="159" t="s">
        <v>14</v>
      </c>
      <c r="B21" s="158"/>
      <c r="C21" s="181"/>
    </row>
    <row r="22" spans="1:5" ht="13" x14ac:dyDescent="0.25">
      <c r="A22" s="159" t="s">
        <v>15</v>
      </c>
      <c r="B22" s="158"/>
      <c r="C22" s="179"/>
    </row>
    <row r="23" spans="1:5" ht="13" x14ac:dyDescent="0.25">
      <c r="A23" s="159" t="s">
        <v>16</v>
      </c>
      <c r="B23" s="158"/>
      <c r="C23" s="179"/>
    </row>
    <row r="24" spans="1:5" ht="13" x14ac:dyDescent="0.25">
      <c r="A24" s="159" t="s">
        <v>17</v>
      </c>
      <c r="B24" s="158"/>
      <c r="C24" s="179"/>
    </row>
    <row r="25" spans="1:5" s="39" customFormat="1" ht="13" x14ac:dyDescent="0.25">
      <c r="A25" s="159" t="s">
        <v>18</v>
      </c>
      <c r="B25" s="158"/>
      <c r="C25" s="179"/>
    </row>
    <row r="26" spans="1:5" s="39" customFormat="1" ht="13" x14ac:dyDescent="0.25">
      <c r="A26" s="160" t="s">
        <v>19</v>
      </c>
      <c r="B26" s="158"/>
      <c r="C26" s="179"/>
    </row>
    <row r="27" spans="1:5" s="39" customFormat="1" ht="13" x14ac:dyDescent="0.25">
      <c r="A27" s="160" t="s">
        <v>20</v>
      </c>
      <c r="B27" s="158"/>
      <c r="C27" s="179"/>
    </row>
    <row r="28" spans="1:5" x14ac:dyDescent="0.25">
      <c r="C28" s="98"/>
    </row>
    <row r="29" spans="1:5" ht="13" x14ac:dyDescent="0.25">
      <c r="A29" s="36" t="s">
        <v>21</v>
      </c>
      <c r="B29" s="37"/>
      <c r="C29" s="99"/>
    </row>
    <row r="30" spans="1:5" x14ac:dyDescent="0.25">
      <c r="A30" s="40"/>
      <c r="B30" s="41"/>
      <c r="C30" s="44"/>
    </row>
    <row r="31" spans="1:5" ht="13" x14ac:dyDescent="0.25">
      <c r="A31" s="38" t="s">
        <v>22</v>
      </c>
      <c r="B31" s="42"/>
      <c r="C31" s="182"/>
    </row>
    <row r="32" spans="1:5" ht="13" x14ac:dyDescent="0.25">
      <c r="A32" s="38" t="s">
        <v>23</v>
      </c>
      <c r="B32" s="42"/>
      <c r="C32" s="182"/>
    </row>
    <row r="33" spans="1:3" ht="12.75" customHeight="1" x14ac:dyDescent="0.25">
      <c r="A33" s="38" t="s">
        <v>24</v>
      </c>
      <c r="B33" s="42"/>
      <c r="C33" s="182"/>
    </row>
    <row r="34" spans="1:3" ht="12.75" customHeight="1" x14ac:dyDescent="0.25">
      <c r="A34" s="38" t="s">
        <v>25</v>
      </c>
      <c r="B34" s="43"/>
      <c r="C34" s="183"/>
    </row>
    <row r="35" spans="1:3" ht="13" x14ac:dyDescent="0.25">
      <c r="A35" s="38" t="s">
        <v>26</v>
      </c>
      <c r="B35" s="42"/>
      <c r="C35" s="182"/>
    </row>
    <row r="36" spans="1:3" x14ac:dyDescent="0.25">
      <c r="A36" s="40"/>
      <c r="B36" s="41"/>
      <c r="C36" s="44"/>
    </row>
    <row r="37" spans="1:3" ht="13" x14ac:dyDescent="0.25">
      <c r="A37" s="38" t="s">
        <v>22</v>
      </c>
      <c r="B37" s="42"/>
      <c r="C37" s="182"/>
    </row>
    <row r="38" spans="1:3" ht="13" x14ac:dyDescent="0.25">
      <c r="A38" s="38" t="s">
        <v>23</v>
      </c>
      <c r="B38" s="42"/>
      <c r="C38" s="182"/>
    </row>
    <row r="39" spans="1:3" ht="13" x14ac:dyDescent="0.25">
      <c r="A39" s="38" t="s">
        <v>24</v>
      </c>
      <c r="B39" s="42"/>
      <c r="C39" s="182"/>
    </row>
    <row r="40" spans="1:3" ht="13" x14ac:dyDescent="0.25">
      <c r="A40" s="38" t="s">
        <v>25</v>
      </c>
      <c r="B40" s="43"/>
      <c r="C40" s="183"/>
    </row>
    <row r="41" spans="1:3" ht="13" x14ac:dyDescent="0.25">
      <c r="A41" s="38" t="s">
        <v>26</v>
      </c>
      <c r="B41" s="42"/>
      <c r="C41" s="182"/>
    </row>
    <row r="43" spans="1:3" x14ac:dyDescent="0.25">
      <c r="A43" s="89" t="s">
        <v>27</v>
      </c>
    </row>
    <row r="44" spans="1:3" x14ac:dyDescent="0.25">
      <c r="A44" s="89" t="s">
        <v>28</v>
      </c>
    </row>
    <row r="45" spans="1:3" x14ac:dyDescent="0.25">
      <c r="A45" s="89" t="s">
        <v>29</v>
      </c>
    </row>
    <row r="47" spans="1:3" ht="12.75" hidden="1" customHeight="1" x14ac:dyDescent="0.35">
      <c r="A47" s="161" t="s">
        <v>30</v>
      </c>
    </row>
    <row r="48" spans="1:3" ht="12.75" hidden="1" customHeight="1" x14ac:dyDescent="0.35">
      <c r="A48" s="161" t="s">
        <v>31</v>
      </c>
    </row>
    <row r="49" spans="1:1" ht="12.75" hidden="1" customHeight="1" x14ac:dyDescent="0.35">
      <c r="A49" s="161" t="s">
        <v>32</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zoomScale="90" zoomScaleNormal="90" workbookViewId="0">
      <selection activeCell="B12" sqref="B12"/>
    </sheetView>
  </sheetViews>
  <sheetFormatPr defaultRowHeight="12.5" x14ac:dyDescent="0.25"/>
  <cols>
    <col min="2" max="2" width="11.7265625" customWidth="1"/>
    <col min="3" max="3" width="12.26953125" customWidth="1"/>
    <col min="4" max="4" width="12.54296875" customWidth="1"/>
    <col min="5" max="5" width="10.7265625" customWidth="1"/>
    <col min="6" max="6" width="12.7265625" customWidth="1"/>
    <col min="7" max="7" width="11.26953125" customWidth="1"/>
    <col min="8" max="9" width="8.7265625" hidden="1" customWidth="1"/>
    <col min="13" max="13" width="9.26953125" customWidth="1"/>
  </cols>
  <sheetData>
    <row r="1" spans="1:16" ht="13" x14ac:dyDescent="0.3">
      <c r="A1" s="7" t="s">
        <v>33</v>
      </c>
      <c r="B1" s="8"/>
      <c r="C1" s="8"/>
      <c r="D1" s="8"/>
      <c r="E1" s="8"/>
      <c r="F1" s="8"/>
      <c r="G1" s="8"/>
      <c r="H1" s="8"/>
      <c r="I1" s="8"/>
      <c r="J1" s="8"/>
      <c r="K1" s="8"/>
      <c r="L1" s="8"/>
      <c r="M1" s="8"/>
      <c r="N1" s="8"/>
      <c r="O1" s="8"/>
      <c r="P1" s="9"/>
    </row>
    <row r="2" spans="1:16" s="1" customFormat="1" ht="18" customHeight="1" x14ac:dyDescent="0.25">
      <c r="A2" s="10" t="s">
        <v>34</v>
      </c>
      <c r="B2" s="11"/>
      <c r="C2" s="11"/>
      <c r="D2" s="11"/>
      <c r="E2" s="11"/>
      <c r="F2" s="11"/>
      <c r="G2" s="11"/>
      <c r="H2" s="11"/>
      <c r="I2" s="11"/>
      <c r="J2" s="11"/>
      <c r="K2" s="11"/>
      <c r="L2" s="11"/>
      <c r="M2" s="11"/>
      <c r="N2" s="11"/>
      <c r="O2" s="11"/>
      <c r="P2" s="12"/>
    </row>
    <row r="3" spans="1:16" s="1" customFormat="1" ht="12.75" customHeight="1" x14ac:dyDescent="0.25">
      <c r="A3" s="13" t="s">
        <v>35</v>
      </c>
      <c r="B3" s="14"/>
      <c r="C3" s="14"/>
      <c r="D3" s="14"/>
      <c r="E3" s="14"/>
      <c r="F3" s="14"/>
      <c r="G3" s="14"/>
      <c r="H3" s="14"/>
      <c r="I3" s="14"/>
      <c r="J3" s="14"/>
      <c r="K3" s="14"/>
      <c r="L3" s="14"/>
      <c r="M3" s="14"/>
      <c r="N3" s="14"/>
      <c r="O3" s="14"/>
      <c r="P3" s="15"/>
    </row>
    <row r="4" spans="1:16" s="1" customFormat="1" x14ac:dyDescent="0.25">
      <c r="A4" s="13"/>
      <c r="B4" s="14"/>
      <c r="C4" s="14"/>
      <c r="D4" s="14"/>
      <c r="E4" s="14"/>
      <c r="F4" s="14"/>
      <c r="G4" s="14"/>
      <c r="H4" s="14"/>
      <c r="I4" s="14"/>
      <c r="J4" s="14"/>
      <c r="K4" s="14"/>
      <c r="L4" s="14"/>
      <c r="M4" s="14"/>
      <c r="N4" s="14"/>
      <c r="O4" s="14"/>
      <c r="P4" s="15"/>
    </row>
    <row r="5" spans="1:16" s="1" customFormat="1" x14ac:dyDescent="0.25">
      <c r="A5" s="13" t="s">
        <v>36</v>
      </c>
      <c r="B5" s="14"/>
      <c r="C5" s="14"/>
      <c r="D5" s="14"/>
      <c r="E5" s="14"/>
      <c r="F5" s="14"/>
      <c r="G5" s="14"/>
      <c r="H5" s="14"/>
      <c r="I5" s="14"/>
      <c r="J5" s="14"/>
      <c r="K5" s="14"/>
      <c r="L5" s="14"/>
      <c r="M5" s="14"/>
      <c r="N5" s="14"/>
      <c r="O5" s="14"/>
      <c r="P5" s="15"/>
    </row>
    <row r="6" spans="1:16" s="1" customFormat="1" x14ac:dyDescent="0.25">
      <c r="A6" s="13" t="s">
        <v>37</v>
      </c>
      <c r="B6" s="14"/>
      <c r="C6" s="14"/>
      <c r="D6" s="14"/>
      <c r="E6" s="14"/>
      <c r="F6" s="14"/>
      <c r="G6" s="14"/>
      <c r="H6" s="14"/>
      <c r="I6" s="14"/>
      <c r="J6" s="14"/>
      <c r="K6" s="14"/>
      <c r="L6" s="14"/>
      <c r="M6" s="14"/>
      <c r="N6" s="14"/>
      <c r="O6" s="14"/>
      <c r="P6" s="15"/>
    </row>
    <row r="7" spans="1:16" s="1" customFormat="1" x14ac:dyDescent="0.25">
      <c r="A7" s="20"/>
      <c r="B7" s="16"/>
      <c r="C7" s="16"/>
      <c r="D7" s="16"/>
      <c r="E7" s="16"/>
      <c r="F7" s="16"/>
      <c r="G7" s="16"/>
      <c r="H7" s="16"/>
      <c r="I7" s="16"/>
      <c r="J7" s="16"/>
      <c r="K7" s="16"/>
      <c r="L7" s="16"/>
      <c r="M7" s="16"/>
      <c r="N7" s="16"/>
      <c r="O7" s="16"/>
      <c r="P7" s="17"/>
    </row>
    <row r="8" spans="1:16" x14ac:dyDescent="0.25">
      <c r="A8" s="109"/>
      <c r="B8" s="110"/>
      <c r="C8" s="110"/>
      <c r="D8" s="110"/>
      <c r="E8" s="110"/>
      <c r="F8" s="110"/>
      <c r="G8" s="110"/>
      <c r="H8" s="110"/>
      <c r="I8" s="110"/>
      <c r="J8" s="110"/>
      <c r="K8" s="110"/>
      <c r="L8" s="110"/>
      <c r="M8" s="110"/>
      <c r="N8" s="110"/>
      <c r="O8" s="110"/>
      <c r="P8" s="111"/>
    </row>
    <row r="9" spans="1:16" s="1" customFormat="1" ht="12.75" customHeight="1" x14ac:dyDescent="0.3">
      <c r="A9" s="112"/>
      <c r="B9" s="113" t="s">
        <v>38</v>
      </c>
      <c r="C9" s="114"/>
      <c r="D9" s="114"/>
      <c r="E9" s="114"/>
      <c r="F9" s="114"/>
      <c r="G9" s="115"/>
      <c r="H9"/>
      <c r="I9"/>
      <c r="J9"/>
      <c r="P9" s="116"/>
    </row>
    <row r="10" spans="1:16" s="1" customFormat="1" ht="12.75" customHeight="1" x14ac:dyDescent="0.3">
      <c r="A10" s="117" t="s">
        <v>39</v>
      </c>
      <c r="B10" s="118" t="s">
        <v>40</v>
      </c>
      <c r="C10" s="119"/>
      <c r="D10" s="120"/>
      <c r="E10" s="120"/>
      <c r="F10" s="120"/>
      <c r="G10" s="121"/>
      <c r="H10"/>
      <c r="I10"/>
      <c r="J10"/>
      <c r="K10" s="122" t="s">
        <v>41</v>
      </c>
      <c r="L10" s="123"/>
      <c r="M10" s="123"/>
      <c r="N10" s="123"/>
      <c r="O10" s="124"/>
      <c r="P10" s="116"/>
    </row>
    <row r="11" spans="1:16" ht="36" x14ac:dyDescent="0.25">
      <c r="A11" s="125"/>
      <c r="B11" s="126" t="s">
        <v>42</v>
      </c>
      <c r="C11" s="127" t="s">
        <v>43</v>
      </c>
      <c r="D11" s="127" t="s">
        <v>44</v>
      </c>
      <c r="E11" s="127" t="s">
        <v>45</v>
      </c>
      <c r="F11" s="127" t="s">
        <v>46</v>
      </c>
      <c r="G11" s="128" t="s">
        <v>47</v>
      </c>
      <c r="K11" s="129" t="s">
        <v>48</v>
      </c>
      <c r="L11" s="22"/>
      <c r="M11" s="130" t="s">
        <v>49</v>
      </c>
      <c r="N11" s="130" t="s">
        <v>50</v>
      </c>
      <c r="O11" s="131" t="s">
        <v>51</v>
      </c>
      <c r="P11" s="132"/>
    </row>
    <row r="12" spans="1:16" ht="12.75" customHeight="1" x14ac:dyDescent="0.3">
      <c r="A12" s="133"/>
      <c r="B12" s="155">
        <f>COUNTIF('IBMi Test Cases'!J3:J82,"Pass")</f>
        <v>0</v>
      </c>
      <c r="C12" s="156">
        <f>COUNTIF('IBMi Test Cases'!J3:J82,"Fail")</f>
        <v>0</v>
      </c>
      <c r="D12" s="165">
        <f>COUNTIF('IBMi Test Cases'!J3:J82,"Info")</f>
        <v>0</v>
      </c>
      <c r="E12" s="155">
        <f>COUNTIF('IBMi Test Cases'!J3:J82,"N/A")</f>
        <v>0</v>
      </c>
      <c r="F12" s="155">
        <f>B12+C12</f>
        <v>0</v>
      </c>
      <c r="G12" s="157">
        <f>D24/100</f>
        <v>0</v>
      </c>
      <c r="K12" s="135" t="s">
        <v>52</v>
      </c>
      <c r="L12" s="136"/>
      <c r="M12" s="137">
        <f>COUNTA('IBMi Test Cases'!J3:J82)</f>
        <v>0</v>
      </c>
      <c r="N12" s="234">
        <f>O12-M12</f>
        <v>80</v>
      </c>
      <c r="O12" s="138">
        <f>COUNTA('IBMi Test Cases'!A3:A82)</f>
        <v>80</v>
      </c>
      <c r="P12" s="139"/>
    </row>
    <row r="13" spans="1:16" ht="12.75" customHeight="1" x14ac:dyDescent="0.3">
      <c r="A13" s="133"/>
      <c r="B13" s="140"/>
      <c r="C13" s="2"/>
      <c r="D13" s="2"/>
      <c r="E13" s="2"/>
      <c r="F13" s="2"/>
      <c r="G13" s="2"/>
      <c r="K13" s="18"/>
      <c r="L13" s="18"/>
      <c r="M13" s="18"/>
      <c r="N13" s="18"/>
      <c r="O13" s="18"/>
      <c r="P13" s="139"/>
    </row>
    <row r="14" spans="1:16" ht="12.75" customHeight="1" x14ac:dyDescent="0.3">
      <c r="A14" s="133"/>
      <c r="B14" s="118" t="s">
        <v>53</v>
      </c>
      <c r="C14" s="120"/>
      <c r="D14" s="120"/>
      <c r="E14" s="120"/>
      <c r="F14" s="120"/>
      <c r="G14" s="141"/>
      <c r="K14" s="18"/>
      <c r="L14" s="18"/>
      <c r="M14" s="18"/>
      <c r="N14" s="18"/>
      <c r="O14" s="18"/>
      <c r="P14" s="139"/>
    </row>
    <row r="15" spans="1:16" ht="12.75" customHeight="1" x14ac:dyDescent="0.25">
      <c r="A15" s="142"/>
      <c r="B15" s="143" t="s">
        <v>54</v>
      </c>
      <c r="C15" s="143" t="s">
        <v>55</v>
      </c>
      <c r="D15" s="143" t="s">
        <v>56</v>
      </c>
      <c r="E15" s="143" t="s">
        <v>57</v>
      </c>
      <c r="F15" s="143" t="s">
        <v>45</v>
      </c>
      <c r="G15" s="143" t="s">
        <v>58</v>
      </c>
      <c r="H15" s="144" t="s">
        <v>59</v>
      </c>
      <c r="I15" s="144" t="s">
        <v>60</v>
      </c>
      <c r="K15" s="3"/>
      <c r="L15" s="3"/>
      <c r="M15" s="3"/>
      <c r="N15" s="3"/>
      <c r="O15" s="3"/>
      <c r="P15" s="132"/>
    </row>
    <row r="16" spans="1:16" ht="12.75" customHeight="1" x14ac:dyDescent="0.25">
      <c r="A16" s="142"/>
      <c r="B16" s="145">
        <v>8</v>
      </c>
      <c r="C16" s="146">
        <f>COUNTIF('IBMi Test Cases'!AA:AA,B16)</f>
        <v>0</v>
      </c>
      <c r="D16" s="134">
        <f>COUNTIFS('IBMi Test Cases'!AA:AA,B16,'IBMi Test Cases'!J:J,$D$15)</f>
        <v>0</v>
      </c>
      <c r="E16" s="134">
        <f>COUNTIFS('IBMi Test Cases'!AA:AA,B16,'IBMi Test Cases'!J:J,$E$15)</f>
        <v>0</v>
      </c>
      <c r="F16" s="134">
        <f>COUNTIFS('IBMi Test Cases'!AA:AA,B16,'IBMi Test Cases'!J:J,$F$15)</f>
        <v>0</v>
      </c>
      <c r="G16" s="151">
        <v>1500</v>
      </c>
      <c r="H16">
        <f t="shared" ref="H16:H23" si="0">(C16-F16)*(G16)</f>
        <v>0</v>
      </c>
      <c r="I16">
        <f t="shared" ref="I16:I23" si="1">D16*G16</f>
        <v>0</v>
      </c>
      <c r="K16" s="2"/>
      <c r="L16" s="2"/>
      <c r="M16" s="2"/>
      <c r="N16" s="2"/>
      <c r="O16" s="2"/>
      <c r="P16" s="132"/>
    </row>
    <row r="17" spans="1:16" ht="12.75" customHeight="1" x14ac:dyDescent="0.25">
      <c r="A17" s="142"/>
      <c r="B17" s="145">
        <v>7</v>
      </c>
      <c r="C17" s="146">
        <f>COUNTIF('IBMi Test Cases'!AA:AA,B17)</f>
        <v>6</v>
      </c>
      <c r="D17" s="134">
        <f>COUNTIFS('IBMi Test Cases'!AA:AA,B17,'IBMi Test Cases'!J:J,$D$15)</f>
        <v>0</v>
      </c>
      <c r="E17" s="134">
        <f>COUNTIFS('IBMi Test Cases'!AA:AA,B17,'IBMi Test Cases'!J:J,$E$15)</f>
        <v>0</v>
      </c>
      <c r="F17" s="134">
        <f>COUNTIFS('IBMi Test Cases'!AA:AA,B17,'IBMi Test Cases'!J:J,$F$15)</f>
        <v>0</v>
      </c>
      <c r="G17" s="151">
        <v>750</v>
      </c>
      <c r="H17">
        <f t="shared" si="0"/>
        <v>4500</v>
      </c>
      <c r="I17">
        <f t="shared" si="1"/>
        <v>0</v>
      </c>
      <c r="K17" s="2"/>
      <c r="L17" s="2"/>
      <c r="M17" s="2"/>
      <c r="N17" s="2"/>
      <c r="O17" s="2"/>
      <c r="P17" s="132"/>
    </row>
    <row r="18" spans="1:16" ht="12.75" customHeight="1" x14ac:dyDescent="0.25">
      <c r="A18" s="142"/>
      <c r="B18" s="145">
        <v>6</v>
      </c>
      <c r="C18" s="146">
        <f>COUNTIF('IBMi Test Cases'!AA:AA,B18)</f>
        <v>15</v>
      </c>
      <c r="D18" s="134">
        <f>COUNTIFS('IBMi Test Cases'!AA:AA,B18,'IBMi Test Cases'!J:J,$D$15)</f>
        <v>0</v>
      </c>
      <c r="E18" s="134">
        <f>COUNTIFS('IBMi Test Cases'!AA:AA,B18,'IBMi Test Cases'!J:J,$E$15)</f>
        <v>0</v>
      </c>
      <c r="F18" s="134">
        <f>COUNTIFS('IBMi Test Cases'!AA:AA,B18,'IBMi Test Cases'!J:J,$F$15)</f>
        <v>0</v>
      </c>
      <c r="G18" s="151">
        <v>100</v>
      </c>
      <c r="H18">
        <f t="shared" si="0"/>
        <v>1500</v>
      </c>
      <c r="I18">
        <f t="shared" si="1"/>
        <v>0</v>
      </c>
      <c r="K18" s="2"/>
      <c r="L18" s="2"/>
      <c r="M18" s="2"/>
      <c r="N18" s="2"/>
      <c r="O18" s="2"/>
      <c r="P18" s="132"/>
    </row>
    <row r="19" spans="1:16" ht="12.75" customHeight="1" x14ac:dyDescent="0.25">
      <c r="A19" s="142"/>
      <c r="B19" s="145">
        <v>5</v>
      </c>
      <c r="C19" s="146">
        <f>COUNTIF('IBMi Test Cases'!AA:AA,B19)</f>
        <v>34</v>
      </c>
      <c r="D19" s="134">
        <f>COUNTIFS('IBMi Test Cases'!AA:AA,B19,'IBMi Test Cases'!J:J,$D$15)</f>
        <v>0</v>
      </c>
      <c r="E19" s="134">
        <f>COUNTIFS('IBMi Test Cases'!AA:AA,B19,'IBMi Test Cases'!J:J,$E$15)</f>
        <v>0</v>
      </c>
      <c r="F19" s="134">
        <f>COUNTIFS('IBMi Test Cases'!AA:AA,B19,'IBMi Test Cases'!J:J,$F$15)</f>
        <v>0</v>
      </c>
      <c r="G19" s="151">
        <v>50</v>
      </c>
      <c r="H19">
        <f t="shared" si="0"/>
        <v>1700</v>
      </c>
      <c r="I19">
        <f t="shared" si="1"/>
        <v>0</v>
      </c>
      <c r="K19" s="2"/>
      <c r="L19" s="2"/>
      <c r="M19" s="2"/>
      <c r="N19" s="2"/>
      <c r="O19" s="2"/>
      <c r="P19" s="132"/>
    </row>
    <row r="20" spans="1:16" ht="12.75" customHeight="1" x14ac:dyDescent="0.25">
      <c r="A20" s="142"/>
      <c r="B20" s="145">
        <v>4</v>
      </c>
      <c r="C20" s="146">
        <f>COUNTIF('IBMi Test Cases'!AA:AA,B20)</f>
        <v>12</v>
      </c>
      <c r="D20" s="134">
        <f>COUNTIFS('IBMi Test Cases'!AA:AA,B20,'IBMi Test Cases'!J:J,$D$15)</f>
        <v>0</v>
      </c>
      <c r="E20" s="134">
        <f>COUNTIFS('IBMi Test Cases'!AA:AA,B20,'IBMi Test Cases'!J:J,$E$15)</f>
        <v>0</v>
      </c>
      <c r="F20" s="134">
        <f>COUNTIFS('IBMi Test Cases'!AA:AA,B20,'IBMi Test Cases'!J:J,$F$15)</f>
        <v>0</v>
      </c>
      <c r="G20" s="151">
        <v>10</v>
      </c>
      <c r="H20">
        <f t="shared" si="0"/>
        <v>120</v>
      </c>
      <c r="I20">
        <f t="shared" si="1"/>
        <v>0</v>
      </c>
      <c r="K20" s="2"/>
      <c r="L20" s="2"/>
      <c r="M20" s="2"/>
      <c r="N20" s="2"/>
      <c r="O20" s="2"/>
      <c r="P20" s="132"/>
    </row>
    <row r="21" spans="1:16" ht="12.75" customHeight="1" x14ac:dyDescent="0.25">
      <c r="A21" s="142"/>
      <c r="B21" s="145">
        <v>3</v>
      </c>
      <c r="C21" s="146">
        <f>COUNTIF('IBMi Test Cases'!AA:AA,B21)</f>
        <v>2</v>
      </c>
      <c r="D21" s="134">
        <f>COUNTIFS('IBMi Test Cases'!AA:AA,B21,'IBMi Test Cases'!J:J,$D$15)</f>
        <v>0</v>
      </c>
      <c r="E21" s="134">
        <f>COUNTIFS('IBMi Test Cases'!AA:AA,B21,'IBMi Test Cases'!J:J,$E$15)</f>
        <v>0</v>
      </c>
      <c r="F21" s="134">
        <f>COUNTIFS('IBMi Test Cases'!AA:AA,B21,'IBMi Test Cases'!J:J,$F$15)</f>
        <v>0</v>
      </c>
      <c r="G21" s="151">
        <v>5</v>
      </c>
      <c r="H21">
        <f t="shared" si="0"/>
        <v>10</v>
      </c>
      <c r="I21">
        <f t="shared" si="1"/>
        <v>0</v>
      </c>
      <c r="K21" s="2"/>
      <c r="L21" s="2"/>
      <c r="M21" s="2"/>
      <c r="N21" s="2"/>
      <c r="O21" s="2"/>
      <c r="P21" s="132"/>
    </row>
    <row r="22" spans="1:16" ht="12.75" customHeight="1" x14ac:dyDescent="0.25">
      <c r="A22" s="142"/>
      <c r="B22" s="145">
        <v>2</v>
      </c>
      <c r="C22" s="146">
        <f>COUNTIF('IBMi Test Cases'!AA:AA,B22)</f>
        <v>1</v>
      </c>
      <c r="D22" s="134">
        <f>COUNTIFS('IBMi Test Cases'!AA:AA,B22,'IBMi Test Cases'!J:J,$D$15)</f>
        <v>0</v>
      </c>
      <c r="E22" s="134">
        <f>COUNTIFS('IBMi Test Cases'!AA:AA,B22,'IBMi Test Cases'!J:J,$E$15)</f>
        <v>0</v>
      </c>
      <c r="F22" s="134">
        <f>COUNTIFS('IBMi Test Cases'!AA:AA,B22,'IBMi Test Cases'!J:J,$F$15)</f>
        <v>0</v>
      </c>
      <c r="G22" s="151">
        <v>2</v>
      </c>
      <c r="H22">
        <f t="shared" si="0"/>
        <v>2</v>
      </c>
      <c r="I22">
        <f t="shared" si="1"/>
        <v>0</v>
      </c>
      <c r="K22" s="2"/>
      <c r="L22" s="2"/>
      <c r="M22" s="2"/>
      <c r="N22" s="2"/>
      <c r="O22" s="2"/>
      <c r="P22" s="132"/>
    </row>
    <row r="23" spans="1:16" ht="12.75" customHeight="1" x14ac:dyDescent="0.25">
      <c r="A23" s="142"/>
      <c r="B23" s="145">
        <v>1</v>
      </c>
      <c r="C23" s="146">
        <f>COUNTIF('IBMi Test Cases'!AA:AA,B23)</f>
        <v>1</v>
      </c>
      <c r="D23" s="134">
        <f>COUNTIFS('IBMi Test Cases'!AA:AA,B23,'IBMi Test Cases'!J:J,$D$15)</f>
        <v>0</v>
      </c>
      <c r="E23" s="134">
        <f>COUNTIFS('IBMi Test Cases'!AA:AA,B23,'IBMi Test Cases'!J:J,$E$15)</f>
        <v>0</v>
      </c>
      <c r="F23" s="134">
        <f>COUNTIFS('IBMi Test Cases'!AA:AA,B23,'IBMi Test Cases'!J:J,$F$15)</f>
        <v>0</v>
      </c>
      <c r="G23" s="151">
        <v>1</v>
      </c>
      <c r="H23">
        <f t="shared" si="0"/>
        <v>1</v>
      </c>
      <c r="I23">
        <f t="shared" si="1"/>
        <v>0</v>
      </c>
      <c r="K23" s="2"/>
      <c r="L23" s="2"/>
      <c r="M23" s="2"/>
      <c r="N23" s="2"/>
      <c r="O23" s="2"/>
      <c r="P23" s="132"/>
    </row>
    <row r="24" spans="1:16" ht="13" hidden="1" x14ac:dyDescent="0.3">
      <c r="A24" s="142"/>
      <c r="B24" s="152" t="s">
        <v>61</v>
      </c>
      <c r="C24" s="153"/>
      <c r="D24" s="154">
        <f>SUM(I16:I23)/SUM(H16:H23)*100</f>
        <v>0</v>
      </c>
      <c r="K24" s="2"/>
      <c r="L24" s="2"/>
      <c r="M24" s="2"/>
      <c r="N24" s="2"/>
      <c r="O24" s="2"/>
      <c r="P24" s="132"/>
    </row>
    <row r="25" spans="1:16" ht="13" x14ac:dyDescent="0.25">
      <c r="A25" s="147"/>
      <c r="B25" s="148"/>
      <c r="C25" s="148"/>
      <c r="D25" s="148"/>
      <c r="E25" s="148"/>
      <c r="F25" s="148"/>
      <c r="G25" s="148"/>
      <c r="H25" s="148"/>
      <c r="I25" s="148"/>
      <c r="J25" s="148"/>
      <c r="K25" s="149"/>
      <c r="L25" s="149"/>
      <c r="M25" s="149"/>
      <c r="N25" s="149"/>
      <c r="O25" s="149"/>
      <c r="P25" s="150"/>
    </row>
    <row r="27" spans="1:16" ht="13" x14ac:dyDescent="0.3">
      <c r="A27" s="162">
        <f>D12+N12</f>
        <v>80</v>
      </c>
      <c r="B27" s="163" t="str">
        <f>"WARNING: THERE IS AT LEAST ONE TEST CASE WITH AN 'INFO' OR BLANK STATUS (SEE ABOVE)"</f>
        <v>WARNING: THERE IS AT LEAST ONE TEST CASE WITH AN 'INFO' OR BLANK STATUS (SEE ABOVE)</v>
      </c>
    </row>
    <row r="28" spans="1:16" ht="12.75" customHeight="1" x14ac:dyDescent="0.25">
      <c r="B28" s="164"/>
    </row>
    <row r="29" spans="1:16" ht="12.75" customHeight="1" x14ac:dyDescent="0.3">
      <c r="A29" s="162">
        <f>SUMPRODUCT(--ISERROR(#REF!))</f>
        <v>1</v>
      </c>
      <c r="B29" s="163" t="str">
        <f>"WARNING: THERE IS AT LEAST ONE TEST CASE WITH MULTIPLE OR INVALID ISSUE CODES (SEE TEST CASES TAB)"</f>
        <v>WARNING: THERE IS AT LEAST ONE TEST CASE WITH MULTIPLE OR INVALID ISSUE CODES (SEE TEST CASES TAB)</v>
      </c>
    </row>
    <row r="30" spans="1:16" ht="12.75" customHeight="1" x14ac:dyDescent="0.25"/>
  </sheetData>
  <phoneticPr fontId="2" type="noConversion"/>
  <conditionalFormatting sqref="B27">
    <cfRule type="expression" dxfId="11" priority="7" stopIfTrue="1">
      <formula>$A$27=0</formula>
    </cfRule>
  </conditionalFormatting>
  <conditionalFormatting sqref="B29">
    <cfRule type="expression" dxfId="10" priority="6" stopIfTrue="1">
      <formula>$A$29=0</formula>
    </cfRule>
  </conditionalFormatting>
  <conditionalFormatting sqref="N12">
    <cfRule type="cellIs" dxfId="9" priority="1" stopIfTrue="1" operator="greaterThan">
      <formula>0</formula>
    </cfRule>
    <cfRule type="cellIs" dxfId="8" priority="2" stopIfTrue="1" operator="lessThan">
      <formula>0</formula>
    </cfRule>
  </conditionalFormatting>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3"/>
  <sheetViews>
    <sheetView showGridLines="0" zoomScale="80" zoomScaleNormal="80" workbookViewId="0">
      <pane ySplit="1" topLeftCell="A2" activePane="bottomLeft" state="frozen"/>
      <selection pane="bottomLeft" activeCell="A11" sqref="A11"/>
    </sheetView>
  </sheetViews>
  <sheetFormatPr defaultColWidth="11.453125" defaultRowHeight="12.5" x14ac:dyDescent="0.25"/>
  <cols>
    <col min="1" max="13" width="11.453125" style="52" customWidth="1"/>
    <col min="14" max="14" width="9.26953125" style="52" customWidth="1"/>
    <col min="15" max="16384" width="11.453125" style="52"/>
  </cols>
  <sheetData>
    <row r="1" spans="1:14" ht="13" x14ac:dyDescent="0.3">
      <c r="A1" s="53" t="s">
        <v>62</v>
      </c>
      <c r="B1" s="45"/>
      <c r="C1" s="45"/>
      <c r="D1" s="45"/>
      <c r="E1" s="45"/>
      <c r="F1" s="45"/>
      <c r="G1" s="45"/>
      <c r="H1" s="45"/>
      <c r="I1" s="45"/>
      <c r="J1" s="45"/>
      <c r="K1" s="45"/>
      <c r="L1" s="45"/>
      <c r="M1" s="45"/>
      <c r="N1" s="46"/>
    </row>
    <row r="2" spans="1:14" s="57" customFormat="1" ht="12.75" customHeight="1" x14ac:dyDescent="0.25">
      <c r="A2" s="166" t="s">
        <v>63</v>
      </c>
      <c r="B2" s="167"/>
      <c r="C2" s="167"/>
      <c r="D2" s="167"/>
      <c r="E2" s="167"/>
      <c r="F2" s="167"/>
      <c r="G2" s="167"/>
      <c r="H2" s="167"/>
      <c r="I2" s="167"/>
      <c r="J2" s="167"/>
      <c r="K2" s="167"/>
      <c r="L2" s="167"/>
      <c r="M2" s="167"/>
      <c r="N2" s="168"/>
    </row>
    <row r="3" spans="1:14" s="58" customFormat="1" ht="12.75" customHeight="1" x14ac:dyDescent="0.25">
      <c r="A3" s="169" t="s">
        <v>64</v>
      </c>
      <c r="B3" s="170"/>
      <c r="C3" s="170"/>
      <c r="D3" s="170"/>
      <c r="E3" s="170"/>
      <c r="F3" s="170"/>
      <c r="G3" s="170"/>
      <c r="H3" s="170"/>
      <c r="I3" s="170"/>
      <c r="J3" s="170"/>
      <c r="K3" s="170"/>
      <c r="L3" s="170"/>
      <c r="M3" s="170"/>
      <c r="N3" s="171"/>
    </row>
    <row r="4" spans="1:14" s="58" customFormat="1" x14ac:dyDescent="0.25">
      <c r="A4" s="172" t="s">
        <v>65</v>
      </c>
      <c r="B4" s="59"/>
      <c r="C4" s="59"/>
      <c r="D4" s="59"/>
      <c r="E4" s="59"/>
      <c r="F4" s="59"/>
      <c r="G4" s="59"/>
      <c r="H4" s="59"/>
      <c r="I4" s="59"/>
      <c r="J4" s="59"/>
      <c r="K4" s="59"/>
      <c r="L4" s="59"/>
      <c r="M4" s="59"/>
      <c r="N4" s="173"/>
    </row>
    <row r="5" spans="1:14" s="58" customFormat="1" x14ac:dyDescent="0.25">
      <c r="A5" s="172"/>
      <c r="B5" s="59"/>
      <c r="C5" s="59"/>
      <c r="D5" s="59"/>
      <c r="E5" s="59"/>
      <c r="F5" s="59"/>
      <c r="G5" s="59"/>
      <c r="H5" s="59"/>
      <c r="I5" s="59"/>
      <c r="J5" s="59"/>
      <c r="K5" s="59"/>
      <c r="L5" s="59"/>
      <c r="M5" s="59"/>
      <c r="N5" s="173"/>
    </row>
    <row r="6" spans="1:14" s="58" customFormat="1" x14ac:dyDescent="0.25">
      <c r="A6" s="172" t="s">
        <v>66</v>
      </c>
      <c r="B6" s="59"/>
      <c r="C6" s="59"/>
      <c r="D6" s="59"/>
      <c r="E6" s="59"/>
      <c r="F6" s="59"/>
      <c r="G6" s="59"/>
      <c r="H6" s="59"/>
      <c r="I6" s="59"/>
      <c r="J6" s="59"/>
      <c r="K6" s="59"/>
      <c r="L6" s="59"/>
      <c r="M6" s="59"/>
      <c r="N6" s="173"/>
    </row>
    <row r="7" spans="1:14" s="58" customFormat="1" x14ac:dyDescent="0.25">
      <c r="A7" s="172" t="s">
        <v>67</v>
      </c>
      <c r="B7" s="59"/>
      <c r="C7" s="59"/>
      <c r="D7" s="59"/>
      <c r="E7" s="59"/>
      <c r="F7" s="59"/>
      <c r="G7" s="59"/>
      <c r="H7" s="59"/>
      <c r="I7" s="59"/>
      <c r="J7" s="59"/>
      <c r="K7" s="59"/>
      <c r="L7" s="59"/>
      <c r="M7" s="59"/>
      <c r="N7" s="173"/>
    </row>
    <row r="8" spans="1:14" s="58" customFormat="1" x14ac:dyDescent="0.25">
      <c r="A8" s="172" t="s">
        <v>68</v>
      </c>
      <c r="B8" s="59"/>
      <c r="C8" s="59"/>
      <c r="D8" s="59"/>
      <c r="E8" s="59"/>
      <c r="F8" s="59"/>
      <c r="G8" s="59"/>
      <c r="H8" s="59"/>
      <c r="I8" s="59"/>
      <c r="J8" s="59"/>
      <c r="K8" s="59"/>
      <c r="L8" s="59"/>
      <c r="M8" s="59"/>
      <c r="N8" s="173"/>
    </row>
    <row r="9" spans="1:14" s="58" customFormat="1" x14ac:dyDescent="0.25">
      <c r="A9" s="172"/>
      <c r="B9" s="59"/>
      <c r="C9" s="59"/>
      <c r="D9" s="59"/>
      <c r="E9" s="59"/>
      <c r="F9" s="59"/>
      <c r="G9" s="59"/>
      <c r="H9" s="59"/>
      <c r="I9" s="59"/>
      <c r="J9" s="59"/>
      <c r="K9" s="59"/>
      <c r="L9" s="59"/>
      <c r="M9" s="59"/>
      <c r="N9" s="173"/>
    </row>
    <row r="10" spans="1:14" s="19" customFormat="1" ht="12.75" customHeight="1" x14ac:dyDescent="0.25">
      <c r="A10" s="174" t="s">
        <v>69</v>
      </c>
      <c r="B10" s="14"/>
      <c r="C10" s="14"/>
      <c r="D10" s="14"/>
      <c r="E10" s="14"/>
      <c r="F10" s="14"/>
      <c r="G10" s="14"/>
      <c r="H10" s="14"/>
      <c r="I10" s="14"/>
      <c r="J10" s="14"/>
      <c r="K10" s="14"/>
      <c r="L10" s="14"/>
      <c r="M10" s="14"/>
      <c r="N10" s="175"/>
    </row>
    <row r="11" spans="1:14" s="19" customFormat="1" x14ac:dyDescent="0.25">
      <c r="A11" s="174" t="s">
        <v>2154</v>
      </c>
      <c r="B11" s="14"/>
      <c r="C11" s="14"/>
      <c r="D11" s="14"/>
      <c r="E11" s="14"/>
      <c r="F11" s="14"/>
      <c r="G11" s="14"/>
      <c r="H11" s="14"/>
      <c r="I11" s="14"/>
      <c r="J11" s="14"/>
      <c r="K11" s="14"/>
      <c r="L11" s="14"/>
      <c r="M11" s="14"/>
      <c r="N11" s="175"/>
    </row>
    <row r="12" spans="1:14" s="19" customFormat="1" x14ac:dyDescent="0.25">
      <c r="A12" s="174" t="s">
        <v>2153</v>
      </c>
      <c r="B12" s="14"/>
      <c r="C12" s="14"/>
      <c r="D12" s="14"/>
      <c r="E12" s="14"/>
      <c r="F12" s="14"/>
      <c r="G12" s="14"/>
      <c r="H12" s="14"/>
      <c r="I12" s="14"/>
      <c r="J12" s="14"/>
      <c r="K12" s="14"/>
      <c r="L12" s="14"/>
      <c r="M12" s="14"/>
      <c r="N12" s="175"/>
    </row>
    <row r="13" spans="1:14" s="19" customFormat="1" x14ac:dyDescent="0.25">
      <c r="A13" s="174" t="s">
        <v>70</v>
      </c>
      <c r="B13" s="14"/>
      <c r="C13" s="14"/>
      <c r="D13" s="14"/>
      <c r="E13" s="14"/>
      <c r="F13" s="14"/>
      <c r="G13" s="14"/>
      <c r="H13" s="14"/>
      <c r="I13" s="14"/>
      <c r="J13" s="14"/>
      <c r="K13" s="14"/>
      <c r="L13" s="14"/>
      <c r="M13" s="14"/>
      <c r="N13" s="175"/>
    </row>
    <row r="14" spans="1:14" s="57" customFormat="1" x14ac:dyDescent="0.25">
      <c r="A14" s="176"/>
      <c r="B14" s="177"/>
      <c r="C14" s="177"/>
      <c r="D14" s="177"/>
      <c r="E14" s="177"/>
      <c r="F14" s="177"/>
      <c r="G14" s="177"/>
      <c r="H14" s="177"/>
      <c r="I14" s="177"/>
      <c r="J14" s="177"/>
      <c r="K14" s="177"/>
      <c r="L14" s="177"/>
      <c r="M14" s="177"/>
      <c r="N14" s="178"/>
    </row>
    <row r="16" spans="1:14" ht="12.75" customHeight="1" x14ac:dyDescent="0.25">
      <c r="A16" s="54" t="s">
        <v>71</v>
      </c>
      <c r="B16" s="55"/>
      <c r="C16" s="55"/>
      <c r="D16" s="55"/>
      <c r="E16" s="55"/>
      <c r="F16" s="55"/>
      <c r="G16" s="55"/>
      <c r="H16" s="55"/>
      <c r="I16" s="55"/>
      <c r="J16" s="55"/>
      <c r="K16" s="55"/>
      <c r="L16" s="55"/>
      <c r="M16" s="55"/>
      <c r="N16" s="56"/>
    </row>
    <row r="17" spans="1:14" ht="12.75" customHeight="1" x14ac:dyDescent="0.25">
      <c r="A17" s="60" t="s">
        <v>72</v>
      </c>
      <c r="B17" s="61"/>
      <c r="C17" s="62"/>
      <c r="D17" s="63" t="s">
        <v>73</v>
      </c>
      <c r="E17" s="64"/>
      <c r="F17" s="64"/>
      <c r="G17" s="64"/>
      <c r="H17" s="64"/>
      <c r="I17" s="64"/>
      <c r="J17" s="64"/>
      <c r="K17" s="64"/>
      <c r="L17" s="64"/>
      <c r="M17" s="64"/>
      <c r="N17" s="65"/>
    </row>
    <row r="18" spans="1:14" ht="13" x14ac:dyDescent="0.25">
      <c r="A18" s="66"/>
      <c r="B18" s="67"/>
      <c r="C18" s="68"/>
      <c r="D18" s="69" t="s">
        <v>74</v>
      </c>
      <c r="E18" s="50"/>
      <c r="F18" s="50"/>
      <c r="G18" s="50"/>
      <c r="H18" s="50"/>
      <c r="I18" s="50"/>
      <c r="J18" s="50"/>
      <c r="K18" s="50"/>
      <c r="L18" s="50"/>
      <c r="M18" s="50"/>
      <c r="N18" s="51"/>
    </row>
    <row r="19" spans="1:14" ht="12.75" customHeight="1" x14ac:dyDescent="0.25">
      <c r="A19" s="70" t="s">
        <v>75</v>
      </c>
      <c r="B19" s="71"/>
      <c r="C19" s="72"/>
      <c r="D19" s="73" t="s">
        <v>76</v>
      </c>
      <c r="E19" s="74"/>
      <c r="F19" s="74"/>
      <c r="G19" s="74"/>
      <c r="H19" s="74"/>
      <c r="I19" s="74"/>
      <c r="J19" s="74"/>
      <c r="K19" s="74"/>
      <c r="L19" s="74"/>
      <c r="M19" s="74"/>
      <c r="N19" s="75"/>
    </row>
    <row r="20" spans="1:14" ht="12.75" customHeight="1" x14ac:dyDescent="0.25">
      <c r="A20" s="60" t="s">
        <v>77</v>
      </c>
      <c r="B20" s="61"/>
      <c r="C20" s="62"/>
      <c r="D20" s="63" t="s">
        <v>78</v>
      </c>
      <c r="E20" s="64"/>
      <c r="F20" s="64"/>
      <c r="G20" s="64"/>
      <c r="H20" s="64"/>
      <c r="I20" s="64"/>
      <c r="J20" s="64"/>
      <c r="K20" s="64"/>
      <c r="L20" s="64"/>
      <c r="M20" s="64"/>
      <c r="N20" s="65"/>
    </row>
    <row r="21" spans="1:14" ht="12.75" customHeight="1" x14ac:dyDescent="0.25">
      <c r="A21" s="60" t="s">
        <v>79</v>
      </c>
      <c r="B21" s="61"/>
      <c r="C21" s="62"/>
      <c r="D21" s="63" t="s">
        <v>80</v>
      </c>
      <c r="E21" s="64"/>
      <c r="F21" s="64"/>
      <c r="G21" s="64"/>
      <c r="H21" s="64"/>
      <c r="I21" s="64"/>
      <c r="J21" s="64"/>
      <c r="K21" s="64"/>
      <c r="L21" s="64"/>
      <c r="M21" s="64"/>
      <c r="N21" s="65"/>
    </row>
    <row r="22" spans="1:14" ht="13" x14ac:dyDescent="0.25">
      <c r="A22" s="76"/>
      <c r="B22" s="77"/>
      <c r="C22" s="78"/>
      <c r="D22" s="47" t="s">
        <v>81</v>
      </c>
      <c r="E22" s="48"/>
      <c r="F22" s="48"/>
      <c r="G22" s="48"/>
      <c r="H22" s="48"/>
      <c r="I22" s="48"/>
      <c r="J22" s="48"/>
      <c r="K22" s="48"/>
      <c r="L22" s="48"/>
      <c r="M22" s="48"/>
      <c r="N22" s="49"/>
    </row>
    <row r="23" spans="1:14" ht="12.75" customHeight="1" x14ac:dyDescent="0.25">
      <c r="A23" s="66"/>
      <c r="B23" s="67"/>
      <c r="C23" s="68"/>
      <c r="D23" s="69" t="s">
        <v>82</v>
      </c>
      <c r="E23" s="50"/>
      <c r="F23" s="50"/>
      <c r="G23" s="50"/>
      <c r="H23" s="50"/>
      <c r="I23" s="50"/>
      <c r="J23" s="50"/>
      <c r="K23" s="50"/>
      <c r="L23" s="50"/>
      <c r="M23" s="50"/>
      <c r="N23" s="51"/>
    </row>
    <row r="24" spans="1:14" ht="12.75" customHeight="1" x14ac:dyDescent="0.25">
      <c r="A24" s="60" t="s">
        <v>83</v>
      </c>
      <c r="B24" s="61"/>
      <c r="C24" s="62"/>
      <c r="D24" s="63" t="s">
        <v>84</v>
      </c>
      <c r="E24" s="64"/>
      <c r="F24" s="64"/>
      <c r="G24" s="64"/>
      <c r="H24" s="64"/>
      <c r="I24" s="64"/>
      <c r="J24" s="64"/>
      <c r="K24" s="64"/>
      <c r="L24" s="64"/>
      <c r="M24" s="64"/>
      <c r="N24" s="65"/>
    </row>
    <row r="25" spans="1:14" ht="13" x14ac:dyDescent="0.25">
      <c r="A25" s="66"/>
      <c r="B25" s="67"/>
      <c r="C25" s="68"/>
      <c r="D25" s="69" t="s">
        <v>85</v>
      </c>
      <c r="E25" s="50"/>
      <c r="F25" s="50"/>
      <c r="G25" s="50"/>
      <c r="H25" s="50"/>
      <c r="I25" s="50"/>
      <c r="J25" s="50"/>
      <c r="K25" s="50"/>
      <c r="L25" s="50"/>
      <c r="M25" s="50"/>
      <c r="N25" s="51"/>
    </row>
    <row r="26" spans="1:14" ht="12.75" customHeight="1" x14ac:dyDescent="0.25">
      <c r="A26" s="60" t="s">
        <v>86</v>
      </c>
      <c r="B26" s="61"/>
      <c r="C26" s="62"/>
      <c r="D26" s="63" t="s">
        <v>87</v>
      </c>
      <c r="E26" s="64"/>
      <c r="F26" s="64"/>
      <c r="G26" s="64"/>
      <c r="H26" s="64"/>
      <c r="I26" s="64"/>
      <c r="J26" s="64"/>
      <c r="K26" s="64"/>
      <c r="L26" s="64"/>
      <c r="M26" s="64"/>
      <c r="N26" s="65"/>
    </row>
    <row r="27" spans="1:14" ht="13" x14ac:dyDescent="0.25">
      <c r="A27" s="66"/>
      <c r="B27" s="67"/>
      <c r="C27" s="68"/>
      <c r="D27" s="69" t="s">
        <v>88</v>
      </c>
      <c r="E27" s="50"/>
      <c r="F27" s="50"/>
      <c r="G27" s="50"/>
      <c r="H27" s="50"/>
      <c r="I27" s="50"/>
      <c r="J27" s="50"/>
      <c r="K27" s="50"/>
      <c r="L27" s="50"/>
      <c r="M27" s="50"/>
      <c r="N27" s="51"/>
    </row>
    <row r="28" spans="1:14" ht="12.75" customHeight="1" x14ac:dyDescent="0.25">
      <c r="A28" s="70" t="s">
        <v>89</v>
      </c>
      <c r="B28" s="71"/>
      <c r="C28" s="72"/>
      <c r="D28" s="73" t="s">
        <v>90</v>
      </c>
      <c r="E28" s="74"/>
      <c r="F28" s="74"/>
      <c r="G28" s="74"/>
      <c r="H28" s="74"/>
      <c r="I28" s="74"/>
      <c r="J28" s="74"/>
      <c r="K28" s="74"/>
      <c r="L28" s="74"/>
      <c r="M28" s="74"/>
      <c r="N28" s="75"/>
    </row>
    <row r="29" spans="1:14" ht="12.75" customHeight="1" x14ac:dyDescent="0.25">
      <c r="A29" s="60" t="s">
        <v>91</v>
      </c>
      <c r="B29" s="61"/>
      <c r="C29" s="62"/>
      <c r="D29" s="63" t="s">
        <v>92</v>
      </c>
      <c r="E29" s="64"/>
      <c r="F29" s="64"/>
      <c r="G29" s="64"/>
      <c r="H29" s="64"/>
      <c r="I29" s="64"/>
      <c r="J29" s="64"/>
      <c r="K29" s="64"/>
      <c r="L29" s="64"/>
      <c r="M29" s="64"/>
      <c r="N29" s="65"/>
    </row>
    <row r="30" spans="1:14" ht="13" x14ac:dyDescent="0.25">
      <c r="A30" s="66"/>
      <c r="B30" s="67"/>
      <c r="C30" s="68"/>
      <c r="D30" s="69" t="s">
        <v>93</v>
      </c>
      <c r="E30" s="50"/>
      <c r="F30" s="50"/>
      <c r="G30" s="50"/>
      <c r="H30" s="50"/>
      <c r="I30" s="50"/>
      <c r="J30" s="50"/>
      <c r="K30" s="50"/>
      <c r="L30" s="50"/>
      <c r="M30" s="50"/>
      <c r="N30" s="51"/>
    </row>
    <row r="31" spans="1:14" ht="12.75" customHeight="1" x14ac:dyDescent="0.25">
      <c r="A31" s="60" t="s">
        <v>94</v>
      </c>
      <c r="B31" s="61"/>
      <c r="C31" s="62"/>
      <c r="D31" s="63" t="s">
        <v>95</v>
      </c>
      <c r="E31" s="64"/>
      <c r="F31" s="64"/>
      <c r="G31" s="64"/>
      <c r="H31" s="64"/>
      <c r="I31" s="64"/>
      <c r="J31" s="64"/>
      <c r="K31" s="64"/>
      <c r="L31" s="64"/>
      <c r="M31" s="64"/>
      <c r="N31" s="65"/>
    </row>
    <row r="32" spans="1:14" ht="13" x14ac:dyDescent="0.25">
      <c r="A32" s="76"/>
      <c r="B32" s="77"/>
      <c r="C32" s="78"/>
      <c r="D32" s="47" t="s">
        <v>96</v>
      </c>
      <c r="E32" s="48"/>
      <c r="F32" s="48"/>
      <c r="G32" s="48"/>
      <c r="H32" s="48"/>
      <c r="I32" s="48"/>
      <c r="J32" s="48"/>
      <c r="K32" s="48"/>
      <c r="L32" s="48"/>
      <c r="M32" s="48"/>
      <c r="N32" s="49"/>
    </row>
    <row r="33" spans="1:14" ht="13" x14ac:dyDescent="0.25">
      <c r="A33" s="76"/>
      <c r="B33" s="77"/>
      <c r="C33" s="78"/>
      <c r="D33" s="47" t="s">
        <v>97</v>
      </c>
      <c r="E33" s="48"/>
      <c r="F33" s="48"/>
      <c r="G33" s="48"/>
      <c r="H33" s="48"/>
      <c r="I33" s="48"/>
      <c r="J33" s="48"/>
      <c r="K33" s="48"/>
      <c r="L33" s="48"/>
      <c r="M33" s="48"/>
      <c r="N33" s="49"/>
    </row>
    <row r="34" spans="1:14" ht="13" x14ac:dyDescent="0.25">
      <c r="A34" s="76"/>
      <c r="B34" s="77"/>
      <c r="C34" s="78"/>
      <c r="D34" s="47" t="s">
        <v>98</v>
      </c>
      <c r="E34" s="48"/>
      <c r="F34" s="48"/>
      <c r="G34" s="48"/>
      <c r="H34" s="48"/>
      <c r="I34" s="48"/>
      <c r="J34" s="48"/>
      <c r="K34" s="48"/>
      <c r="L34" s="48"/>
      <c r="M34" s="48"/>
      <c r="N34" s="49"/>
    </row>
    <row r="35" spans="1:14" ht="13" x14ac:dyDescent="0.25">
      <c r="A35" s="66"/>
      <c r="B35" s="67"/>
      <c r="C35" s="68"/>
      <c r="D35" s="69" t="s">
        <v>99</v>
      </c>
      <c r="E35" s="50"/>
      <c r="F35" s="50"/>
      <c r="G35" s="50"/>
      <c r="H35" s="50"/>
      <c r="I35" s="50"/>
      <c r="J35" s="50"/>
      <c r="K35" s="50"/>
      <c r="L35" s="50"/>
      <c r="M35" s="50"/>
      <c r="N35" s="51"/>
    </row>
    <row r="36" spans="1:14" ht="12.75" customHeight="1" x14ac:dyDescent="0.25">
      <c r="A36" s="60" t="s">
        <v>100</v>
      </c>
      <c r="B36" s="61"/>
      <c r="C36" s="62"/>
      <c r="D36" s="63" t="s">
        <v>101</v>
      </c>
      <c r="E36" s="64"/>
      <c r="F36" s="64"/>
      <c r="G36" s="64"/>
      <c r="H36" s="64"/>
      <c r="I36" s="64"/>
      <c r="J36" s="64"/>
      <c r="K36" s="64"/>
      <c r="L36" s="64"/>
      <c r="M36" s="64"/>
      <c r="N36" s="65"/>
    </row>
    <row r="37" spans="1:14" ht="13" x14ac:dyDescent="0.25">
      <c r="A37" s="66"/>
      <c r="B37" s="67"/>
      <c r="C37" s="68"/>
      <c r="D37" s="69" t="s">
        <v>102</v>
      </c>
      <c r="E37" s="50"/>
      <c r="F37" s="50"/>
      <c r="G37" s="50"/>
      <c r="H37" s="50"/>
      <c r="I37" s="50"/>
      <c r="J37" s="50"/>
      <c r="K37" s="50"/>
      <c r="L37" s="50"/>
      <c r="M37" s="50"/>
      <c r="N37" s="51"/>
    </row>
    <row r="38" spans="1:14" ht="12.75" customHeight="1" x14ac:dyDescent="0.25">
      <c r="A38" s="70" t="s">
        <v>103</v>
      </c>
      <c r="B38" s="71"/>
      <c r="C38" s="72"/>
      <c r="D38" s="73" t="s">
        <v>104</v>
      </c>
      <c r="E38" s="74"/>
      <c r="F38" s="74"/>
      <c r="G38" s="74"/>
      <c r="H38" s="74"/>
      <c r="I38" s="74"/>
      <c r="J38" s="74"/>
      <c r="K38" s="74"/>
      <c r="L38" s="74"/>
      <c r="M38" s="74"/>
      <c r="N38" s="75"/>
    </row>
    <row r="39" spans="1:14" ht="13" x14ac:dyDescent="0.25">
      <c r="A39" s="101" t="s">
        <v>105</v>
      </c>
      <c r="B39" s="102"/>
      <c r="C39" s="103"/>
      <c r="D39" s="241" t="s">
        <v>106</v>
      </c>
      <c r="E39" s="242"/>
      <c r="F39" s="242"/>
      <c r="G39" s="242"/>
      <c r="H39" s="242"/>
      <c r="I39" s="242"/>
      <c r="J39" s="242"/>
      <c r="K39" s="242"/>
      <c r="L39" s="242"/>
      <c r="M39" s="242"/>
      <c r="N39" s="243"/>
    </row>
    <row r="40" spans="1:14" ht="13" x14ac:dyDescent="0.25">
      <c r="A40" s="104"/>
      <c r="B40" s="77"/>
      <c r="C40" s="105"/>
      <c r="D40" s="244"/>
      <c r="E40" s="245"/>
      <c r="F40" s="245"/>
      <c r="G40" s="245"/>
      <c r="H40" s="245"/>
      <c r="I40" s="245"/>
      <c r="J40" s="245"/>
      <c r="K40" s="245"/>
      <c r="L40" s="245"/>
      <c r="M40" s="245"/>
      <c r="N40" s="246"/>
    </row>
    <row r="41" spans="1:14" ht="13" x14ac:dyDescent="0.25">
      <c r="A41" s="106"/>
      <c r="B41" s="107"/>
      <c r="C41" s="108"/>
      <c r="D41" s="247"/>
      <c r="E41" s="248"/>
      <c r="F41" s="248"/>
      <c r="G41" s="248"/>
      <c r="H41" s="248"/>
      <c r="I41" s="248"/>
      <c r="J41" s="248"/>
      <c r="K41" s="248"/>
      <c r="L41" s="248"/>
      <c r="M41" s="248"/>
      <c r="N41" s="249"/>
    </row>
    <row r="42" spans="1:14" ht="13" x14ac:dyDescent="0.25">
      <c r="A42" s="101" t="s">
        <v>107</v>
      </c>
      <c r="B42" s="102"/>
      <c r="C42" s="103"/>
      <c r="D42" s="241" t="s">
        <v>108</v>
      </c>
      <c r="E42" s="242"/>
      <c r="F42" s="242"/>
      <c r="G42" s="242"/>
      <c r="H42" s="242"/>
      <c r="I42" s="242"/>
      <c r="J42" s="242"/>
      <c r="K42" s="242"/>
      <c r="L42" s="242"/>
      <c r="M42" s="242"/>
      <c r="N42" s="243"/>
    </row>
    <row r="43" spans="1:14" ht="13" x14ac:dyDescent="0.25">
      <c r="A43" s="106"/>
      <c r="B43" s="107"/>
      <c r="C43" s="108"/>
      <c r="D43" s="247"/>
      <c r="E43" s="248"/>
      <c r="F43" s="248"/>
      <c r="G43" s="248"/>
      <c r="H43" s="248"/>
      <c r="I43" s="248"/>
      <c r="J43" s="248"/>
      <c r="K43" s="248"/>
      <c r="L43" s="248"/>
      <c r="M43" s="248"/>
      <c r="N43" s="249"/>
    </row>
  </sheetData>
  <mergeCells count="2">
    <mergeCell ref="D39:N41"/>
    <mergeCell ref="D42:N43"/>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R189"/>
  <sheetViews>
    <sheetView zoomScaleNormal="100" zoomScaleSheetLayoutView="40" workbookViewId="0">
      <selection activeCell="J3" sqref="J3:J7"/>
    </sheetView>
  </sheetViews>
  <sheetFormatPr defaultColWidth="11.453125" defaultRowHeight="12.5" x14ac:dyDescent="0.25"/>
  <cols>
    <col min="1" max="1" width="10.26953125" style="211" customWidth="1"/>
    <col min="2" max="2" width="8.81640625" style="211" customWidth="1"/>
    <col min="3" max="3" width="11.1796875" style="211" customWidth="1"/>
    <col min="4" max="4" width="12.1796875" style="211" customWidth="1"/>
    <col min="5" max="5" width="14.54296875" style="211" bestFit="1" customWidth="1"/>
    <col min="6" max="6" width="36.453125" style="211" customWidth="1"/>
    <col min="7" max="7" width="32.1796875" style="211" customWidth="1"/>
    <col min="8" max="8" width="32.7265625" style="211" customWidth="1"/>
    <col min="9" max="9" width="20.1796875" style="211" customWidth="1"/>
    <col min="10" max="10" width="14.7265625" style="211" customWidth="1"/>
    <col min="11" max="11" width="27.26953125" style="211" hidden="1" customWidth="1"/>
    <col min="12" max="12" width="21.26953125" style="211" customWidth="1"/>
    <col min="13" max="13" width="11.81640625" style="217" bestFit="1" customWidth="1"/>
    <col min="14" max="14" width="13.453125" style="217" customWidth="1"/>
    <col min="15" max="15" width="60" style="217" customWidth="1"/>
    <col min="16" max="16" width="4.26953125" style="211" customWidth="1"/>
    <col min="17" max="17" width="17.26953125" style="211" customWidth="1"/>
    <col min="18" max="18" width="17" style="211" customWidth="1"/>
    <col min="19" max="19" width="31.453125" style="211" customWidth="1"/>
    <col min="20" max="20" width="37.453125" style="211" customWidth="1"/>
    <col min="21" max="21" width="68.7265625" style="208" hidden="1" customWidth="1"/>
    <col min="22" max="22" width="25.81640625" style="211" hidden="1" customWidth="1"/>
    <col min="23" max="24" width="11.453125" style="211"/>
    <col min="25" max="26" width="11.453125" style="212"/>
    <col min="27" max="27" width="15.26953125" style="211" hidden="1" customWidth="1"/>
    <col min="28" max="16384" width="11.453125" style="211"/>
  </cols>
  <sheetData>
    <row r="1" spans="1:252" ht="13" customHeight="1" x14ac:dyDescent="0.25">
      <c r="A1" s="220" t="s">
        <v>55</v>
      </c>
      <c r="B1" s="220"/>
      <c r="C1" s="220"/>
      <c r="D1" s="220"/>
      <c r="E1" s="220"/>
      <c r="F1" s="220"/>
      <c r="G1" s="220"/>
      <c r="H1" s="220"/>
      <c r="I1" s="220"/>
      <c r="J1" s="220"/>
      <c r="K1" s="220"/>
      <c r="L1" s="220"/>
      <c r="M1" s="220"/>
      <c r="N1" s="220"/>
      <c r="O1" s="220"/>
      <c r="P1" s="220"/>
      <c r="Q1" s="220"/>
      <c r="R1" s="220"/>
      <c r="S1" s="220"/>
      <c r="T1" s="220"/>
      <c r="U1" s="220"/>
      <c r="V1" s="220"/>
      <c r="W1" s="210"/>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226"/>
      <c r="BP1" s="226"/>
      <c r="BQ1" s="226"/>
      <c r="BR1" s="226"/>
      <c r="BS1" s="226"/>
      <c r="BT1" s="226"/>
      <c r="BU1" s="226"/>
      <c r="BV1" s="226"/>
      <c r="BW1" s="226"/>
      <c r="BX1" s="226"/>
      <c r="BY1" s="226"/>
      <c r="BZ1" s="226"/>
      <c r="CA1" s="226"/>
      <c r="CB1" s="226"/>
      <c r="CC1" s="226"/>
      <c r="CD1" s="226"/>
      <c r="CE1" s="226"/>
      <c r="CF1" s="226"/>
      <c r="CG1" s="226"/>
      <c r="CH1" s="226"/>
      <c r="CI1" s="226"/>
      <c r="CJ1" s="226"/>
      <c r="CK1" s="226"/>
      <c r="CL1" s="226"/>
      <c r="CM1" s="226"/>
      <c r="CN1" s="226"/>
      <c r="CO1" s="226"/>
      <c r="CP1" s="226"/>
      <c r="CQ1" s="226"/>
      <c r="CR1" s="226"/>
      <c r="CS1" s="226"/>
      <c r="CT1" s="226"/>
      <c r="CU1" s="226"/>
      <c r="CV1" s="226"/>
      <c r="CW1" s="226"/>
      <c r="CX1" s="226"/>
      <c r="CY1" s="226"/>
      <c r="CZ1" s="226"/>
      <c r="DA1" s="226"/>
      <c r="DB1" s="226"/>
      <c r="DC1" s="226"/>
      <c r="DD1" s="226"/>
      <c r="DE1" s="226"/>
      <c r="DF1" s="226"/>
      <c r="DG1" s="226"/>
      <c r="DH1" s="226"/>
      <c r="DI1" s="226"/>
      <c r="DJ1" s="226"/>
      <c r="DK1" s="226"/>
      <c r="DL1" s="226"/>
      <c r="DM1" s="226"/>
      <c r="DN1" s="226"/>
      <c r="DO1" s="226"/>
      <c r="DP1" s="226"/>
      <c r="DQ1" s="226"/>
      <c r="DR1" s="226"/>
      <c r="DS1" s="226"/>
      <c r="DT1" s="226"/>
      <c r="DU1" s="226"/>
      <c r="DV1" s="226"/>
      <c r="DW1" s="226"/>
      <c r="DX1" s="226"/>
      <c r="DY1" s="226"/>
      <c r="DZ1" s="226"/>
      <c r="EA1" s="226"/>
      <c r="EB1" s="226"/>
      <c r="EC1" s="226"/>
      <c r="ED1" s="226"/>
      <c r="EE1" s="226"/>
      <c r="EF1" s="226"/>
      <c r="EG1" s="226"/>
      <c r="EH1" s="226"/>
      <c r="EI1" s="226"/>
      <c r="EJ1" s="226"/>
      <c r="EK1" s="226"/>
      <c r="EL1" s="226"/>
      <c r="EM1" s="226"/>
      <c r="EN1" s="226"/>
      <c r="EO1" s="226"/>
      <c r="EP1" s="226"/>
      <c r="EQ1" s="226"/>
      <c r="ER1" s="226"/>
      <c r="ES1" s="226"/>
      <c r="ET1" s="226"/>
      <c r="EU1" s="226"/>
      <c r="EV1" s="226"/>
      <c r="EW1" s="226"/>
      <c r="EX1" s="226"/>
      <c r="EY1" s="226"/>
      <c r="EZ1" s="226"/>
      <c r="FA1" s="226"/>
      <c r="FB1" s="226"/>
      <c r="FC1" s="226"/>
      <c r="FD1" s="226"/>
      <c r="FE1" s="226"/>
      <c r="FF1" s="226"/>
      <c r="FG1" s="226"/>
      <c r="FH1" s="226"/>
      <c r="FI1" s="226"/>
      <c r="FJ1" s="226"/>
      <c r="FK1" s="226"/>
      <c r="FL1" s="226"/>
      <c r="FM1" s="226"/>
      <c r="FN1" s="226"/>
      <c r="FO1" s="226"/>
      <c r="FP1" s="226"/>
      <c r="FQ1" s="226"/>
      <c r="FR1" s="226"/>
      <c r="FS1" s="226"/>
      <c r="FT1" s="226"/>
      <c r="FU1" s="226"/>
      <c r="FV1" s="226"/>
      <c r="FW1" s="226"/>
      <c r="FX1" s="226"/>
      <c r="FY1" s="226"/>
      <c r="FZ1" s="226"/>
      <c r="GA1" s="226"/>
      <c r="GB1" s="226"/>
      <c r="GC1" s="226"/>
      <c r="GD1" s="226"/>
      <c r="GE1" s="226"/>
      <c r="GF1" s="226"/>
      <c r="GG1" s="226"/>
      <c r="GH1" s="226"/>
      <c r="GI1" s="226"/>
      <c r="GJ1" s="226"/>
      <c r="GK1" s="226"/>
      <c r="GL1" s="226"/>
      <c r="GM1" s="226"/>
      <c r="GN1" s="226"/>
      <c r="GO1" s="226"/>
      <c r="GP1" s="226"/>
      <c r="GQ1" s="226"/>
      <c r="GR1" s="226"/>
      <c r="GS1" s="226"/>
      <c r="GT1" s="226"/>
      <c r="GU1" s="226"/>
      <c r="GV1" s="226"/>
      <c r="GW1" s="226"/>
      <c r="GX1" s="226"/>
      <c r="GY1" s="226"/>
      <c r="GZ1" s="226"/>
      <c r="HA1" s="226"/>
      <c r="HB1" s="226"/>
      <c r="HC1" s="226"/>
      <c r="HD1" s="226"/>
      <c r="HE1" s="226"/>
      <c r="HF1" s="226"/>
      <c r="HG1" s="226"/>
      <c r="HH1" s="226"/>
      <c r="HI1" s="226"/>
      <c r="HJ1" s="226"/>
      <c r="HK1" s="226"/>
      <c r="HL1" s="226"/>
      <c r="HM1" s="226"/>
      <c r="HN1" s="226"/>
      <c r="HO1" s="226"/>
      <c r="HP1" s="226"/>
      <c r="HQ1" s="226"/>
      <c r="HR1" s="226"/>
      <c r="HS1" s="226"/>
      <c r="HT1" s="226"/>
      <c r="HU1" s="226"/>
      <c r="HV1" s="226"/>
      <c r="HW1" s="226"/>
      <c r="HX1" s="226"/>
      <c r="HY1" s="226"/>
      <c r="HZ1" s="226"/>
      <c r="IA1" s="226"/>
      <c r="IB1" s="226"/>
      <c r="IC1" s="226"/>
      <c r="ID1" s="226"/>
      <c r="IE1" s="226"/>
      <c r="IF1" s="226"/>
      <c r="IG1" s="226"/>
      <c r="IH1" s="226"/>
      <c r="II1" s="226"/>
      <c r="IJ1" s="226"/>
      <c r="IK1" s="226"/>
      <c r="IL1" s="226"/>
      <c r="IM1" s="226"/>
      <c r="IN1" s="226"/>
      <c r="IO1" s="226"/>
      <c r="IP1" s="226"/>
      <c r="IQ1" s="226"/>
      <c r="IR1" s="226"/>
    </row>
    <row r="2" spans="1:252" ht="39" customHeight="1" x14ac:dyDescent="0.25">
      <c r="A2" s="187" t="s">
        <v>109</v>
      </c>
      <c r="B2" s="187" t="s">
        <v>110</v>
      </c>
      <c r="C2" s="187" t="s">
        <v>111</v>
      </c>
      <c r="D2" s="187" t="s">
        <v>112</v>
      </c>
      <c r="E2" s="187" t="s">
        <v>113</v>
      </c>
      <c r="F2" s="187" t="s">
        <v>114</v>
      </c>
      <c r="G2" s="187" t="s">
        <v>115</v>
      </c>
      <c r="H2" s="187" t="s">
        <v>116</v>
      </c>
      <c r="I2" s="187" t="s">
        <v>117</v>
      </c>
      <c r="J2" s="187" t="s">
        <v>118</v>
      </c>
      <c r="K2" s="190" t="s">
        <v>2088</v>
      </c>
      <c r="L2" s="187" t="s">
        <v>119</v>
      </c>
      <c r="M2" s="207" t="s">
        <v>120</v>
      </c>
      <c r="N2" s="207" t="s">
        <v>121</v>
      </c>
      <c r="O2" s="189" t="s">
        <v>122</v>
      </c>
      <c r="P2" s="223"/>
      <c r="Q2" s="197" t="s">
        <v>123</v>
      </c>
      <c r="R2" s="197" t="s">
        <v>124</v>
      </c>
      <c r="S2" s="197" t="s">
        <v>125</v>
      </c>
      <c r="T2" s="197" t="s">
        <v>126</v>
      </c>
      <c r="U2" s="192" t="s">
        <v>2090</v>
      </c>
      <c r="V2" s="209" t="s">
        <v>2089</v>
      </c>
      <c r="W2" s="210"/>
      <c r="X2" s="226"/>
      <c r="Y2" s="226"/>
      <c r="Z2" s="226"/>
      <c r="AA2" s="214" t="s">
        <v>127</v>
      </c>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226"/>
      <c r="BP2" s="226"/>
      <c r="BQ2" s="226"/>
      <c r="BR2" s="226"/>
      <c r="BS2" s="226"/>
      <c r="BT2" s="226"/>
      <c r="BU2" s="226"/>
      <c r="BV2" s="226"/>
      <c r="BW2" s="226"/>
      <c r="BX2" s="226"/>
      <c r="BY2" s="226"/>
      <c r="BZ2" s="226"/>
      <c r="CA2" s="226"/>
      <c r="CB2" s="226"/>
      <c r="CC2" s="226"/>
      <c r="CD2" s="226"/>
      <c r="CE2" s="226"/>
      <c r="CF2" s="226"/>
      <c r="CG2" s="226"/>
      <c r="CH2" s="226"/>
      <c r="CI2" s="226"/>
      <c r="CJ2" s="226"/>
      <c r="CK2" s="226"/>
      <c r="CL2" s="226"/>
      <c r="CM2" s="226"/>
      <c r="CN2" s="226"/>
      <c r="CO2" s="226"/>
      <c r="CP2" s="226"/>
      <c r="CQ2" s="226"/>
      <c r="CR2" s="226"/>
      <c r="CS2" s="226"/>
      <c r="CT2" s="226"/>
      <c r="CU2" s="226"/>
      <c r="CV2" s="226"/>
      <c r="CW2" s="226"/>
      <c r="CX2" s="226"/>
      <c r="CY2" s="226"/>
      <c r="CZ2" s="226"/>
      <c r="DA2" s="226"/>
      <c r="DB2" s="226"/>
      <c r="DC2" s="226"/>
      <c r="DD2" s="226"/>
      <c r="DE2" s="226"/>
      <c r="DF2" s="226"/>
      <c r="DG2" s="226"/>
      <c r="DH2" s="226"/>
      <c r="DI2" s="226"/>
      <c r="DJ2" s="226"/>
      <c r="DK2" s="226"/>
      <c r="DL2" s="226"/>
      <c r="DM2" s="226"/>
      <c r="DN2" s="226"/>
      <c r="DO2" s="226"/>
      <c r="DP2" s="226"/>
      <c r="DQ2" s="226"/>
      <c r="DR2" s="226"/>
      <c r="DS2" s="226"/>
      <c r="DT2" s="226"/>
      <c r="DU2" s="226"/>
      <c r="DV2" s="226"/>
      <c r="DW2" s="226"/>
      <c r="DX2" s="226"/>
      <c r="DY2" s="226"/>
      <c r="DZ2" s="226"/>
      <c r="EA2" s="226"/>
      <c r="EB2" s="226"/>
      <c r="EC2" s="226"/>
      <c r="ED2" s="226"/>
      <c r="EE2" s="226"/>
      <c r="EF2" s="226"/>
      <c r="EG2" s="226"/>
      <c r="EH2" s="226"/>
      <c r="EI2" s="226"/>
      <c r="EJ2" s="226"/>
      <c r="EK2" s="226"/>
      <c r="EL2" s="226"/>
      <c r="EM2" s="226"/>
      <c r="EN2" s="226"/>
      <c r="EO2" s="226"/>
      <c r="EP2" s="226"/>
      <c r="EQ2" s="226"/>
      <c r="ER2" s="226"/>
      <c r="ES2" s="226"/>
      <c r="ET2" s="226"/>
      <c r="EU2" s="226"/>
      <c r="EV2" s="226"/>
      <c r="EW2" s="226"/>
      <c r="EX2" s="226"/>
      <c r="EY2" s="226"/>
      <c r="EZ2" s="226"/>
      <c r="FA2" s="226"/>
      <c r="FB2" s="226"/>
      <c r="FC2" s="226"/>
      <c r="FD2" s="226"/>
      <c r="FE2" s="226"/>
      <c r="FF2" s="226"/>
      <c r="FG2" s="226"/>
      <c r="FH2" s="226"/>
      <c r="FI2" s="226"/>
      <c r="FJ2" s="226"/>
      <c r="FK2" s="226"/>
      <c r="FL2" s="226"/>
      <c r="FM2" s="226"/>
      <c r="FN2" s="226"/>
      <c r="FO2" s="226"/>
      <c r="FP2" s="226"/>
      <c r="FQ2" s="226"/>
      <c r="FR2" s="226"/>
      <c r="FS2" s="226"/>
      <c r="FT2" s="226"/>
      <c r="FU2" s="226"/>
      <c r="FV2" s="226"/>
      <c r="FW2" s="226"/>
      <c r="FX2" s="226"/>
      <c r="FY2" s="226"/>
      <c r="FZ2" s="226"/>
      <c r="GA2" s="226"/>
      <c r="GB2" s="226"/>
      <c r="GC2" s="226"/>
      <c r="GD2" s="226"/>
      <c r="GE2" s="226"/>
      <c r="GF2" s="226"/>
      <c r="GG2" s="226"/>
      <c r="GH2" s="226"/>
      <c r="GI2" s="226"/>
      <c r="GJ2" s="226"/>
      <c r="GK2" s="226"/>
      <c r="GL2" s="226"/>
      <c r="GM2" s="226"/>
      <c r="GN2" s="226"/>
      <c r="GO2" s="226"/>
      <c r="GP2" s="226"/>
      <c r="GQ2" s="226"/>
      <c r="GR2" s="226"/>
      <c r="GS2" s="226"/>
      <c r="GT2" s="226"/>
      <c r="GU2" s="226"/>
      <c r="GV2" s="226"/>
      <c r="GW2" s="226"/>
      <c r="GX2" s="226"/>
      <c r="GY2" s="226"/>
      <c r="GZ2" s="226"/>
      <c r="HA2" s="226"/>
      <c r="HB2" s="226"/>
      <c r="HC2" s="226"/>
      <c r="HD2" s="226"/>
      <c r="HE2" s="226"/>
      <c r="HF2" s="226"/>
      <c r="HG2" s="226"/>
      <c r="HH2" s="226"/>
      <c r="HI2" s="226"/>
      <c r="HJ2" s="226"/>
      <c r="HK2" s="226"/>
      <c r="HL2" s="226"/>
      <c r="HM2" s="226"/>
      <c r="HN2" s="226"/>
      <c r="HO2" s="226"/>
      <c r="HP2" s="226"/>
      <c r="HQ2" s="226"/>
      <c r="HR2" s="226"/>
      <c r="HS2" s="226"/>
      <c r="HT2" s="226"/>
      <c r="HU2" s="226"/>
      <c r="HV2" s="226"/>
      <c r="HW2" s="226"/>
      <c r="HX2" s="226"/>
      <c r="HY2" s="226"/>
      <c r="HZ2" s="226"/>
      <c r="IA2" s="226"/>
      <c r="IB2" s="226"/>
      <c r="IC2" s="226"/>
      <c r="ID2" s="226"/>
      <c r="IE2" s="226"/>
      <c r="IF2" s="226"/>
      <c r="IG2" s="226"/>
      <c r="IH2" s="226"/>
      <c r="II2" s="226"/>
      <c r="IJ2" s="226"/>
      <c r="IK2" s="226"/>
      <c r="IL2" s="226"/>
      <c r="IM2" s="226"/>
      <c r="IN2" s="226"/>
      <c r="IO2" s="226"/>
      <c r="IP2" s="226"/>
      <c r="IQ2" s="226"/>
      <c r="IR2" s="226"/>
    </row>
    <row r="3" spans="1:252" ht="103.5" customHeight="1" x14ac:dyDescent="0.25">
      <c r="A3" s="228" t="s">
        <v>128</v>
      </c>
      <c r="B3" s="229" t="s">
        <v>129</v>
      </c>
      <c r="C3" s="229" t="s">
        <v>130</v>
      </c>
      <c r="D3" s="230" t="s">
        <v>131</v>
      </c>
      <c r="E3" s="230" t="s">
        <v>132</v>
      </c>
      <c r="F3" s="230" t="s">
        <v>2150</v>
      </c>
      <c r="G3" s="230" t="s">
        <v>2148</v>
      </c>
      <c r="H3" s="230" t="s">
        <v>2149</v>
      </c>
      <c r="I3" s="230" t="s">
        <v>133</v>
      </c>
      <c r="J3" s="230"/>
      <c r="K3" s="230" t="s">
        <v>2125</v>
      </c>
      <c r="L3" s="232" t="s">
        <v>2151</v>
      </c>
      <c r="M3" s="233" t="s">
        <v>134</v>
      </c>
      <c r="N3" s="231" t="s">
        <v>135</v>
      </c>
      <c r="O3" s="232" t="s">
        <v>136</v>
      </c>
      <c r="P3" s="223"/>
      <c r="Q3" s="227"/>
      <c r="R3" s="227"/>
      <c r="S3" s="227"/>
      <c r="T3" s="235" t="s">
        <v>2126</v>
      </c>
      <c r="U3" s="235" t="s">
        <v>2126</v>
      </c>
      <c r="V3" s="236" t="s">
        <v>2127</v>
      </c>
      <c r="W3" s="210"/>
      <c r="X3" s="226"/>
      <c r="Y3" s="226"/>
      <c r="Z3" s="226"/>
      <c r="AA3" s="215" t="e">
        <f>IF(OR(J3="Fail",ISBLANK(J3)),INDEX('Issue Code Table'!C:C,MATCH(N:N,'Issue Code Table'!A:A,0)),IF(M3="Critical",6,IF(M3="Significant",5,IF(M3="Moderate",3,2))))</f>
        <v>#N/A</v>
      </c>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26"/>
      <c r="BL3" s="226"/>
      <c r="BM3" s="226"/>
      <c r="BN3" s="226"/>
      <c r="BO3" s="226"/>
      <c r="BP3" s="226"/>
      <c r="BQ3" s="226"/>
      <c r="BR3" s="226"/>
      <c r="BS3" s="226"/>
      <c r="BT3" s="226"/>
      <c r="BU3" s="226"/>
      <c r="BV3" s="226"/>
      <c r="BW3" s="226"/>
      <c r="BX3" s="226"/>
      <c r="BY3" s="226"/>
      <c r="BZ3" s="226"/>
      <c r="CA3" s="226"/>
      <c r="CB3" s="226"/>
      <c r="CC3" s="226"/>
      <c r="CD3" s="226"/>
      <c r="CE3" s="226"/>
      <c r="CF3" s="226"/>
      <c r="CG3" s="226"/>
      <c r="CH3" s="226"/>
      <c r="CI3" s="226"/>
      <c r="CJ3" s="226"/>
      <c r="CK3" s="226"/>
      <c r="CL3" s="226"/>
      <c r="CM3" s="226"/>
      <c r="CN3" s="226"/>
      <c r="CO3" s="226"/>
      <c r="CP3" s="226"/>
      <c r="CQ3" s="226"/>
      <c r="CR3" s="226"/>
      <c r="CS3" s="226"/>
      <c r="CT3" s="226"/>
      <c r="CU3" s="226"/>
      <c r="CV3" s="226"/>
      <c r="CW3" s="226"/>
      <c r="CX3" s="226"/>
      <c r="CY3" s="226"/>
      <c r="CZ3" s="226"/>
      <c r="DA3" s="226"/>
      <c r="DB3" s="226"/>
      <c r="DC3" s="226"/>
      <c r="DD3" s="226"/>
      <c r="DE3" s="226"/>
      <c r="DF3" s="226"/>
      <c r="DG3" s="226"/>
      <c r="DH3" s="226"/>
      <c r="DI3" s="226"/>
      <c r="DJ3" s="226"/>
      <c r="DK3" s="226"/>
      <c r="DL3" s="226"/>
      <c r="DM3" s="226"/>
      <c r="DN3" s="226"/>
      <c r="DO3" s="226"/>
      <c r="DP3" s="226"/>
      <c r="DQ3" s="226"/>
      <c r="DR3" s="226"/>
      <c r="DS3" s="226"/>
      <c r="DT3" s="226"/>
      <c r="DU3" s="226"/>
      <c r="DV3" s="226"/>
      <c r="DW3" s="226"/>
      <c r="DX3" s="226"/>
      <c r="DY3" s="226"/>
      <c r="DZ3" s="226"/>
      <c r="EA3" s="226"/>
      <c r="EB3" s="226"/>
      <c r="EC3" s="226"/>
      <c r="ED3" s="226"/>
      <c r="EE3" s="226"/>
      <c r="EF3" s="226"/>
      <c r="EG3" s="226"/>
      <c r="EH3" s="226"/>
      <c r="EI3" s="226"/>
      <c r="EJ3" s="226"/>
      <c r="EK3" s="226"/>
      <c r="EL3" s="226"/>
      <c r="EM3" s="226"/>
      <c r="EN3" s="226"/>
      <c r="EO3" s="226"/>
      <c r="EP3" s="226"/>
      <c r="EQ3" s="226"/>
      <c r="ER3" s="226"/>
      <c r="ES3" s="226"/>
      <c r="ET3" s="226"/>
      <c r="EU3" s="226"/>
      <c r="EV3" s="226"/>
      <c r="EW3" s="226"/>
      <c r="EX3" s="226"/>
      <c r="EY3" s="226"/>
      <c r="EZ3" s="226"/>
      <c r="FA3" s="226"/>
      <c r="FB3" s="226"/>
      <c r="FC3" s="226"/>
      <c r="FD3" s="226"/>
      <c r="FE3" s="226"/>
      <c r="FF3" s="226"/>
      <c r="FG3" s="226"/>
      <c r="FH3" s="226"/>
      <c r="FI3" s="226"/>
      <c r="FJ3" s="226"/>
      <c r="FK3" s="226"/>
      <c r="FL3" s="226"/>
      <c r="FM3" s="226"/>
      <c r="FN3" s="226"/>
      <c r="FO3" s="226"/>
      <c r="FP3" s="226"/>
      <c r="FQ3" s="226"/>
      <c r="FR3" s="226"/>
      <c r="FS3" s="226"/>
      <c r="FT3" s="226"/>
      <c r="FU3" s="226"/>
      <c r="FV3" s="226"/>
      <c r="FW3" s="226"/>
      <c r="FX3" s="226"/>
      <c r="FY3" s="226"/>
      <c r="FZ3" s="226"/>
      <c r="GA3" s="226"/>
      <c r="GB3" s="226"/>
      <c r="GC3" s="226"/>
      <c r="GD3" s="226"/>
      <c r="GE3" s="226"/>
      <c r="GF3" s="226"/>
      <c r="GG3" s="226"/>
      <c r="GH3" s="226"/>
      <c r="GI3" s="226"/>
      <c r="GJ3" s="226"/>
      <c r="GK3" s="226"/>
      <c r="GL3" s="226"/>
      <c r="GM3" s="226"/>
      <c r="GN3" s="226"/>
      <c r="GO3" s="226"/>
      <c r="GP3" s="226"/>
      <c r="GQ3" s="226"/>
      <c r="GR3" s="226"/>
      <c r="GS3" s="226"/>
      <c r="GT3" s="226"/>
      <c r="GU3" s="226"/>
      <c r="GV3" s="226"/>
      <c r="GW3" s="226"/>
      <c r="GX3" s="226"/>
      <c r="GY3" s="226"/>
      <c r="GZ3" s="226"/>
      <c r="HA3" s="226"/>
      <c r="HB3" s="226"/>
      <c r="HC3" s="226"/>
      <c r="HD3" s="226"/>
      <c r="HE3" s="226"/>
      <c r="HF3" s="226"/>
      <c r="HG3" s="226"/>
      <c r="HH3" s="226"/>
      <c r="HI3" s="226"/>
      <c r="HJ3" s="226"/>
      <c r="HK3" s="226"/>
      <c r="HL3" s="226"/>
      <c r="HM3" s="226"/>
      <c r="HN3" s="226"/>
      <c r="HO3" s="226"/>
      <c r="HP3" s="226"/>
      <c r="HQ3" s="226"/>
      <c r="HR3" s="226"/>
      <c r="HS3" s="226"/>
      <c r="HT3" s="226"/>
      <c r="HU3" s="226"/>
      <c r="HV3" s="226"/>
      <c r="HW3" s="226"/>
      <c r="HX3" s="226"/>
      <c r="HY3" s="226"/>
      <c r="HZ3" s="226"/>
      <c r="IA3" s="226"/>
      <c r="IB3" s="226"/>
      <c r="IC3" s="226"/>
      <c r="ID3" s="226"/>
      <c r="IE3" s="226"/>
      <c r="IF3" s="226"/>
      <c r="IG3" s="226"/>
      <c r="IH3" s="226"/>
      <c r="II3" s="226"/>
      <c r="IJ3" s="226"/>
      <c r="IK3" s="226"/>
      <c r="IL3" s="226"/>
      <c r="IM3" s="226"/>
      <c r="IN3" s="226"/>
      <c r="IO3" s="226"/>
      <c r="IP3" s="226"/>
      <c r="IQ3" s="226"/>
      <c r="IR3" s="226"/>
    </row>
    <row r="4" spans="1:252" ht="90" customHeight="1" x14ac:dyDescent="0.25">
      <c r="A4" s="228" t="s">
        <v>153</v>
      </c>
      <c r="B4" s="195" t="s">
        <v>137</v>
      </c>
      <c r="C4" s="195" t="s">
        <v>138</v>
      </c>
      <c r="D4" s="195" t="s">
        <v>139</v>
      </c>
      <c r="E4" s="230" t="s">
        <v>140</v>
      </c>
      <c r="F4" s="230" t="s">
        <v>141</v>
      </c>
      <c r="G4" s="230" t="s">
        <v>142</v>
      </c>
      <c r="H4" s="230" t="s">
        <v>143</v>
      </c>
      <c r="I4" s="230" t="s">
        <v>133</v>
      </c>
      <c r="J4" s="230"/>
      <c r="K4" s="230" t="s">
        <v>2087</v>
      </c>
      <c r="L4" s="232" t="s">
        <v>144</v>
      </c>
      <c r="M4" s="100" t="s">
        <v>134</v>
      </c>
      <c r="N4" s="231" t="s">
        <v>145</v>
      </c>
      <c r="O4" s="204" t="s">
        <v>146</v>
      </c>
      <c r="P4" s="223"/>
      <c r="Q4" s="219" t="s">
        <v>147</v>
      </c>
      <c r="R4" s="219" t="s">
        <v>148</v>
      </c>
      <c r="S4" s="198" t="s">
        <v>149</v>
      </c>
      <c r="T4" s="198" t="s">
        <v>150</v>
      </c>
      <c r="U4" s="203" t="s">
        <v>151</v>
      </c>
      <c r="V4" s="203" t="s">
        <v>152</v>
      </c>
      <c r="AA4" s="215" t="e">
        <f>IF(OR(J4="Fail",ISBLANK(J4)),INDEX('Issue Code Table'!C:C,MATCH(N:N,'Issue Code Table'!A:A,0)),IF(M4="Critical",6,IF(M4="Significant",5,IF(M4="Moderate",3,2))))</f>
        <v>#N/A</v>
      </c>
    </row>
    <row r="5" spans="1:252" ht="90" customHeight="1" x14ac:dyDescent="0.25">
      <c r="A5" s="228" t="s">
        <v>166</v>
      </c>
      <c r="B5" s="195" t="s">
        <v>137</v>
      </c>
      <c r="C5" s="195" t="s">
        <v>138</v>
      </c>
      <c r="D5" s="195" t="s">
        <v>139</v>
      </c>
      <c r="E5" s="230" t="s">
        <v>154</v>
      </c>
      <c r="F5" s="230" t="s">
        <v>155</v>
      </c>
      <c r="G5" s="230" t="s">
        <v>156</v>
      </c>
      <c r="H5" s="230" t="s">
        <v>157</v>
      </c>
      <c r="I5" s="230"/>
      <c r="J5" s="230"/>
      <c r="K5" s="230" t="s">
        <v>158</v>
      </c>
      <c r="L5" s="232"/>
      <c r="M5" s="100" t="s">
        <v>159</v>
      </c>
      <c r="N5" s="191" t="s">
        <v>160</v>
      </c>
      <c r="O5" s="204" t="s">
        <v>161</v>
      </c>
      <c r="P5" s="223"/>
      <c r="Q5" s="219" t="s">
        <v>147</v>
      </c>
      <c r="R5" s="219" t="s">
        <v>162</v>
      </c>
      <c r="S5" s="198" t="s">
        <v>163</v>
      </c>
      <c r="T5" s="198" t="s">
        <v>164</v>
      </c>
      <c r="U5" s="203" t="s">
        <v>165</v>
      </c>
      <c r="V5" s="203" t="s">
        <v>2040</v>
      </c>
      <c r="AA5" s="215">
        <f>IF(OR(J5="Fail",ISBLANK(J5)),INDEX('Issue Code Table'!C:C,MATCH(N:N,'Issue Code Table'!A:A,0)),IF(M5="Critical",6,IF(M5="Significant",5,IF(M5="Moderate",3,2))))</f>
        <v>7</v>
      </c>
    </row>
    <row r="6" spans="1:252" ht="90" customHeight="1" x14ac:dyDescent="0.25">
      <c r="A6" s="228" t="s">
        <v>179</v>
      </c>
      <c r="B6" s="195" t="s">
        <v>167</v>
      </c>
      <c r="C6" s="195" t="s">
        <v>168</v>
      </c>
      <c r="D6" s="195" t="s">
        <v>139</v>
      </c>
      <c r="E6" s="230" t="s">
        <v>169</v>
      </c>
      <c r="F6" s="230" t="s">
        <v>170</v>
      </c>
      <c r="G6" s="230" t="s">
        <v>171</v>
      </c>
      <c r="H6" s="230" t="s">
        <v>172</v>
      </c>
      <c r="I6" s="230"/>
      <c r="J6" s="230"/>
      <c r="K6" s="230" t="s">
        <v>173</v>
      </c>
      <c r="L6" s="232"/>
      <c r="M6" s="100" t="s">
        <v>159</v>
      </c>
      <c r="N6" s="191" t="s">
        <v>160</v>
      </c>
      <c r="O6" s="204" t="s">
        <v>161</v>
      </c>
      <c r="P6" s="223"/>
      <c r="Q6" s="219" t="s">
        <v>147</v>
      </c>
      <c r="R6" s="219" t="s">
        <v>174</v>
      </c>
      <c r="S6" s="198" t="s">
        <v>175</v>
      </c>
      <c r="T6" s="198" t="s">
        <v>176</v>
      </c>
      <c r="U6" s="203" t="s">
        <v>177</v>
      </c>
      <c r="V6" s="203" t="s">
        <v>178</v>
      </c>
      <c r="AA6" s="215">
        <f>IF(OR(J6="Fail",ISBLANK(J6)),INDEX('Issue Code Table'!C:C,MATCH(N:N,'Issue Code Table'!A:A,0)),IF(M6="Critical",6,IF(M6="Significant",5,IF(M6="Moderate",3,2))))</f>
        <v>7</v>
      </c>
    </row>
    <row r="7" spans="1:252" ht="90" customHeight="1" x14ac:dyDescent="0.25">
      <c r="A7" s="228" t="s">
        <v>194</v>
      </c>
      <c r="B7" s="195" t="s">
        <v>180</v>
      </c>
      <c r="C7" s="195" t="s">
        <v>181</v>
      </c>
      <c r="D7" s="195" t="s">
        <v>139</v>
      </c>
      <c r="E7" s="230" t="s">
        <v>182</v>
      </c>
      <c r="F7" s="230" t="s">
        <v>183</v>
      </c>
      <c r="G7" s="230" t="s">
        <v>184</v>
      </c>
      <c r="H7" s="230" t="s">
        <v>185</v>
      </c>
      <c r="I7" s="230"/>
      <c r="J7" s="230"/>
      <c r="K7" s="230" t="s">
        <v>186</v>
      </c>
      <c r="L7" s="232"/>
      <c r="M7" s="100" t="s">
        <v>159</v>
      </c>
      <c r="N7" s="191" t="s">
        <v>187</v>
      </c>
      <c r="O7" s="204" t="s">
        <v>188</v>
      </c>
      <c r="P7" s="223"/>
      <c r="Q7" s="219" t="s">
        <v>147</v>
      </c>
      <c r="R7" s="219" t="s">
        <v>189</v>
      </c>
      <c r="S7" s="198" t="s">
        <v>190</v>
      </c>
      <c r="T7" s="198" t="s">
        <v>191</v>
      </c>
      <c r="U7" s="203" t="s">
        <v>192</v>
      </c>
      <c r="V7" s="203" t="s">
        <v>193</v>
      </c>
      <c r="AA7" s="215">
        <f>IF(OR(J7="Fail",ISBLANK(J7)),INDEX('Issue Code Table'!C:C,MATCH(N:N,'Issue Code Table'!A:A,0)),IF(M7="Critical",6,IF(M7="Significant",5,IF(M7="Moderate",3,2))))</f>
        <v>5</v>
      </c>
    </row>
    <row r="8" spans="1:252" ht="90" customHeight="1" x14ac:dyDescent="0.25">
      <c r="A8" s="228" t="s">
        <v>209</v>
      </c>
      <c r="B8" s="195" t="s">
        <v>195</v>
      </c>
      <c r="C8" s="195" t="s">
        <v>196</v>
      </c>
      <c r="D8" s="195" t="s">
        <v>139</v>
      </c>
      <c r="E8" s="230" t="s">
        <v>197</v>
      </c>
      <c r="F8" s="230" t="s">
        <v>198</v>
      </c>
      <c r="G8" s="230" t="s">
        <v>199</v>
      </c>
      <c r="H8" s="230" t="s">
        <v>200</v>
      </c>
      <c r="I8" s="230"/>
      <c r="J8" s="230"/>
      <c r="K8" s="230" t="s">
        <v>201</v>
      </c>
      <c r="L8" s="232"/>
      <c r="M8" s="100" t="s">
        <v>202</v>
      </c>
      <c r="N8" s="191" t="s">
        <v>203</v>
      </c>
      <c r="O8" s="204" t="s">
        <v>204</v>
      </c>
      <c r="P8" s="223"/>
      <c r="Q8" s="219" t="s">
        <v>147</v>
      </c>
      <c r="R8" s="219" t="s">
        <v>205</v>
      </c>
      <c r="S8" s="198" t="s">
        <v>206</v>
      </c>
      <c r="T8" s="198" t="s">
        <v>207</v>
      </c>
      <c r="U8" s="203" t="s">
        <v>208</v>
      </c>
      <c r="V8" s="203"/>
      <c r="AA8" s="215">
        <f>IF(OR(J8="Fail",ISBLANK(J8)),INDEX('Issue Code Table'!C:C,MATCH(N:N,'Issue Code Table'!A:A,0)),IF(M8="Critical",6,IF(M8="Significant",5,IF(M8="Moderate",3,2))))</f>
        <v>4</v>
      </c>
    </row>
    <row r="9" spans="1:252" ht="90" customHeight="1" x14ac:dyDescent="0.25">
      <c r="A9" s="228" t="s">
        <v>224</v>
      </c>
      <c r="B9" s="195" t="s">
        <v>210</v>
      </c>
      <c r="C9" s="195" t="s">
        <v>211</v>
      </c>
      <c r="D9" s="195" t="s">
        <v>139</v>
      </c>
      <c r="E9" s="230" t="s">
        <v>212</v>
      </c>
      <c r="F9" s="230" t="s">
        <v>213</v>
      </c>
      <c r="G9" s="230" t="s">
        <v>214</v>
      </c>
      <c r="H9" s="230" t="s">
        <v>215</v>
      </c>
      <c r="I9" s="230"/>
      <c r="J9" s="230"/>
      <c r="K9" s="230" t="s">
        <v>216</v>
      </c>
      <c r="L9" s="232"/>
      <c r="M9" s="100" t="s">
        <v>159</v>
      </c>
      <c r="N9" s="191" t="s">
        <v>217</v>
      </c>
      <c r="O9" s="204" t="s">
        <v>218</v>
      </c>
      <c r="P9" s="223"/>
      <c r="Q9" s="219" t="s">
        <v>147</v>
      </c>
      <c r="R9" s="219" t="s">
        <v>219</v>
      </c>
      <c r="S9" s="198" t="s">
        <v>220</v>
      </c>
      <c r="T9" s="198" t="s">
        <v>221</v>
      </c>
      <c r="U9" s="203" t="s">
        <v>222</v>
      </c>
      <c r="V9" s="203" t="s">
        <v>223</v>
      </c>
      <c r="AA9" s="215">
        <f>IF(OR(J9="Fail",ISBLANK(J9)),INDEX('Issue Code Table'!C:C,MATCH(N:N,'Issue Code Table'!A:A,0)),IF(M9="Critical",6,IF(M9="Significant",5,IF(M9="Moderate",3,2))))</f>
        <v>7</v>
      </c>
    </row>
    <row r="10" spans="1:252" ht="90" customHeight="1" x14ac:dyDescent="0.25">
      <c r="A10" s="228" t="s">
        <v>238</v>
      </c>
      <c r="B10" s="195" t="s">
        <v>167</v>
      </c>
      <c r="C10" s="195" t="s">
        <v>168</v>
      </c>
      <c r="D10" s="195" t="s">
        <v>139</v>
      </c>
      <c r="E10" s="230" t="s">
        <v>225</v>
      </c>
      <c r="F10" s="230" t="s">
        <v>226</v>
      </c>
      <c r="G10" s="230" t="s">
        <v>227</v>
      </c>
      <c r="H10" s="230" t="s">
        <v>228</v>
      </c>
      <c r="I10" s="230"/>
      <c r="J10" s="230"/>
      <c r="K10" s="230" t="s">
        <v>229</v>
      </c>
      <c r="L10" s="232" t="s">
        <v>230</v>
      </c>
      <c r="M10" s="100" t="s">
        <v>159</v>
      </c>
      <c r="N10" s="191" t="s">
        <v>231</v>
      </c>
      <c r="O10" s="204" t="s">
        <v>232</v>
      </c>
      <c r="P10" s="223"/>
      <c r="Q10" s="219" t="s">
        <v>147</v>
      </c>
      <c r="R10" s="219" t="s">
        <v>233</v>
      </c>
      <c r="S10" s="198" t="s">
        <v>234</v>
      </c>
      <c r="T10" s="198" t="s">
        <v>235</v>
      </c>
      <c r="U10" s="203" t="s">
        <v>236</v>
      </c>
      <c r="V10" s="203" t="s">
        <v>237</v>
      </c>
      <c r="AA10" s="215">
        <f>IF(OR(J10="Fail",ISBLANK(J10)),INDEX('Issue Code Table'!C:C,MATCH(N:N,'Issue Code Table'!A:A,0)),IF(M10="Critical",6,IF(M10="Significant",5,IF(M10="Moderate",3,2))))</f>
        <v>5</v>
      </c>
    </row>
    <row r="11" spans="1:252" ht="90" customHeight="1" x14ac:dyDescent="0.25">
      <c r="A11" s="228" t="s">
        <v>251</v>
      </c>
      <c r="B11" s="195" t="s">
        <v>210</v>
      </c>
      <c r="C11" s="195" t="s">
        <v>211</v>
      </c>
      <c r="D11" s="195" t="s">
        <v>139</v>
      </c>
      <c r="E11" s="230" t="s">
        <v>239</v>
      </c>
      <c r="F11" s="230" t="s">
        <v>240</v>
      </c>
      <c r="G11" s="230" t="s">
        <v>241</v>
      </c>
      <c r="H11" s="230" t="s">
        <v>242</v>
      </c>
      <c r="I11" s="230"/>
      <c r="J11" s="230"/>
      <c r="K11" s="230" t="s">
        <v>243</v>
      </c>
      <c r="L11" s="232"/>
      <c r="M11" s="100" t="s">
        <v>159</v>
      </c>
      <c r="N11" s="191" t="s">
        <v>244</v>
      </c>
      <c r="O11" s="204" t="s">
        <v>245</v>
      </c>
      <c r="P11" s="223"/>
      <c r="Q11" s="219" t="s">
        <v>147</v>
      </c>
      <c r="R11" s="219" t="s">
        <v>246</v>
      </c>
      <c r="S11" s="198" t="s">
        <v>247</v>
      </c>
      <c r="T11" s="198" t="s">
        <v>248</v>
      </c>
      <c r="U11" s="203" t="s">
        <v>249</v>
      </c>
      <c r="V11" s="203" t="s">
        <v>250</v>
      </c>
      <c r="AA11" s="215">
        <f>IF(OR(J11="Fail",ISBLANK(J11)),INDEX('Issue Code Table'!C:C,MATCH(N:N,'Issue Code Table'!A:A,0)),IF(M11="Critical",6,IF(M11="Significant",5,IF(M11="Moderate",3,2))))</f>
        <v>5</v>
      </c>
    </row>
    <row r="12" spans="1:252" ht="90" customHeight="1" x14ac:dyDescent="0.25">
      <c r="A12" s="228" t="s">
        <v>262</v>
      </c>
      <c r="B12" s="195" t="s">
        <v>180</v>
      </c>
      <c r="C12" s="195" t="s">
        <v>181</v>
      </c>
      <c r="D12" s="195" t="s">
        <v>139</v>
      </c>
      <c r="E12" s="230" t="s">
        <v>252</v>
      </c>
      <c r="F12" s="230" t="s">
        <v>253</v>
      </c>
      <c r="G12" s="230" t="s">
        <v>254</v>
      </c>
      <c r="H12" s="230" t="s">
        <v>255</v>
      </c>
      <c r="I12" s="230"/>
      <c r="J12" s="230"/>
      <c r="K12" s="230" t="s">
        <v>256</v>
      </c>
      <c r="L12" s="232"/>
      <c r="M12" s="100" t="s">
        <v>159</v>
      </c>
      <c r="N12" s="191" t="s">
        <v>187</v>
      </c>
      <c r="O12" s="204" t="s">
        <v>188</v>
      </c>
      <c r="P12" s="223"/>
      <c r="Q12" s="219" t="s">
        <v>147</v>
      </c>
      <c r="R12" s="219" t="s">
        <v>257</v>
      </c>
      <c r="S12" s="198" t="s">
        <v>258</v>
      </c>
      <c r="T12" s="198" t="s">
        <v>259</v>
      </c>
      <c r="U12" s="203" t="s">
        <v>260</v>
      </c>
      <c r="V12" s="203" t="s">
        <v>261</v>
      </c>
      <c r="AA12" s="215">
        <f>IF(OR(J12="Fail",ISBLANK(J12)),INDEX('Issue Code Table'!C:C,MATCH(N:N,'Issue Code Table'!A:A,0)),IF(M12="Critical",6,IF(M12="Significant",5,IF(M12="Moderate",3,2))))</f>
        <v>5</v>
      </c>
    </row>
    <row r="13" spans="1:252" ht="90" customHeight="1" x14ac:dyDescent="0.25">
      <c r="A13" s="228" t="s">
        <v>273</v>
      </c>
      <c r="B13" s="195" t="s">
        <v>210</v>
      </c>
      <c r="C13" s="195" t="s">
        <v>211</v>
      </c>
      <c r="D13" s="195" t="s">
        <v>139</v>
      </c>
      <c r="E13" s="230" t="s">
        <v>263</v>
      </c>
      <c r="F13" s="230" t="s">
        <v>264</v>
      </c>
      <c r="G13" s="230" t="s">
        <v>265</v>
      </c>
      <c r="H13" s="230" t="s">
        <v>266</v>
      </c>
      <c r="I13" s="230"/>
      <c r="J13" s="230"/>
      <c r="K13" s="230" t="s">
        <v>267</v>
      </c>
      <c r="L13" s="232" t="s">
        <v>268</v>
      </c>
      <c r="M13" s="100" t="s">
        <v>159</v>
      </c>
      <c r="N13" s="191" t="s">
        <v>217</v>
      </c>
      <c r="O13" s="204" t="s">
        <v>218</v>
      </c>
      <c r="P13" s="223"/>
      <c r="Q13" s="219" t="s">
        <v>147</v>
      </c>
      <c r="R13" s="219" t="s">
        <v>269</v>
      </c>
      <c r="S13" s="198" t="s">
        <v>270</v>
      </c>
      <c r="T13" s="198" t="s">
        <v>2041</v>
      </c>
      <c r="U13" s="203" t="s">
        <v>271</v>
      </c>
      <c r="V13" s="203" t="s">
        <v>272</v>
      </c>
      <c r="AA13" s="215">
        <f>IF(OR(J13="Fail",ISBLANK(J13)),INDEX('Issue Code Table'!C:C,MATCH(N:N,'Issue Code Table'!A:A,0)),IF(M13="Critical",6,IF(M13="Significant",5,IF(M13="Moderate",3,2))))</f>
        <v>7</v>
      </c>
    </row>
    <row r="14" spans="1:252" ht="90" customHeight="1" x14ac:dyDescent="0.25">
      <c r="A14" s="228" t="s">
        <v>286</v>
      </c>
      <c r="B14" s="195" t="s">
        <v>210</v>
      </c>
      <c r="C14" s="195" t="s">
        <v>211</v>
      </c>
      <c r="D14" s="195" t="s">
        <v>139</v>
      </c>
      <c r="E14" s="230" t="s">
        <v>274</v>
      </c>
      <c r="F14" s="230" t="s">
        <v>275</v>
      </c>
      <c r="G14" s="230" t="s">
        <v>276</v>
      </c>
      <c r="H14" s="230" t="s">
        <v>277</v>
      </c>
      <c r="I14" s="230"/>
      <c r="J14" s="230"/>
      <c r="K14" s="230" t="s">
        <v>278</v>
      </c>
      <c r="L14" s="232"/>
      <c r="M14" s="100" t="s">
        <v>159</v>
      </c>
      <c r="N14" s="231" t="s">
        <v>279</v>
      </c>
      <c r="O14" s="204" t="s">
        <v>280</v>
      </c>
      <c r="P14" s="223"/>
      <c r="Q14" s="219" t="s">
        <v>147</v>
      </c>
      <c r="R14" s="219" t="s">
        <v>281</v>
      </c>
      <c r="S14" s="198" t="s">
        <v>282</v>
      </c>
      <c r="T14" s="198" t="s">
        <v>283</v>
      </c>
      <c r="U14" s="203" t="s">
        <v>284</v>
      </c>
      <c r="V14" s="203" t="s">
        <v>285</v>
      </c>
      <c r="AA14" s="215" t="e">
        <f>IF(OR(J14="Fail",ISBLANK(J14)),INDEX('Issue Code Table'!C:C,MATCH(N:N,'Issue Code Table'!A:A,0)),IF(M14="Critical",6,IF(M14="Significant",5,IF(M14="Moderate",3,2))))</f>
        <v>#N/A</v>
      </c>
    </row>
    <row r="15" spans="1:252" ht="90" customHeight="1" x14ac:dyDescent="0.25">
      <c r="A15" s="228" t="s">
        <v>298</v>
      </c>
      <c r="B15" s="195" t="s">
        <v>137</v>
      </c>
      <c r="C15" s="195" t="s">
        <v>138</v>
      </c>
      <c r="D15" s="195" t="s">
        <v>139</v>
      </c>
      <c r="E15" s="230" t="s">
        <v>287</v>
      </c>
      <c r="F15" s="230" t="s">
        <v>288</v>
      </c>
      <c r="G15" s="230" t="s">
        <v>289</v>
      </c>
      <c r="H15" s="230" t="s">
        <v>290</v>
      </c>
      <c r="I15" s="230"/>
      <c r="J15" s="230"/>
      <c r="K15" s="230" t="s">
        <v>291</v>
      </c>
      <c r="L15" s="232"/>
      <c r="M15" s="100" t="s">
        <v>159</v>
      </c>
      <c r="N15" s="191" t="s">
        <v>187</v>
      </c>
      <c r="O15" s="204" t="s">
        <v>188</v>
      </c>
      <c r="P15" s="223"/>
      <c r="Q15" s="219" t="s">
        <v>292</v>
      </c>
      <c r="R15" s="219" t="s">
        <v>293</v>
      </c>
      <c r="S15" s="198" t="s">
        <v>294</v>
      </c>
      <c r="T15" s="198" t="s">
        <v>295</v>
      </c>
      <c r="U15" s="203" t="s">
        <v>296</v>
      </c>
      <c r="V15" s="203" t="s">
        <v>297</v>
      </c>
      <c r="AA15" s="215">
        <f>IF(OR(J15="Fail",ISBLANK(J15)),INDEX('Issue Code Table'!C:C,MATCH(N:N,'Issue Code Table'!A:A,0)),IF(M15="Critical",6,IF(M15="Significant",5,IF(M15="Moderate",3,2))))</f>
        <v>5</v>
      </c>
    </row>
    <row r="16" spans="1:252" ht="90" customHeight="1" x14ac:dyDescent="0.25">
      <c r="A16" s="228" t="s">
        <v>313</v>
      </c>
      <c r="B16" s="195" t="s">
        <v>299</v>
      </c>
      <c r="C16" s="195" t="s">
        <v>300</v>
      </c>
      <c r="D16" s="195" t="s">
        <v>139</v>
      </c>
      <c r="E16" s="230" t="s">
        <v>301</v>
      </c>
      <c r="F16" s="230" t="s">
        <v>302</v>
      </c>
      <c r="G16" s="230" t="s">
        <v>303</v>
      </c>
      <c r="H16" s="230" t="s">
        <v>304</v>
      </c>
      <c r="I16" s="230"/>
      <c r="J16" s="230"/>
      <c r="K16" s="230" t="s">
        <v>305</v>
      </c>
      <c r="L16" s="232"/>
      <c r="M16" s="100" t="s">
        <v>159</v>
      </c>
      <c r="N16" s="191" t="s">
        <v>306</v>
      </c>
      <c r="O16" s="204" t="s">
        <v>307</v>
      </c>
      <c r="P16" s="223"/>
      <c r="Q16" s="219" t="s">
        <v>292</v>
      </c>
      <c r="R16" s="219" t="s">
        <v>308</v>
      </c>
      <c r="S16" s="198" t="s">
        <v>309</v>
      </c>
      <c r="T16" s="198" t="s">
        <v>310</v>
      </c>
      <c r="U16" s="203" t="s">
        <v>311</v>
      </c>
      <c r="V16" s="203" t="s">
        <v>312</v>
      </c>
      <c r="AA16" s="215">
        <f>IF(OR(J16="Fail",ISBLANK(J16)),INDEX('Issue Code Table'!C:C,MATCH(N:N,'Issue Code Table'!A:A,0)),IF(M16="Critical",6,IF(M16="Significant",5,IF(M16="Moderate",3,2))))</f>
        <v>5</v>
      </c>
    </row>
    <row r="17" spans="1:27" ht="90" customHeight="1" x14ac:dyDescent="0.25">
      <c r="A17" s="228" t="s">
        <v>324</v>
      </c>
      <c r="B17" s="195" t="s">
        <v>314</v>
      </c>
      <c r="C17" s="195" t="s">
        <v>196</v>
      </c>
      <c r="D17" s="195" t="s">
        <v>139</v>
      </c>
      <c r="E17" s="230" t="s">
        <v>315</v>
      </c>
      <c r="F17" s="230" t="s">
        <v>316</v>
      </c>
      <c r="G17" s="230" t="s">
        <v>317</v>
      </c>
      <c r="H17" s="230" t="s">
        <v>318</v>
      </c>
      <c r="I17" s="230"/>
      <c r="J17" s="230"/>
      <c r="K17" s="230" t="s">
        <v>319</v>
      </c>
      <c r="L17" s="232"/>
      <c r="M17" s="100" t="s">
        <v>202</v>
      </c>
      <c r="N17" s="191" t="s">
        <v>203</v>
      </c>
      <c r="O17" s="204" t="s">
        <v>204</v>
      </c>
      <c r="P17" s="223"/>
      <c r="Q17" s="219" t="s">
        <v>292</v>
      </c>
      <c r="R17" s="219" t="s">
        <v>320</v>
      </c>
      <c r="S17" s="198" t="s">
        <v>321</v>
      </c>
      <c r="T17" s="198" t="s">
        <v>322</v>
      </c>
      <c r="U17" s="203" t="s">
        <v>323</v>
      </c>
      <c r="V17" s="203"/>
      <c r="AA17" s="215">
        <f>IF(OR(J17="Fail",ISBLANK(J17)),INDEX('Issue Code Table'!C:C,MATCH(N:N,'Issue Code Table'!A:A,0)),IF(M17="Critical",6,IF(M17="Significant",5,IF(M17="Moderate",3,2))))</f>
        <v>4</v>
      </c>
    </row>
    <row r="18" spans="1:27" ht="90" customHeight="1" x14ac:dyDescent="0.25">
      <c r="A18" s="228" t="s">
        <v>338</v>
      </c>
      <c r="B18" s="195" t="s">
        <v>325</v>
      </c>
      <c r="C18" s="195" t="s">
        <v>326</v>
      </c>
      <c r="D18" s="195" t="s">
        <v>139</v>
      </c>
      <c r="E18" s="230" t="s">
        <v>327</v>
      </c>
      <c r="F18" s="230" t="s">
        <v>328</v>
      </c>
      <c r="G18" s="230" t="s">
        <v>2042</v>
      </c>
      <c r="H18" s="230" t="s">
        <v>329</v>
      </c>
      <c r="I18" s="230"/>
      <c r="J18" s="230"/>
      <c r="K18" s="230" t="s">
        <v>330</v>
      </c>
      <c r="L18" s="232"/>
      <c r="M18" s="100" t="s">
        <v>331</v>
      </c>
      <c r="N18" s="191" t="s">
        <v>332</v>
      </c>
      <c r="O18" s="204" t="s">
        <v>333</v>
      </c>
      <c r="P18" s="223"/>
      <c r="Q18" s="219" t="s">
        <v>292</v>
      </c>
      <c r="R18" s="219" t="s">
        <v>334</v>
      </c>
      <c r="S18" s="198" t="s">
        <v>335</v>
      </c>
      <c r="T18" s="198" t="s">
        <v>336</v>
      </c>
      <c r="U18" s="203" t="s">
        <v>337</v>
      </c>
      <c r="V18" s="203"/>
      <c r="AA18" s="215" t="e">
        <f>IF(OR(J18="Fail",ISBLANK(J18)),INDEX('Issue Code Table'!C:C,MATCH(N:N,'Issue Code Table'!A:A,0)),IF(M18="Critical",6,IF(M18="Significant",5,IF(M18="Moderate",3,2))))</f>
        <v>#N/A</v>
      </c>
    </row>
    <row r="19" spans="1:27" ht="90" customHeight="1" x14ac:dyDescent="0.25">
      <c r="A19" s="228" t="s">
        <v>350</v>
      </c>
      <c r="B19" s="195" t="s">
        <v>339</v>
      </c>
      <c r="C19" s="205" t="s">
        <v>340</v>
      </c>
      <c r="D19" s="195" t="s">
        <v>139</v>
      </c>
      <c r="E19" s="230" t="s">
        <v>341</v>
      </c>
      <c r="F19" s="230" t="s">
        <v>342</v>
      </c>
      <c r="G19" s="230" t="s">
        <v>2043</v>
      </c>
      <c r="H19" s="230" t="s">
        <v>343</v>
      </c>
      <c r="I19" s="230"/>
      <c r="J19" s="230"/>
      <c r="K19" s="230" t="s">
        <v>330</v>
      </c>
      <c r="L19" s="232"/>
      <c r="M19" s="100" t="s">
        <v>331</v>
      </c>
      <c r="N19" s="191" t="s">
        <v>344</v>
      </c>
      <c r="O19" s="204" t="s">
        <v>345</v>
      </c>
      <c r="P19" s="223"/>
      <c r="Q19" s="219" t="s">
        <v>292</v>
      </c>
      <c r="R19" s="219" t="s">
        <v>346</v>
      </c>
      <c r="S19" s="198" t="s">
        <v>347</v>
      </c>
      <c r="T19" s="198" t="s">
        <v>348</v>
      </c>
      <c r="U19" s="203" t="s">
        <v>349</v>
      </c>
      <c r="V19" s="203"/>
      <c r="AA19" s="215">
        <f>IF(OR(J19="Fail",ISBLANK(J19)),INDEX('Issue Code Table'!C:C,MATCH(N:N,'Issue Code Table'!A:A,0)),IF(M19="Critical",6,IF(M19="Significant",5,IF(M19="Moderate",3,2))))</f>
        <v>2</v>
      </c>
    </row>
    <row r="20" spans="1:27" ht="90" customHeight="1" x14ac:dyDescent="0.25">
      <c r="A20" s="228" t="s">
        <v>362</v>
      </c>
      <c r="B20" s="195" t="s">
        <v>195</v>
      </c>
      <c r="C20" s="195" t="s">
        <v>196</v>
      </c>
      <c r="D20" s="195" t="s">
        <v>139</v>
      </c>
      <c r="E20" s="230" t="s">
        <v>351</v>
      </c>
      <c r="F20" s="230" t="s">
        <v>352</v>
      </c>
      <c r="G20" s="230" t="s">
        <v>2044</v>
      </c>
      <c r="H20" s="230" t="s">
        <v>353</v>
      </c>
      <c r="I20" s="230"/>
      <c r="J20" s="230"/>
      <c r="K20" s="230" t="s">
        <v>354</v>
      </c>
      <c r="L20" s="232"/>
      <c r="M20" s="100" t="s">
        <v>159</v>
      </c>
      <c r="N20" s="191" t="s">
        <v>355</v>
      </c>
      <c r="O20" s="204" t="s">
        <v>356</v>
      </c>
      <c r="P20" s="223"/>
      <c r="Q20" s="219" t="s">
        <v>292</v>
      </c>
      <c r="R20" s="219" t="s">
        <v>357</v>
      </c>
      <c r="S20" s="198" t="s">
        <v>358</v>
      </c>
      <c r="T20" s="198" t="s">
        <v>359</v>
      </c>
      <c r="U20" s="203" t="s">
        <v>360</v>
      </c>
      <c r="V20" s="203" t="s">
        <v>361</v>
      </c>
      <c r="AA20" s="215">
        <f>IF(OR(J20="Fail",ISBLANK(J20)),INDEX('Issue Code Table'!C:C,MATCH(N:N,'Issue Code Table'!A:A,0)),IF(M20="Critical",6,IF(M20="Significant",5,IF(M20="Moderate",3,2))))</f>
        <v>5</v>
      </c>
    </row>
    <row r="21" spans="1:27" ht="90" customHeight="1" x14ac:dyDescent="0.25">
      <c r="A21" s="228" t="s">
        <v>371</v>
      </c>
      <c r="B21" s="195" t="s">
        <v>137</v>
      </c>
      <c r="C21" s="195" t="s">
        <v>138</v>
      </c>
      <c r="D21" s="195" t="s">
        <v>139</v>
      </c>
      <c r="E21" s="230" t="s">
        <v>363</v>
      </c>
      <c r="F21" s="230" t="s">
        <v>364</v>
      </c>
      <c r="G21" s="230" t="s">
        <v>2045</v>
      </c>
      <c r="H21" s="230" t="s">
        <v>365</v>
      </c>
      <c r="I21" s="230"/>
      <c r="J21" s="230"/>
      <c r="K21" s="230" t="s">
        <v>366</v>
      </c>
      <c r="L21" s="232"/>
      <c r="M21" s="100" t="s">
        <v>159</v>
      </c>
      <c r="N21" s="191" t="s">
        <v>306</v>
      </c>
      <c r="O21" s="204" t="s">
        <v>307</v>
      </c>
      <c r="P21" s="223"/>
      <c r="Q21" s="219" t="s">
        <v>292</v>
      </c>
      <c r="R21" s="219" t="s">
        <v>367</v>
      </c>
      <c r="S21" s="198" t="s">
        <v>365</v>
      </c>
      <c r="T21" s="198" t="s">
        <v>368</v>
      </c>
      <c r="U21" s="203" t="s">
        <v>369</v>
      </c>
      <c r="V21" s="203" t="s">
        <v>370</v>
      </c>
      <c r="AA21" s="215">
        <f>IF(OR(J21="Fail",ISBLANK(J21)),INDEX('Issue Code Table'!C:C,MATCH(N:N,'Issue Code Table'!A:A,0)),IF(M21="Critical",6,IF(M21="Significant",5,IF(M21="Moderate",3,2))))</f>
        <v>5</v>
      </c>
    </row>
    <row r="22" spans="1:27" ht="90" customHeight="1" x14ac:dyDescent="0.25">
      <c r="A22" s="228" t="s">
        <v>383</v>
      </c>
      <c r="B22" s="195" t="s">
        <v>372</v>
      </c>
      <c r="C22" s="195" t="s">
        <v>373</v>
      </c>
      <c r="D22" s="195" t="s">
        <v>139</v>
      </c>
      <c r="E22" s="230" t="s">
        <v>374</v>
      </c>
      <c r="F22" s="230" t="s">
        <v>2046</v>
      </c>
      <c r="G22" s="230" t="s">
        <v>2047</v>
      </c>
      <c r="H22" s="230" t="s">
        <v>375</v>
      </c>
      <c r="I22" s="230"/>
      <c r="J22" s="230"/>
      <c r="K22" s="230" t="s">
        <v>376</v>
      </c>
      <c r="L22" s="232"/>
      <c r="M22" s="100" t="s">
        <v>202</v>
      </c>
      <c r="N22" s="191" t="s">
        <v>377</v>
      </c>
      <c r="O22" s="204" t="s">
        <v>378</v>
      </c>
      <c r="P22" s="223"/>
      <c r="Q22" s="219" t="s">
        <v>292</v>
      </c>
      <c r="R22" s="219" t="s">
        <v>379</v>
      </c>
      <c r="S22" s="198" t="s">
        <v>380</v>
      </c>
      <c r="T22" s="198" t="s">
        <v>381</v>
      </c>
      <c r="U22" s="203" t="s">
        <v>382</v>
      </c>
      <c r="V22" s="203"/>
      <c r="AA22" s="215">
        <f>IF(OR(J22="Fail",ISBLANK(J22)),INDEX('Issue Code Table'!C:C,MATCH(N:N,'Issue Code Table'!A:A,0)),IF(M22="Critical",6,IF(M22="Significant",5,IF(M22="Moderate",3,2))))</f>
        <v>4</v>
      </c>
    </row>
    <row r="23" spans="1:27" ht="90" customHeight="1" x14ac:dyDescent="0.25">
      <c r="A23" s="228" t="s">
        <v>394</v>
      </c>
      <c r="B23" s="195" t="s">
        <v>384</v>
      </c>
      <c r="C23" s="195" t="s">
        <v>385</v>
      </c>
      <c r="D23" s="195" t="s">
        <v>139</v>
      </c>
      <c r="E23" s="230" t="s">
        <v>386</v>
      </c>
      <c r="F23" s="230" t="s">
        <v>387</v>
      </c>
      <c r="G23" s="230" t="s">
        <v>2048</v>
      </c>
      <c r="H23" s="230" t="s">
        <v>388</v>
      </c>
      <c r="I23" s="230"/>
      <c r="J23" s="230"/>
      <c r="K23" s="230" t="s">
        <v>389</v>
      </c>
      <c r="L23" s="232"/>
      <c r="M23" s="100" t="s">
        <v>159</v>
      </c>
      <c r="N23" s="191" t="s">
        <v>306</v>
      </c>
      <c r="O23" s="204" t="s">
        <v>307</v>
      </c>
      <c r="P23" s="223"/>
      <c r="Q23" s="219" t="s">
        <v>292</v>
      </c>
      <c r="R23" s="219" t="s">
        <v>390</v>
      </c>
      <c r="S23" s="198"/>
      <c r="T23" s="198" t="s">
        <v>391</v>
      </c>
      <c r="U23" s="203" t="s">
        <v>392</v>
      </c>
      <c r="V23" s="203" t="s">
        <v>393</v>
      </c>
      <c r="AA23" s="215">
        <f>IF(OR(J23="Fail",ISBLANK(J23)),INDEX('Issue Code Table'!C:C,MATCH(N:N,'Issue Code Table'!A:A,0)),IF(M23="Critical",6,IF(M23="Significant",5,IF(M23="Moderate",3,2))))</f>
        <v>5</v>
      </c>
    </row>
    <row r="24" spans="1:27" ht="90" customHeight="1" x14ac:dyDescent="0.25">
      <c r="A24" s="228" t="s">
        <v>406</v>
      </c>
      <c r="B24" s="195" t="s">
        <v>395</v>
      </c>
      <c r="C24" s="195" t="s">
        <v>396</v>
      </c>
      <c r="D24" s="195" t="s">
        <v>139</v>
      </c>
      <c r="E24" s="230" t="s">
        <v>397</v>
      </c>
      <c r="F24" s="230" t="s">
        <v>398</v>
      </c>
      <c r="G24" s="230" t="s">
        <v>2049</v>
      </c>
      <c r="H24" s="230" t="s">
        <v>399</v>
      </c>
      <c r="I24" s="230"/>
      <c r="J24" s="230"/>
      <c r="K24" s="230" t="s">
        <v>400</v>
      </c>
      <c r="L24" s="232"/>
      <c r="M24" s="100" t="s">
        <v>159</v>
      </c>
      <c r="N24" s="191" t="s">
        <v>306</v>
      </c>
      <c r="O24" s="204" t="s">
        <v>307</v>
      </c>
      <c r="P24" s="223"/>
      <c r="Q24" s="219" t="s">
        <v>292</v>
      </c>
      <c r="R24" s="219" t="s">
        <v>401</v>
      </c>
      <c r="S24" s="198" t="s">
        <v>402</v>
      </c>
      <c r="T24" s="198" t="s">
        <v>403</v>
      </c>
      <c r="U24" s="203" t="s">
        <v>404</v>
      </c>
      <c r="V24" s="203" t="s">
        <v>405</v>
      </c>
      <c r="AA24" s="215">
        <f>IF(OR(J24="Fail",ISBLANK(J24)),INDEX('Issue Code Table'!C:C,MATCH(N:N,'Issue Code Table'!A:A,0)),IF(M24="Critical",6,IF(M24="Significant",5,IF(M24="Moderate",3,2))))</f>
        <v>5</v>
      </c>
    </row>
    <row r="25" spans="1:27" ht="90" customHeight="1" x14ac:dyDescent="0.25">
      <c r="A25" s="228" t="s">
        <v>415</v>
      </c>
      <c r="B25" s="195" t="s">
        <v>137</v>
      </c>
      <c r="C25" s="195" t="s">
        <v>138</v>
      </c>
      <c r="D25" s="195" t="s">
        <v>139</v>
      </c>
      <c r="E25" s="230" t="s">
        <v>407</v>
      </c>
      <c r="F25" s="230" t="s">
        <v>2050</v>
      </c>
      <c r="G25" s="230" t="s">
        <v>2051</v>
      </c>
      <c r="H25" s="230" t="s">
        <v>408</v>
      </c>
      <c r="I25" s="230"/>
      <c r="J25" s="230"/>
      <c r="K25" s="230" t="s">
        <v>409</v>
      </c>
      <c r="L25" s="232"/>
      <c r="M25" s="100" t="s">
        <v>159</v>
      </c>
      <c r="N25" s="191" t="s">
        <v>187</v>
      </c>
      <c r="O25" s="204" t="s">
        <v>188</v>
      </c>
      <c r="P25" s="223"/>
      <c r="Q25" s="219" t="s">
        <v>292</v>
      </c>
      <c r="R25" s="219" t="s">
        <v>410</v>
      </c>
      <c r="S25" s="198" t="s">
        <v>411</v>
      </c>
      <c r="T25" s="198" t="s">
        <v>412</v>
      </c>
      <c r="U25" s="203" t="s">
        <v>413</v>
      </c>
      <c r="V25" s="203" t="s">
        <v>414</v>
      </c>
      <c r="AA25" s="215">
        <f>IF(OR(J25="Fail",ISBLANK(J25)),INDEX('Issue Code Table'!C:C,MATCH(N:N,'Issue Code Table'!A:A,0)),IF(M25="Critical",6,IF(M25="Significant",5,IF(M25="Moderate",3,2))))</f>
        <v>5</v>
      </c>
    </row>
    <row r="26" spans="1:27" ht="90" customHeight="1" x14ac:dyDescent="0.25">
      <c r="A26" s="228" t="s">
        <v>429</v>
      </c>
      <c r="B26" s="195" t="s">
        <v>416</v>
      </c>
      <c r="C26" s="195" t="s">
        <v>417</v>
      </c>
      <c r="D26" s="195" t="s">
        <v>139</v>
      </c>
      <c r="E26" s="230" t="s">
        <v>418</v>
      </c>
      <c r="F26" s="230" t="s">
        <v>419</v>
      </c>
      <c r="G26" s="230" t="s">
        <v>2052</v>
      </c>
      <c r="H26" s="230" t="s">
        <v>420</v>
      </c>
      <c r="I26" s="230"/>
      <c r="J26" s="230"/>
      <c r="K26" s="230" t="s">
        <v>421</v>
      </c>
      <c r="L26" s="232" t="s">
        <v>422</v>
      </c>
      <c r="M26" s="100" t="s">
        <v>202</v>
      </c>
      <c r="N26" s="191" t="s">
        <v>423</v>
      </c>
      <c r="O26" s="204" t="s">
        <v>424</v>
      </c>
      <c r="P26" s="223"/>
      <c r="Q26" s="219" t="s">
        <v>292</v>
      </c>
      <c r="R26" s="219" t="s">
        <v>425</v>
      </c>
      <c r="S26" s="198" t="s">
        <v>426</v>
      </c>
      <c r="T26" s="198" t="s">
        <v>427</v>
      </c>
      <c r="U26" s="203" t="s">
        <v>428</v>
      </c>
      <c r="V26" s="203"/>
      <c r="AA26" s="215">
        <f>IF(OR(J26="Fail",ISBLANK(J26)),INDEX('Issue Code Table'!C:C,MATCH(N:N,'Issue Code Table'!A:A,0)),IF(M26="Critical",6,IF(M26="Significant",5,IF(M26="Moderate",3,2))))</f>
        <v>4</v>
      </c>
    </row>
    <row r="27" spans="1:27" ht="90" customHeight="1" x14ac:dyDescent="0.25">
      <c r="A27" s="228" t="s">
        <v>441</v>
      </c>
      <c r="B27" s="195" t="s">
        <v>195</v>
      </c>
      <c r="C27" s="195" t="s">
        <v>196</v>
      </c>
      <c r="D27" s="195" t="s">
        <v>139</v>
      </c>
      <c r="E27" s="230" t="s">
        <v>430</v>
      </c>
      <c r="F27" s="230" t="s">
        <v>431</v>
      </c>
      <c r="G27" s="230" t="s">
        <v>2053</v>
      </c>
      <c r="H27" s="230" t="s">
        <v>432</v>
      </c>
      <c r="I27" s="230"/>
      <c r="J27" s="230"/>
      <c r="K27" s="230" t="s">
        <v>433</v>
      </c>
      <c r="L27" s="232"/>
      <c r="M27" s="100" t="s">
        <v>159</v>
      </c>
      <c r="N27" s="191" t="s">
        <v>434</v>
      </c>
      <c r="O27" s="204" t="s">
        <v>435</v>
      </c>
      <c r="P27" s="223"/>
      <c r="Q27" s="219" t="s">
        <v>292</v>
      </c>
      <c r="R27" s="219" t="s">
        <v>436</v>
      </c>
      <c r="S27" s="198" t="s">
        <v>437</v>
      </c>
      <c r="T27" s="198" t="s">
        <v>438</v>
      </c>
      <c r="U27" s="203" t="s">
        <v>439</v>
      </c>
      <c r="V27" s="203" t="s">
        <v>440</v>
      </c>
      <c r="AA27" s="215">
        <f>IF(OR(J27="Fail",ISBLANK(J27)),INDEX('Issue Code Table'!C:C,MATCH(N:N,'Issue Code Table'!A:A,0)),IF(M27="Critical",6,IF(M27="Significant",5,IF(M27="Moderate",3,2))))</f>
        <v>4</v>
      </c>
    </row>
    <row r="28" spans="1:27" ht="90" customHeight="1" x14ac:dyDescent="0.25">
      <c r="A28" s="228" t="s">
        <v>454</v>
      </c>
      <c r="B28" s="195" t="s">
        <v>442</v>
      </c>
      <c r="C28" s="195" t="s">
        <v>443</v>
      </c>
      <c r="D28" s="195" t="s">
        <v>139</v>
      </c>
      <c r="E28" s="230" t="s">
        <v>444</v>
      </c>
      <c r="F28" s="230" t="s">
        <v>445</v>
      </c>
      <c r="G28" s="230" t="s">
        <v>2054</v>
      </c>
      <c r="H28" s="230" t="s">
        <v>446</v>
      </c>
      <c r="I28" s="230"/>
      <c r="J28" s="230"/>
      <c r="K28" s="230" t="s">
        <v>447</v>
      </c>
      <c r="L28" s="232"/>
      <c r="M28" s="100" t="s">
        <v>202</v>
      </c>
      <c r="N28" s="191" t="s">
        <v>448</v>
      </c>
      <c r="O28" s="204" t="s">
        <v>449</v>
      </c>
      <c r="P28" s="223"/>
      <c r="Q28" s="219" t="s">
        <v>292</v>
      </c>
      <c r="R28" s="219" t="s">
        <v>450</v>
      </c>
      <c r="S28" s="198" t="s">
        <v>451</v>
      </c>
      <c r="T28" s="198" t="s">
        <v>452</v>
      </c>
      <c r="U28" s="203" t="s">
        <v>453</v>
      </c>
      <c r="V28" s="203"/>
      <c r="AA28" s="215">
        <f>IF(OR(J28="Fail",ISBLANK(J28)),INDEX('Issue Code Table'!C:C,MATCH(N:N,'Issue Code Table'!A:A,0)),IF(M28="Critical",6,IF(M28="Significant",5,IF(M28="Moderate",3,2))))</f>
        <v>4</v>
      </c>
    </row>
    <row r="29" spans="1:27" ht="90" customHeight="1" x14ac:dyDescent="0.25">
      <c r="A29" s="228" t="s">
        <v>464</v>
      </c>
      <c r="B29" s="195" t="s">
        <v>455</v>
      </c>
      <c r="C29" s="195" t="s">
        <v>2114</v>
      </c>
      <c r="D29" s="195" t="s">
        <v>139</v>
      </c>
      <c r="E29" s="230" t="s">
        <v>457</v>
      </c>
      <c r="F29" s="230" t="s">
        <v>458</v>
      </c>
      <c r="G29" s="230" t="s">
        <v>2055</v>
      </c>
      <c r="H29" s="230" t="s">
        <v>459</v>
      </c>
      <c r="I29" s="230"/>
      <c r="J29" s="230"/>
      <c r="K29" s="230" t="s">
        <v>421</v>
      </c>
      <c r="L29" s="232" t="s">
        <v>422</v>
      </c>
      <c r="M29" s="100" t="s">
        <v>202</v>
      </c>
      <c r="N29" s="191" t="s">
        <v>423</v>
      </c>
      <c r="O29" s="204" t="s">
        <v>424</v>
      </c>
      <c r="P29" s="223"/>
      <c r="Q29" s="219" t="s">
        <v>292</v>
      </c>
      <c r="R29" s="219" t="s">
        <v>460</v>
      </c>
      <c r="S29" s="198" t="s">
        <v>461</v>
      </c>
      <c r="T29" s="198" t="s">
        <v>462</v>
      </c>
      <c r="U29" s="203" t="s">
        <v>463</v>
      </c>
      <c r="V29" s="203"/>
      <c r="AA29" s="215">
        <f>IF(OR(J29="Fail",ISBLANK(J29)),INDEX('Issue Code Table'!C:C,MATCH(N:N,'Issue Code Table'!A:A,0)),IF(M29="Critical",6,IF(M29="Significant",5,IF(M29="Moderate",3,2))))</f>
        <v>4</v>
      </c>
    </row>
    <row r="30" spans="1:27" ht="90" customHeight="1" x14ac:dyDescent="0.25">
      <c r="A30" s="228" t="s">
        <v>474</v>
      </c>
      <c r="B30" s="195" t="s">
        <v>455</v>
      </c>
      <c r="C30" s="195" t="s">
        <v>2114</v>
      </c>
      <c r="D30" s="195" t="s">
        <v>139</v>
      </c>
      <c r="E30" s="230" t="s">
        <v>465</v>
      </c>
      <c r="F30" s="230" t="s">
        <v>466</v>
      </c>
      <c r="G30" s="230" t="s">
        <v>2056</v>
      </c>
      <c r="H30" s="230" t="s">
        <v>467</v>
      </c>
      <c r="I30" s="230"/>
      <c r="J30" s="230"/>
      <c r="K30" s="230" t="s">
        <v>468</v>
      </c>
      <c r="L30" s="232"/>
      <c r="M30" s="100" t="s">
        <v>159</v>
      </c>
      <c r="N30" s="191" t="s">
        <v>187</v>
      </c>
      <c r="O30" s="204" t="s">
        <v>188</v>
      </c>
      <c r="P30" s="223"/>
      <c r="Q30" s="219" t="s">
        <v>292</v>
      </c>
      <c r="R30" s="219" t="s">
        <v>469</v>
      </c>
      <c r="S30" s="198" t="s">
        <v>470</v>
      </c>
      <c r="T30" s="198" t="s">
        <v>471</v>
      </c>
      <c r="U30" s="203" t="s">
        <v>472</v>
      </c>
      <c r="V30" s="203" t="s">
        <v>473</v>
      </c>
      <c r="AA30" s="215">
        <f>IF(OR(J30="Fail",ISBLANK(J30)),INDEX('Issue Code Table'!C:C,MATCH(N:N,'Issue Code Table'!A:A,0)),IF(M30="Critical",6,IF(M30="Significant",5,IF(M30="Moderate",3,2))))</f>
        <v>5</v>
      </c>
    </row>
    <row r="31" spans="1:27" ht="90" customHeight="1" x14ac:dyDescent="0.25">
      <c r="A31" s="228" t="s">
        <v>485</v>
      </c>
      <c r="B31" s="206" t="s">
        <v>395</v>
      </c>
      <c r="C31" s="206" t="s">
        <v>475</v>
      </c>
      <c r="D31" s="195" t="s">
        <v>139</v>
      </c>
      <c r="E31" s="230" t="s">
        <v>476</v>
      </c>
      <c r="F31" s="230" t="s">
        <v>2057</v>
      </c>
      <c r="G31" s="230" t="s">
        <v>2058</v>
      </c>
      <c r="H31" s="230" t="s">
        <v>477</v>
      </c>
      <c r="I31" s="230"/>
      <c r="J31" s="230"/>
      <c r="K31" s="230" t="s">
        <v>478</v>
      </c>
      <c r="L31" s="232" t="s">
        <v>479</v>
      </c>
      <c r="M31" s="100" t="s">
        <v>202</v>
      </c>
      <c r="N31" s="191" t="s">
        <v>480</v>
      </c>
      <c r="O31" s="204" t="s">
        <v>481</v>
      </c>
      <c r="P31" s="223"/>
      <c r="Q31" s="219" t="s">
        <v>292</v>
      </c>
      <c r="R31" s="219" t="s">
        <v>482</v>
      </c>
      <c r="S31" s="198"/>
      <c r="T31" s="198" t="s">
        <v>483</v>
      </c>
      <c r="U31" s="203" t="s">
        <v>484</v>
      </c>
      <c r="V31" s="203"/>
      <c r="AA31" s="215">
        <f>IF(OR(J31="Fail",ISBLANK(J31)),INDEX('Issue Code Table'!C:C,MATCH(N:N,'Issue Code Table'!A:A,0)),IF(M31="Critical",6,IF(M31="Significant",5,IF(M31="Moderate",3,2))))</f>
        <v>4</v>
      </c>
    </row>
    <row r="32" spans="1:27" ht="90" customHeight="1" x14ac:dyDescent="0.25">
      <c r="A32" s="228" t="s">
        <v>493</v>
      </c>
      <c r="B32" s="195" t="s">
        <v>180</v>
      </c>
      <c r="C32" s="195" t="s">
        <v>181</v>
      </c>
      <c r="D32" s="195" t="s">
        <v>139</v>
      </c>
      <c r="E32" s="230" t="s">
        <v>486</v>
      </c>
      <c r="F32" s="230" t="s">
        <v>487</v>
      </c>
      <c r="G32" s="230" t="s">
        <v>2059</v>
      </c>
      <c r="H32" s="230" t="s">
        <v>488</v>
      </c>
      <c r="I32" s="230"/>
      <c r="J32" s="230"/>
      <c r="K32" s="230" t="s">
        <v>489</v>
      </c>
      <c r="L32" s="232"/>
      <c r="M32" s="100" t="s">
        <v>159</v>
      </c>
      <c r="N32" s="191" t="s">
        <v>187</v>
      </c>
      <c r="O32" s="204" t="s">
        <v>188</v>
      </c>
      <c r="P32" s="223"/>
      <c r="Q32" s="219" t="s">
        <v>292</v>
      </c>
      <c r="R32" s="219" t="s">
        <v>490</v>
      </c>
      <c r="S32" s="198"/>
      <c r="T32" s="198" t="s">
        <v>491</v>
      </c>
      <c r="U32" s="203" t="s">
        <v>492</v>
      </c>
      <c r="V32" s="203" t="s">
        <v>2060</v>
      </c>
      <c r="AA32" s="215">
        <f>IF(OR(J32="Fail",ISBLANK(J32)),INDEX('Issue Code Table'!C:C,MATCH(N:N,'Issue Code Table'!A:A,0)),IF(M32="Critical",6,IF(M32="Significant",5,IF(M32="Moderate",3,2))))</f>
        <v>5</v>
      </c>
    </row>
    <row r="33" spans="1:27" ht="90" customHeight="1" x14ac:dyDescent="0.25">
      <c r="A33" s="228" t="s">
        <v>505</v>
      </c>
      <c r="B33" s="195" t="s">
        <v>167</v>
      </c>
      <c r="C33" s="195" t="s">
        <v>168</v>
      </c>
      <c r="D33" s="195" t="s">
        <v>139</v>
      </c>
      <c r="E33" s="230" t="s">
        <v>494</v>
      </c>
      <c r="F33" s="230" t="s">
        <v>495</v>
      </c>
      <c r="G33" s="230" t="s">
        <v>2061</v>
      </c>
      <c r="H33" s="230" t="s">
        <v>496</v>
      </c>
      <c r="I33" s="230"/>
      <c r="J33" s="230"/>
      <c r="K33" s="230" t="s">
        <v>497</v>
      </c>
      <c r="L33" s="232"/>
      <c r="M33" s="100" t="s">
        <v>159</v>
      </c>
      <c r="N33" s="191" t="s">
        <v>498</v>
      </c>
      <c r="O33" s="204" t="s">
        <v>499</v>
      </c>
      <c r="P33" s="223"/>
      <c r="Q33" s="219" t="s">
        <v>292</v>
      </c>
      <c r="R33" s="219" t="s">
        <v>500</v>
      </c>
      <c r="S33" s="198" t="s">
        <v>501</v>
      </c>
      <c r="T33" s="198" t="s">
        <v>502</v>
      </c>
      <c r="U33" s="203" t="s">
        <v>503</v>
      </c>
      <c r="V33" s="203" t="s">
        <v>504</v>
      </c>
      <c r="AA33" s="215">
        <f>IF(OR(J33="Fail",ISBLANK(J33)),INDEX('Issue Code Table'!C:C,MATCH(N:N,'Issue Code Table'!A:A,0)),IF(M33="Critical",6,IF(M33="Significant",5,IF(M33="Moderate",3,2))))</f>
        <v>5</v>
      </c>
    </row>
    <row r="34" spans="1:27" ht="90" customHeight="1" x14ac:dyDescent="0.25">
      <c r="A34" s="228" t="s">
        <v>515</v>
      </c>
      <c r="B34" s="195" t="s">
        <v>210</v>
      </c>
      <c r="C34" s="195" t="s">
        <v>211</v>
      </c>
      <c r="D34" s="195" t="s">
        <v>139</v>
      </c>
      <c r="E34" s="230" t="s">
        <v>506</v>
      </c>
      <c r="F34" s="230" t="s">
        <v>507</v>
      </c>
      <c r="G34" s="230" t="s">
        <v>2062</v>
      </c>
      <c r="H34" s="230" t="s">
        <v>508</v>
      </c>
      <c r="I34" s="230"/>
      <c r="J34" s="230"/>
      <c r="K34" s="230" t="s">
        <v>509</v>
      </c>
      <c r="L34" s="232"/>
      <c r="M34" s="100" t="s">
        <v>159</v>
      </c>
      <c r="N34" s="191" t="s">
        <v>498</v>
      </c>
      <c r="O34" s="204" t="s">
        <v>499</v>
      </c>
      <c r="P34" s="223"/>
      <c r="Q34" s="219" t="s">
        <v>292</v>
      </c>
      <c r="R34" s="219" t="s">
        <v>510</v>
      </c>
      <c r="S34" s="198" t="s">
        <v>511</v>
      </c>
      <c r="T34" s="198" t="s">
        <v>512</v>
      </c>
      <c r="U34" s="203" t="s">
        <v>513</v>
      </c>
      <c r="V34" s="203" t="s">
        <v>514</v>
      </c>
      <c r="AA34" s="215">
        <f>IF(OR(J34="Fail",ISBLANK(J34)),INDEX('Issue Code Table'!C:C,MATCH(N:N,'Issue Code Table'!A:A,0)),IF(M34="Critical",6,IF(M34="Significant",5,IF(M34="Moderate",3,2))))</f>
        <v>5</v>
      </c>
    </row>
    <row r="35" spans="1:27" ht="90" customHeight="1" x14ac:dyDescent="0.25">
      <c r="A35" s="228" t="s">
        <v>525</v>
      </c>
      <c r="B35" s="195" t="s">
        <v>210</v>
      </c>
      <c r="C35" s="195" t="s">
        <v>211</v>
      </c>
      <c r="D35" s="195" t="s">
        <v>139</v>
      </c>
      <c r="E35" s="230" t="s">
        <v>516</v>
      </c>
      <c r="F35" s="230" t="s">
        <v>517</v>
      </c>
      <c r="G35" s="230" t="s">
        <v>2063</v>
      </c>
      <c r="H35" s="230" t="s">
        <v>518</v>
      </c>
      <c r="I35" s="230"/>
      <c r="J35" s="230"/>
      <c r="K35" s="230" t="s">
        <v>519</v>
      </c>
      <c r="L35" s="232"/>
      <c r="M35" s="100" t="s">
        <v>159</v>
      </c>
      <c r="N35" s="191" t="s">
        <v>187</v>
      </c>
      <c r="O35" s="204" t="s">
        <v>188</v>
      </c>
      <c r="P35" s="223"/>
      <c r="Q35" s="219" t="s">
        <v>292</v>
      </c>
      <c r="R35" s="219" t="s">
        <v>520</v>
      </c>
      <c r="S35" s="198" t="s">
        <v>521</v>
      </c>
      <c r="T35" s="198" t="s">
        <v>522</v>
      </c>
      <c r="U35" s="203" t="s">
        <v>523</v>
      </c>
      <c r="V35" s="203" t="s">
        <v>524</v>
      </c>
      <c r="AA35" s="215">
        <f>IF(OR(J35="Fail",ISBLANK(J35)),INDEX('Issue Code Table'!C:C,MATCH(N:N,'Issue Code Table'!A:A,0)),IF(M35="Critical",6,IF(M35="Significant",5,IF(M35="Moderate",3,2))))</f>
        <v>5</v>
      </c>
    </row>
    <row r="36" spans="1:27" ht="90" customHeight="1" x14ac:dyDescent="0.25">
      <c r="A36" s="228" t="s">
        <v>534</v>
      </c>
      <c r="B36" s="195" t="s">
        <v>210</v>
      </c>
      <c r="C36" s="195" t="s">
        <v>211</v>
      </c>
      <c r="D36" s="195" t="s">
        <v>139</v>
      </c>
      <c r="E36" s="230" t="s">
        <v>526</v>
      </c>
      <c r="F36" s="230" t="s">
        <v>527</v>
      </c>
      <c r="G36" s="230" t="s">
        <v>2064</v>
      </c>
      <c r="H36" s="230" t="s">
        <v>528</v>
      </c>
      <c r="I36" s="230"/>
      <c r="J36" s="230"/>
      <c r="K36" s="230" t="s">
        <v>529</v>
      </c>
      <c r="L36" s="232"/>
      <c r="M36" s="100" t="s">
        <v>159</v>
      </c>
      <c r="N36" s="191" t="s">
        <v>244</v>
      </c>
      <c r="O36" s="204" t="s">
        <v>245</v>
      </c>
      <c r="P36" s="223"/>
      <c r="Q36" s="219" t="s">
        <v>292</v>
      </c>
      <c r="R36" s="219" t="s">
        <v>530</v>
      </c>
      <c r="S36" s="198" t="s">
        <v>531</v>
      </c>
      <c r="T36" s="198" t="s">
        <v>532</v>
      </c>
      <c r="U36" s="203" t="s">
        <v>2065</v>
      </c>
      <c r="V36" s="203" t="s">
        <v>533</v>
      </c>
      <c r="AA36" s="215">
        <f>IF(OR(J36="Fail",ISBLANK(J36)),INDEX('Issue Code Table'!C:C,MATCH(N:N,'Issue Code Table'!A:A,0)),IF(M36="Critical",6,IF(M36="Significant",5,IF(M36="Moderate",3,2))))</f>
        <v>5</v>
      </c>
    </row>
    <row r="37" spans="1:27" ht="90" customHeight="1" x14ac:dyDescent="0.25">
      <c r="A37" s="228" t="s">
        <v>545</v>
      </c>
      <c r="B37" s="195" t="s">
        <v>210</v>
      </c>
      <c r="C37" s="195" t="s">
        <v>211</v>
      </c>
      <c r="D37" s="195" t="s">
        <v>139</v>
      </c>
      <c r="E37" s="230" t="s">
        <v>535</v>
      </c>
      <c r="F37" s="230" t="s">
        <v>536</v>
      </c>
      <c r="G37" s="230" t="s">
        <v>2066</v>
      </c>
      <c r="H37" s="230" t="s">
        <v>537</v>
      </c>
      <c r="I37" s="230"/>
      <c r="J37" s="230"/>
      <c r="K37" s="230" t="s">
        <v>538</v>
      </c>
      <c r="L37" s="232" t="s">
        <v>539</v>
      </c>
      <c r="M37" s="100" t="s">
        <v>331</v>
      </c>
      <c r="N37" s="222" t="s">
        <v>540</v>
      </c>
      <c r="O37" s="204" t="s">
        <v>541</v>
      </c>
      <c r="P37" s="223"/>
      <c r="Q37" s="219" t="s">
        <v>292</v>
      </c>
      <c r="R37" s="219" t="s">
        <v>542</v>
      </c>
      <c r="S37" s="198"/>
      <c r="T37" s="198" t="s">
        <v>543</v>
      </c>
      <c r="U37" s="203" t="s">
        <v>544</v>
      </c>
      <c r="V37" s="203"/>
      <c r="W37" s="213"/>
      <c r="AA37" s="215">
        <f>IF(OR(J37="Fail",ISBLANK(J37)),INDEX('Issue Code Table'!C:C,MATCH(N:N,'Issue Code Table'!A:A,0)),IF(M37="Critical",6,IF(M37="Significant",5,IF(M37="Moderate",3,2))))</f>
        <v>1</v>
      </c>
    </row>
    <row r="38" spans="1:27" ht="90" customHeight="1" x14ac:dyDescent="0.25">
      <c r="A38" s="228" t="s">
        <v>557</v>
      </c>
      <c r="B38" s="195" t="s">
        <v>210</v>
      </c>
      <c r="C38" s="195" t="s">
        <v>211</v>
      </c>
      <c r="D38" s="195" t="s">
        <v>139</v>
      </c>
      <c r="E38" s="230" t="s">
        <v>546</v>
      </c>
      <c r="F38" s="230" t="s">
        <v>547</v>
      </c>
      <c r="G38" s="230" t="s">
        <v>2067</v>
      </c>
      <c r="H38" s="230" t="s">
        <v>548</v>
      </c>
      <c r="I38" s="230"/>
      <c r="J38" s="230"/>
      <c r="K38" s="230" t="s">
        <v>549</v>
      </c>
      <c r="L38" s="232"/>
      <c r="M38" s="100" t="s">
        <v>159</v>
      </c>
      <c r="N38" s="191" t="s">
        <v>550</v>
      </c>
      <c r="O38" s="204" t="s">
        <v>551</v>
      </c>
      <c r="P38" s="223"/>
      <c r="Q38" s="219" t="s">
        <v>292</v>
      </c>
      <c r="R38" s="219" t="s">
        <v>552</v>
      </c>
      <c r="S38" s="198" t="s">
        <v>553</v>
      </c>
      <c r="T38" s="198" t="s">
        <v>554</v>
      </c>
      <c r="U38" s="203" t="s">
        <v>555</v>
      </c>
      <c r="V38" s="203" t="s">
        <v>556</v>
      </c>
      <c r="W38" s="213"/>
      <c r="AA38" s="215">
        <f>IF(OR(J38="Fail",ISBLANK(J38)),INDEX('Issue Code Table'!C:C,MATCH(N:N,'Issue Code Table'!A:A,0)),IF(M38="Critical",6,IF(M38="Significant",5,IF(M38="Moderate",3,2))))</f>
        <v>6</v>
      </c>
    </row>
    <row r="39" spans="1:27" ht="90" customHeight="1" x14ac:dyDescent="0.25">
      <c r="A39" s="228" t="s">
        <v>568</v>
      </c>
      <c r="B39" s="195" t="s">
        <v>210</v>
      </c>
      <c r="C39" s="195" t="s">
        <v>211</v>
      </c>
      <c r="D39" s="195" t="s">
        <v>139</v>
      </c>
      <c r="E39" s="230" t="s">
        <v>558</v>
      </c>
      <c r="F39" s="230" t="s">
        <v>559</v>
      </c>
      <c r="G39" s="230" t="s">
        <v>2068</v>
      </c>
      <c r="H39" s="230" t="s">
        <v>560</v>
      </c>
      <c r="I39" s="230"/>
      <c r="J39" s="230"/>
      <c r="K39" s="230" t="s">
        <v>561</v>
      </c>
      <c r="L39" s="232" t="s">
        <v>562</v>
      </c>
      <c r="M39" s="100" t="s">
        <v>202</v>
      </c>
      <c r="N39" s="191" t="s">
        <v>563</v>
      </c>
      <c r="O39" s="204" t="s">
        <v>564</v>
      </c>
      <c r="P39" s="223"/>
      <c r="Q39" s="219" t="s">
        <v>292</v>
      </c>
      <c r="R39" s="219" t="s">
        <v>565</v>
      </c>
      <c r="S39" s="198" t="s">
        <v>566</v>
      </c>
      <c r="T39" s="198" t="s">
        <v>2123</v>
      </c>
      <c r="U39" s="203" t="s">
        <v>567</v>
      </c>
      <c r="V39" s="203"/>
      <c r="AA39" s="215">
        <f>IF(OR(J39="Fail",ISBLANK(J39)),INDEX('Issue Code Table'!C:C,MATCH(N:N,'Issue Code Table'!A:A,0)),IF(M39="Critical",6,IF(M39="Significant",5,IF(M39="Moderate",3,2))))</f>
        <v>3</v>
      </c>
    </row>
    <row r="40" spans="1:27" ht="90" customHeight="1" x14ac:dyDescent="0.25">
      <c r="A40" s="228" t="s">
        <v>578</v>
      </c>
      <c r="B40" s="195" t="s">
        <v>210</v>
      </c>
      <c r="C40" s="195" t="s">
        <v>211</v>
      </c>
      <c r="D40" s="195" t="s">
        <v>139</v>
      </c>
      <c r="E40" s="230" t="s">
        <v>569</v>
      </c>
      <c r="F40" s="230" t="s">
        <v>570</v>
      </c>
      <c r="G40" s="230" t="s">
        <v>2069</v>
      </c>
      <c r="H40" s="230" t="s">
        <v>571</v>
      </c>
      <c r="I40" s="230"/>
      <c r="J40" s="230"/>
      <c r="K40" s="230" t="s">
        <v>572</v>
      </c>
      <c r="L40" s="232"/>
      <c r="M40" s="100" t="s">
        <v>159</v>
      </c>
      <c r="N40" s="191" t="s">
        <v>573</v>
      </c>
      <c r="O40" s="204" t="s">
        <v>574</v>
      </c>
      <c r="P40" s="223"/>
      <c r="Q40" s="219" t="s">
        <v>292</v>
      </c>
      <c r="R40" s="219" t="s">
        <v>575</v>
      </c>
      <c r="S40" s="198" t="s">
        <v>576</v>
      </c>
      <c r="T40" s="198" t="s">
        <v>2121</v>
      </c>
      <c r="U40" s="203" t="s">
        <v>2122</v>
      </c>
      <c r="V40" s="203" t="s">
        <v>577</v>
      </c>
      <c r="AA40" s="215" t="e">
        <f>IF(OR(J40="Fail",ISBLANK(J40)),INDEX('Issue Code Table'!C:C,MATCH(N:N,'Issue Code Table'!A:A,0)),IF(M40="Critical",6,IF(M40="Significant",5,IF(M40="Moderate",3,2))))</f>
        <v>#N/A</v>
      </c>
    </row>
    <row r="41" spans="1:27" ht="90" customHeight="1" x14ac:dyDescent="0.25">
      <c r="A41" s="228" t="s">
        <v>591</v>
      </c>
      <c r="B41" s="195" t="s">
        <v>579</v>
      </c>
      <c r="C41" s="195" t="s">
        <v>580</v>
      </c>
      <c r="D41" s="195" t="s">
        <v>139</v>
      </c>
      <c r="E41" s="230" t="s">
        <v>581</v>
      </c>
      <c r="F41" s="230" t="s">
        <v>582</v>
      </c>
      <c r="G41" s="230" t="s">
        <v>2070</v>
      </c>
      <c r="H41" s="230" t="s">
        <v>583</v>
      </c>
      <c r="I41" s="230"/>
      <c r="J41" s="230"/>
      <c r="K41" s="230" t="s">
        <v>584</v>
      </c>
      <c r="L41" s="232"/>
      <c r="M41" s="100" t="s">
        <v>159</v>
      </c>
      <c r="N41" s="191" t="s">
        <v>585</v>
      </c>
      <c r="O41" s="204" t="s">
        <v>586</v>
      </c>
      <c r="P41" s="223"/>
      <c r="Q41" s="219" t="s">
        <v>292</v>
      </c>
      <c r="R41" s="219" t="s">
        <v>587</v>
      </c>
      <c r="S41" s="198"/>
      <c r="T41" s="198" t="s">
        <v>588</v>
      </c>
      <c r="U41" s="203" t="s">
        <v>589</v>
      </c>
      <c r="V41" s="203" t="s">
        <v>590</v>
      </c>
      <c r="AA41" s="215">
        <f>IF(OR(J41="Fail",ISBLANK(J41)),INDEX('Issue Code Table'!C:C,MATCH(N:N,'Issue Code Table'!A:A,0)),IF(M41="Critical",6,IF(M41="Significant",5,IF(M41="Moderate",3,2))))</f>
        <v>6</v>
      </c>
    </row>
    <row r="42" spans="1:27" ht="90" customHeight="1" x14ac:dyDescent="0.25">
      <c r="A42" s="228" t="s">
        <v>603</v>
      </c>
      <c r="B42" s="195" t="s">
        <v>384</v>
      </c>
      <c r="C42" s="195" t="s">
        <v>385</v>
      </c>
      <c r="D42" s="195" t="s">
        <v>139</v>
      </c>
      <c r="E42" s="230" t="s">
        <v>592</v>
      </c>
      <c r="F42" s="230" t="s">
        <v>593</v>
      </c>
      <c r="G42" s="230" t="s">
        <v>2071</v>
      </c>
      <c r="H42" s="230" t="s">
        <v>594</v>
      </c>
      <c r="I42" s="230"/>
      <c r="J42" s="230"/>
      <c r="K42" s="230" t="s">
        <v>595</v>
      </c>
      <c r="L42" s="232"/>
      <c r="M42" s="100" t="s">
        <v>159</v>
      </c>
      <c r="N42" s="191" t="s">
        <v>596</v>
      </c>
      <c r="O42" s="204" t="s">
        <v>597</v>
      </c>
      <c r="P42" s="223"/>
      <c r="Q42" s="219" t="s">
        <v>292</v>
      </c>
      <c r="R42" s="219" t="s">
        <v>598</v>
      </c>
      <c r="S42" s="198" t="s">
        <v>599</v>
      </c>
      <c r="T42" s="198" t="s">
        <v>600</v>
      </c>
      <c r="U42" s="203" t="s">
        <v>601</v>
      </c>
      <c r="V42" s="203" t="s">
        <v>602</v>
      </c>
      <c r="W42" s="213"/>
      <c r="AA42" s="215">
        <f>IF(OR(J42="Fail",ISBLANK(J42)),INDEX('Issue Code Table'!C:C,MATCH(N:N,'Issue Code Table'!A:A,0)),IF(M42="Critical",6,IF(M42="Significant",5,IF(M42="Moderate",3,2))))</f>
        <v>6</v>
      </c>
    </row>
    <row r="43" spans="1:27" ht="90" customHeight="1" x14ac:dyDescent="0.25">
      <c r="A43" s="228" t="s">
        <v>611</v>
      </c>
      <c r="B43" s="195" t="s">
        <v>384</v>
      </c>
      <c r="C43" s="195" t="s">
        <v>385</v>
      </c>
      <c r="D43" s="195" t="s">
        <v>139</v>
      </c>
      <c r="E43" s="230" t="s">
        <v>604</v>
      </c>
      <c r="F43" s="230" t="s">
        <v>605</v>
      </c>
      <c r="G43" s="230" t="s">
        <v>2072</v>
      </c>
      <c r="H43" s="230" t="s">
        <v>606</v>
      </c>
      <c r="I43" s="230"/>
      <c r="J43" s="230"/>
      <c r="K43" s="230" t="s">
        <v>595</v>
      </c>
      <c r="L43" s="232"/>
      <c r="M43" s="100" t="s">
        <v>159</v>
      </c>
      <c r="N43" s="191" t="s">
        <v>596</v>
      </c>
      <c r="O43" s="204" t="s">
        <v>597</v>
      </c>
      <c r="P43" s="223"/>
      <c r="Q43" s="219" t="s">
        <v>292</v>
      </c>
      <c r="R43" s="219" t="s">
        <v>607</v>
      </c>
      <c r="S43" s="198"/>
      <c r="T43" s="198" t="s">
        <v>608</v>
      </c>
      <c r="U43" s="203" t="s">
        <v>609</v>
      </c>
      <c r="V43" s="203" t="s">
        <v>610</v>
      </c>
      <c r="W43" s="213"/>
      <c r="AA43" s="215">
        <f>IF(OR(J43="Fail",ISBLANK(J43)),INDEX('Issue Code Table'!C:C,MATCH(N:N,'Issue Code Table'!A:A,0)),IF(M43="Critical",6,IF(M43="Significant",5,IF(M43="Moderate",3,2))))</f>
        <v>6</v>
      </c>
    </row>
    <row r="44" spans="1:27" ht="90" customHeight="1" x14ac:dyDescent="0.25">
      <c r="A44" s="228" t="s">
        <v>620</v>
      </c>
      <c r="B44" s="195" t="s">
        <v>167</v>
      </c>
      <c r="C44" s="195" t="s">
        <v>580</v>
      </c>
      <c r="D44" s="195" t="s">
        <v>139</v>
      </c>
      <c r="E44" s="230" t="s">
        <v>612</v>
      </c>
      <c r="F44" s="230" t="s">
        <v>613</v>
      </c>
      <c r="G44" s="230" t="s">
        <v>2073</v>
      </c>
      <c r="H44" s="230" t="s">
        <v>614</v>
      </c>
      <c r="I44" s="230"/>
      <c r="J44" s="230"/>
      <c r="K44" s="230" t="s">
        <v>615</v>
      </c>
      <c r="L44" s="232"/>
      <c r="M44" s="100" t="s">
        <v>159</v>
      </c>
      <c r="N44" s="191" t="s">
        <v>596</v>
      </c>
      <c r="O44" s="204" t="s">
        <v>597</v>
      </c>
      <c r="P44" s="223"/>
      <c r="Q44" s="219" t="s">
        <v>292</v>
      </c>
      <c r="R44" s="219" t="s">
        <v>616</v>
      </c>
      <c r="S44" s="198"/>
      <c r="T44" s="198" t="s">
        <v>617</v>
      </c>
      <c r="U44" s="203" t="s">
        <v>618</v>
      </c>
      <c r="V44" s="203" t="s">
        <v>619</v>
      </c>
      <c r="W44" s="213"/>
      <c r="AA44" s="215">
        <f>IF(OR(J44="Fail",ISBLANK(J44)),INDEX('Issue Code Table'!C:C,MATCH(N:N,'Issue Code Table'!A:A,0)),IF(M44="Critical",6,IF(M44="Significant",5,IF(M44="Moderate",3,2))))</f>
        <v>6</v>
      </c>
    </row>
    <row r="45" spans="1:27" ht="90" customHeight="1" x14ac:dyDescent="0.25">
      <c r="A45" s="228" t="s">
        <v>634</v>
      </c>
      <c r="B45" s="195" t="s">
        <v>621</v>
      </c>
      <c r="C45" s="195" t="s">
        <v>622</v>
      </c>
      <c r="D45" s="195" t="s">
        <v>139</v>
      </c>
      <c r="E45" s="230" t="s">
        <v>623</v>
      </c>
      <c r="F45" s="230" t="s">
        <v>624</v>
      </c>
      <c r="G45" s="230" t="s">
        <v>2074</v>
      </c>
      <c r="H45" s="230" t="s">
        <v>625</v>
      </c>
      <c r="I45" s="230"/>
      <c r="J45" s="230"/>
      <c r="K45" s="230" t="s">
        <v>626</v>
      </c>
      <c r="L45" s="232"/>
      <c r="M45" s="100" t="s">
        <v>159</v>
      </c>
      <c r="N45" s="191" t="s">
        <v>627</v>
      </c>
      <c r="O45" s="204" t="s">
        <v>628</v>
      </c>
      <c r="P45" s="223"/>
      <c r="Q45" s="219" t="s">
        <v>292</v>
      </c>
      <c r="R45" s="219" t="s">
        <v>629</v>
      </c>
      <c r="S45" s="198" t="s">
        <v>630</v>
      </c>
      <c r="T45" s="198" t="s">
        <v>631</v>
      </c>
      <c r="U45" s="203" t="s">
        <v>632</v>
      </c>
      <c r="V45" s="203" t="s">
        <v>633</v>
      </c>
      <c r="W45" s="213"/>
      <c r="AA45" s="215">
        <f>IF(OR(J45="Fail",ISBLANK(J45)),INDEX('Issue Code Table'!C:C,MATCH(N:N,'Issue Code Table'!A:A,0)),IF(M45="Critical",6,IF(M45="Significant",5,IF(M45="Moderate",3,2))))</f>
        <v>5</v>
      </c>
    </row>
    <row r="46" spans="1:27" ht="90" customHeight="1" x14ac:dyDescent="0.25">
      <c r="A46" s="228" t="s">
        <v>646</v>
      </c>
      <c r="B46" s="195" t="s">
        <v>635</v>
      </c>
      <c r="C46" s="195" t="s">
        <v>636</v>
      </c>
      <c r="D46" s="195" t="s">
        <v>139</v>
      </c>
      <c r="E46" s="230" t="s">
        <v>637</v>
      </c>
      <c r="F46" s="230" t="s">
        <v>638</v>
      </c>
      <c r="G46" s="230" t="s">
        <v>2075</v>
      </c>
      <c r="H46" s="230" t="s">
        <v>639</v>
      </c>
      <c r="I46" s="230"/>
      <c r="J46" s="230"/>
      <c r="K46" s="230" t="s">
        <v>640</v>
      </c>
      <c r="L46" s="232"/>
      <c r="M46" s="100" t="s">
        <v>159</v>
      </c>
      <c r="N46" s="191" t="s">
        <v>627</v>
      </c>
      <c r="O46" s="204" t="s">
        <v>628</v>
      </c>
      <c r="P46" s="223"/>
      <c r="Q46" s="219" t="s">
        <v>292</v>
      </c>
      <c r="R46" s="219" t="s">
        <v>641</v>
      </c>
      <c r="S46" s="198" t="s">
        <v>642</v>
      </c>
      <c r="T46" s="198" t="s">
        <v>643</v>
      </c>
      <c r="U46" s="203" t="s">
        <v>644</v>
      </c>
      <c r="V46" s="203" t="s">
        <v>645</v>
      </c>
      <c r="W46" s="213"/>
      <c r="AA46" s="215">
        <f>IF(OR(J46="Fail",ISBLANK(J46)),INDEX('Issue Code Table'!C:C,MATCH(N:N,'Issue Code Table'!A:A,0)),IF(M46="Critical",6,IF(M46="Significant",5,IF(M46="Moderate",3,2))))</f>
        <v>5</v>
      </c>
    </row>
    <row r="47" spans="1:27" ht="90" customHeight="1" x14ac:dyDescent="0.25">
      <c r="A47" s="228" t="s">
        <v>655</v>
      </c>
      <c r="B47" s="195" t="s">
        <v>579</v>
      </c>
      <c r="C47" s="195" t="s">
        <v>580</v>
      </c>
      <c r="D47" s="195" t="s">
        <v>139</v>
      </c>
      <c r="E47" s="230" t="s">
        <v>647</v>
      </c>
      <c r="F47" s="230" t="s">
        <v>648</v>
      </c>
      <c r="G47" s="230" t="s">
        <v>2076</v>
      </c>
      <c r="H47" s="230" t="s">
        <v>649</v>
      </c>
      <c r="I47" s="230"/>
      <c r="J47" s="230"/>
      <c r="K47" s="230" t="s">
        <v>650</v>
      </c>
      <c r="L47" s="232"/>
      <c r="M47" s="100" t="s">
        <v>202</v>
      </c>
      <c r="N47" s="191" t="s">
        <v>448</v>
      </c>
      <c r="O47" s="204" t="s">
        <v>449</v>
      </c>
      <c r="P47" s="223"/>
      <c r="Q47" s="219" t="s">
        <v>292</v>
      </c>
      <c r="R47" s="219" t="s">
        <v>651</v>
      </c>
      <c r="S47" s="198" t="s">
        <v>652</v>
      </c>
      <c r="T47" s="198" t="s">
        <v>653</v>
      </c>
      <c r="U47" s="203" t="s">
        <v>654</v>
      </c>
      <c r="V47" s="203"/>
      <c r="W47" s="213"/>
      <c r="AA47" s="215">
        <f>IF(OR(J47="Fail",ISBLANK(J47)),INDEX('Issue Code Table'!C:C,MATCH(N:N,'Issue Code Table'!A:A,0)),IF(M47="Critical",6,IF(M47="Significant",5,IF(M47="Moderate",3,2))))</f>
        <v>4</v>
      </c>
    </row>
    <row r="48" spans="1:27" ht="90" customHeight="1" x14ac:dyDescent="0.25">
      <c r="A48" s="228" t="s">
        <v>667</v>
      </c>
      <c r="B48" s="195" t="s">
        <v>656</v>
      </c>
      <c r="C48" s="195" t="s">
        <v>657</v>
      </c>
      <c r="D48" s="195" t="s">
        <v>139</v>
      </c>
      <c r="E48" s="230" t="s">
        <v>658</v>
      </c>
      <c r="F48" s="230" t="s">
        <v>659</v>
      </c>
      <c r="G48" s="230" t="s">
        <v>2077</v>
      </c>
      <c r="H48" s="230" t="s">
        <v>660</v>
      </c>
      <c r="I48" s="230"/>
      <c r="J48" s="230"/>
      <c r="K48" s="230" t="s">
        <v>661</v>
      </c>
      <c r="L48" s="232"/>
      <c r="M48" s="100" t="s">
        <v>202</v>
      </c>
      <c r="N48" s="191" t="s">
        <v>662</v>
      </c>
      <c r="O48" s="204" t="s">
        <v>663</v>
      </c>
      <c r="P48" s="223"/>
      <c r="Q48" s="219" t="s">
        <v>292</v>
      </c>
      <c r="R48" s="219" t="s">
        <v>664</v>
      </c>
      <c r="S48" s="198"/>
      <c r="T48" s="198" t="s">
        <v>665</v>
      </c>
      <c r="U48" s="203" t="s">
        <v>666</v>
      </c>
      <c r="V48" s="203"/>
      <c r="W48" s="213"/>
      <c r="AA48" s="215">
        <f>IF(OR(J48="Fail",ISBLANK(J48)),INDEX('Issue Code Table'!C:C,MATCH(N:N,'Issue Code Table'!A:A,0)),IF(M48="Critical",6,IF(M48="Significant",5,IF(M48="Moderate",3,2))))</f>
        <v>4</v>
      </c>
    </row>
    <row r="49" spans="1:27" ht="90" customHeight="1" x14ac:dyDescent="0.25">
      <c r="A49" s="228" t="s">
        <v>680</v>
      </c>
      <c r="B49" s="195" t="s">
        <v>668</v>
      </c>
      <c r="C49" s="195" t="s">
        <v>669</v>
      </c>
      <c r="D49" s="195" t="s">
        <v>139</v>
      </c>
      <c r="E49" s="230" t="s">
        <v>670</v>
      </c>
      <c r="F49" s="230" t="s">
        <v>671</v>
      </c>
      <c r="G49" s="230" t="s">
        <v>2078</v>
      </c>
      <c r="H49" s="230" t="s">
        <v>672</v>
      </c>
      <c r="I49" s="230"/>
      <c r="J49" s="230"/>
      <c r="K49" s="230" t="s">
        <v>673</v>
      </c>
      <c r="L49" s="232"/>
      <c r="M49" s="100" t="s">
        <v>159</v>
      </c>
      <c r="N49" s="231" t="s">
        <v>2142</v>
      </c>
      <c r="O49" s="237" t="s">
        <v>2146</v>
      </c>
      <c r="P49" s="223"/>
      <c r="Q49" s="219" t="s">
        <v>292</v>
      </c>
      <c r="R49" s="219" t="s">
        <v>675</v>
      </c>
      <c r="S49" s="198" t="s">
        <v>676</v>
      </c>
      <c r="T49" s="198" t="s">
        <v>677</v>
      </c>
      <c r="U49" s="203" t="s">
        <v>678</v>
      </c>
      <c r="V49" s="203" t="s">
        <v>679</v>
      </c>
      <c r="W49" s="213"/>
      <c r="AA49" s="215">
        <f>IF(OR(J49="Fail",ISBLANK(J49)),INDEX('Issue Code Table'!C:C,MATCH(N:N,'Issue Code Table'!A:A,0)),IF(M49="Critical",6,IF(M49="Significant",5,IF(M49="Moderate",3,2))))</f>
        <v>6</v>
      </c>
    </row>
    <row r="50" spans="1:27" ht="90" customHeight="1" x14ac:dyDescent="0.25">
      <c r="A50" s="228" t="s">
        <v>690</v>
      </c>
      <c r="B50" s="195" t="s">
        <v>210</v>
      </c>
      <c r="C50" s="195" t="s">
        <v>211</v>
      </c>
      <c r="D50" s="195" t="s">
        <v>139</v>
      </c>
      <c r="E50" s="230" t="s">
        <v>681</v>
      </c>
      <c r="F50" s="230" t="s">
        <v>682</v>
      </c>
      <c r="G50" s="230" t="s">
        <v>2079</v>
      </c>
      <c r="H50" s="230" t="s">
        <v>683</v>
      </c>
      <c r="I50" s="230"/>
      <c r="J50" s="230"/>
      <c r="K50" s="230" t="s">
        <v>684</v>
      </c>
      <c r="L50" s="232"/>
      <c r="M50" s="100" t="s">
        <v>202</v>
      </c>
      <c r="N50" s="191" t="s">
        <v>685</v>
      </c>
      <c r="O50" s="204" t="s">
        <v>686</v>
      </c>
      <c r="P50" s="223"/>
      <c r="Q50" s="219" t="s">
        <v>292</v>
      </c>
      <c r="R50" s="219" t="s">
        <v>687</v>
      </c>
      <c r="S50" s="198"/>
      <c r="T50" s="198" t="s">
        <v>688</v>
      </c>
      <c r="U50" s="203" t="s">
        <v>689</v>
      </c>
      <c r="V50" s="203"/>
      <c r="W50" s="213"/>
      <c r="AA50" s="215">
        <f>IF(OR(J50="Fail",ISBLANK(J50)),INDEX('Issue Code Table'!C:C,MATCH(N:N,'Issue Code Table'!A:A,0)),IF(M50="Critical",6,IF(M50="Significant",5,IF(M50="Moderate",3,2))))</f>
        <v>4</v>
      </c>
    </row>
    <row r="51" spans="1:27" ht="90" customHeight="1" x14ac:dyDescent="0.25">
      <c r="A51" s="228" t="s">
        <v>701</v>
      </c>
      <c r="B51" s="195" t="s">
        <v>691</v>
      </c>
      <c r="C51" s="195" t="s">
        <v>692</v>
      </c>
      <c r="D51" s="195" t="s">
        <v>139</v>
      </c>
      <c r="E51" s="230" t="s">
        <v>693</v>
      </c>
      <c r="F51" s="230" t="s">
        <v>694</v>
      </c>
      <c r="G51" s="230" t="s">
        <v>2080</v>
      </c>
      <c r="H51" s="230" t="s">
        <v>695</v>
      </c>
      <c r="I51" s="230"/>
      <c r="J51" s="230"/>
      <c r="K51" s="230" t="s">
        <v>696</v>
      </c>
      <c r="L51" s="232"/>
      <c r="M51" s="100" t="s">
        <v>159</v>
      </c>
      <c r="N51" s="231" t="s">
        <v>2142</v>
      </c>
      <c r="O51" s="237" t="s">
        <v>2146</v>
      </c>
      <c r="P51" s="223"/>
      <c r="Q51" s="219" t="s">
        <v>292</v>
      </c>
      <c r="R51" s="219" t="s">
        <v>697</v>
      </c>
      <c r="S51" s="198"/>
      <c r="T51" s="198" t="s">
        <v>698</v>
      </c>
      <c r="U51" s="203" t="s">
        <v>699</v>
      </c>
      <c r="V51" s="203" t="s">
        <v>700</v>
      </c>
      <c r="W51" s="213"/>
      <c r="AA51" s="215">
        <f>IF(OR(J51="Fail",ISBLANK(J51)),INDEX('Issue Code Table'!C:C,MATCH(N:N,'Issue Code Table'!A:A,0)),IF(M51="Critical",6,IF(M51="Significant",5,IF(M51="Moderate",3,2))))</f>
        <v>6</v>
      </c>
    </row>
    <row r="52" spans="1:27" ht="90" customHeight="1" x14ac:dyDescent="0.25">
      <c r="A52" s="228" t="s">
        <v>713</v>
      </c>
      <c r="B52" s="195" t="s">
        <v>702</v>
      </c>
      <c r="C52" s="195" t="s">
        <v>703</v>
      </c>
      <c r="D52" s="195" t="s">
        <v>139</v>
      </c>
      <c r="E52" s="230" t="s">
        <v>704</v>
      </c>
      <c r="F52" s="230" t="s">
        <v>705</v>
      </c>
      <c r="G52" s="230" t="s">
        <v>2081</v>
      </c>
      <c r="H52" s="230" t="s">
        <v>706</v>
      </c>
      <c r="I52" s="230"/>
      <c r="J52" s="230"/>
      <c r="K52" s="230" t="s">
        <v>707</v>
      </c>
      <c r="L52" s="232"/>
      <c r="M52" s="100" t="s">
        <v>159</v>
      </c>
      <c r="N52" s="191" t="s">
        <v>187</v>
      </c>
      <c r="O52" s="204" t="s">
        <v>188</v>
      </c>
      <c r="P52" s="223"/>
      <c r="Q52" s="219" t="s">
        <v>292</v>
      </c>
      <c r="R52" s="219" t="s">
        <v>708</v>
      </c>
      <c r="S52" s="198" t="s">
        <v>709</v>
      </c>
      <c r="T52" s="198" t="s">
        <v>710</v>
      </c>
      <c r="U52" s="203" t="s">
        <v>711</v>
      </c>
      <c r="V52" s="203" t="s">
        <v>712</v>
      </c>
      <c r="W52" s="213"/>
      <c r="AA52" s="215">
        <f>IF(OR(J52="Fail",ISBLANK(J52)),INDEX('Issue Code Table'!C:C,MATCH(N:N,'Issue Code Table'!A:A,0)),IF(M52="Critical",6,IF(M52="Significant",5,IF(M52="Moderate",3,2))))</f>
        <v>5</v>
      </c>
    </row>
    <row r="53" spans="1:27" ht="90" customHeight="1" x14ac:dyDescent="0.25">
      <c r="A53" s="228" t="s">
        <v>722</v>
      </c>
      <c r="B53" s="195" t="s">
        <v>167</v>
      </c>
      <c r="C53" s="195" t="s">
        <v>168</v>
      </c>
      <c r="D53" s="195" t="s">
        <v>139</v>
      </c>
      <c r="E53" s="230" t="s">
        <v>714</v>
      </c>
      <c r="F53" s="230" t="s">
        <v>715</v>
      </c>
      <c r="G53" s="230" t="s">
        <v>2082</v>
      </c>
      <c r="H53" s="230" t="s">
        <v>716</v>
      </c>
      <c r="I53" s="230"/>
      <c r="J53" s="230"/>
      <c r="K53" s="230" t="s">
        <v>717</v>
      </c>
      <c r="L53" s="232"/>
      <c r="M53" s="100" t="s">
        <v>159</v>
      </c>
      <c r="N53" s="191" t="s">
        <v>187</v>
      </c>
      <c r="O53" s="204" t="s">
        <v>188</v>
      </c>
      <c r="P53" s="223"/>
      <c r="Q53" s="219" t="s">
        <v>292</v>
      </c>
      <c r="R53" s="219" t="s">
        <v>718</v>
      </c>
      <c r="S53" s="198"/>
      <c r="T53" s="198" t="s">
        <v>719</v>
      </c>
      <c r="U53" s="203" t="s">
        <v>720</v>
      </c>
      <c r="V53" s="203" t="s">
        <v>721</v>
      </c>
      <c r="W53" s="213"/>
      <c r="AA53" s="215">
        <f>IF(OR(J53="Fail",ISBLANK(J53)),INDEX('Issue Code Table'!C:C,MATCH(N:N,'Issue Code Table'!A:A,0)),IF(M53="Critical",6,IF(M53="Significant",5,IF(M53="Moderate",3,2))))</f>
        <v>5</v>
      </c>
    </row>
    <row r="54" spans="1:27" ht="90" customHeight="1" x14ac:dyDescent="0.25">
      <c r="A54" s="228" t="s">
        <v>732</v>
      </c>
      <c r="B54" s="195" t="s">
        <v>137</v>
      </c>
      <c r="C54" s="195" t="s">
        <v>138</v>
      </c>
      <c r="D54" s="195" t="s">
        <v>139</v>
      </c>
      <c r="E54" s="230" t="s">
        <v>723</v>
      </c>
      <c r="F54" s="230" t="s">
        <v>724</v>
      </c>
      <c r="G54" s="230" t="s">
        <v>2083</v>
      </c>
      <c r="H54" s="230" t="s">
        <v>725</v>
      </c>
      <c r="I54" s="230"/>
      <c r="J54" s="230"/>
      <c r="K54" s="230" t="s">
        <v>726</v>
      </c>
      <c r="L54" s="232"/>
      <c r="M54" s="100" t="s">
        <v>159</v>
      </c>
      <c r="N54" s="191" t="s">
        <v>187</v>
      </c>
      <c r="O54" s="204" t="s">
        <v>188</v>
      </c>
      <c r="P54" s="223"/>
      <c r="Q54" s="219" t="s">
        <v>292</v>
      </c>
      <c r="R54" s="219" t="s">
        <v>727</v>
      </c>
      <c r="S54" s="198" t="s">
        <v>728</v>
      </c>
      <c r="T54" s="198" t="s">
        <v>729</v>
      </c>
      <c r="U54" s="203" t="s">
        <v>730</v>
      </c>
      <c r="V54" s="203" t="s">
        <v>731</v>
      </c>
      <c r="W54" s="213"/>
      <c r="AA54" s="215">
        <f>IF(OR(J54="Fail",ISBLANK(J54)),INDEX('Issue Code Table'!C:C,MATCH(N:N,'Issue Code Table'!A:A,0)),IF(M54="Critical",6,IF(M54="Significant",5,IF(M54="Moderate",3,2))))</f>
        <v>5</v>
      </c>
    </row>
    <row r="55" spans="1:27" ht="90" customHeight="1" x14ac:dyDescent="0.25">
      <c r="A55" s="228" t="s">
        <v>744</v>
      </c>
      <c r="B55" s="195" t="s">
        <v>137</v>
      </c>
      <c r="C55" s="195" t="s">
        <v>138</v>
      </c>
      <c r="D55" s="195" t="s">
        <v>139</v>
      </c>
      <c r="E55" s="230" t="s">
        <v>733</v>
      </c>
      <c r="F55" s="230" t="s">
        <v>734</v>
      </c>
      <c r="G55" s="230" t="s">
        <v>735</v>
      </c>
      <c r="H55" s="230" t="s">
        <v>736</v>
      </c>
      <c r="I55" s="230"/>
      <c r="J55" s="230"/>
      <c r="K55" s="230" t="s">
        <v>737</v>
      </c>
      <c r="L55" s="232"/>
      <c r="M55" s="100" t="s">
        <v>159</v>
      </c>
      <c r="N55" s="191" t="s">
        <v>596</v>
      </c>
      <c r="O55" s="204" t="s">
        <v>597</v>
      </c>
      <c r="P55" s="223"/>
      <c r="Q55" s="219" t="s">
        <v>738</v>
      </c>
      <c r="R55" s="219" t="s">
        <v>739</v>
      </c>
      <c r="S55" s="198" t="s">
        <v>740</v>
      </c>
      <c r="T55" s="198" t="s">
        <v>741</v>
      </c>
      <c r="U55" s="203" t="s">
        <v>742</v>
      </c>
      <c r="V55" s="203" t="s">
        <v>743</v>
      </c>
      <c r="W55" s="213"/>
      <c r="AA55" s="215">
        <f>IF(OR(J55="Fail",ISBLANK(J55)),INDEX('Issue Code Table'!C:C,MATCH(N:N,'Issue Code Table'!A:A,0)),IF(M55="Critical",6,IF(M55="Significant",5,IF(M55="Moderate",3,2))))</f>
        <v>6</v>
      </c>
    </row>
    <row r="56" spans="1:27" ht="90" customHeight="1" x14ac:dyDescent="0.25">
      <c r="A56" s="228" t="s">
        <v>756</v>
      </c>
      <c r="B56" s="195" t="s">
        <v>745</v>
      </c>
      <c r="C56" s="195" t="s">
        <v>746</v>
      </c>
      <c r="D56" s="195" t="s">
        <v>139</v>
      </c>
      <c r="E56" s="230" t="s">
        <v>747</v>
      </c>
      <c r="F56" s="230" t="s">
        <v>748</v>
      </c>
      <c r="G56" s="230" t="s">
        <v>2084</v>
      </c>
      <c r="H56" s="230" t="s">
        <v>749</v>
      </c>
      <c r="I56" s="230"/>
      <c r="J56" s="230"/>
      <c r="K56" s="230" t="s">
        <v>750</v>
      </c>
      <c r="L56" s="232"/>
      <c r="M56" s="100" t="s">
        <v>159</v>
      </c>
      <c r="N56" s="191" t="s">
        <v>596</v>
      </c>
      <c r="O56" s="204" t="s">
        <v>597</v>
      </c>
      <c r="P56" s="223"/>
      <c r="Q56" s="219" t="s">
        <v>738</v>
      </c>
      <c r="R56" s="219" t="s">
        <v>751</v>
      </c>
      <c r="S56" s="198" t="s">
        <v>752</v>
      </c>
      <c r="T56" s="198" t="s">
        <v>753</v>
      </c>
      <c r="U56" s="203" t="s">
        <v>754</v>
      </c>
      <c r="V56" s="203" t="s">
        <v>755</v>
      </c>
      <c r="W56" s="213"/>
      <c r="AA56" s="215">
        <f>IF(OR(J56="Fail",ISBLANK(J56)),INDEX('Issue Code Table'!C:C,MATCH(N:N,'Issue Code Table'!A:A,0)),IF(M56="Critical",6,IF(M56="Significant",5,IF(M56="Moderate",3,2))))</f>
        <v>6</v>
      </c>
    </row>
    <row r="57" spans="1:27" ht="90" customHeight="1" x14ac:dyDescent="0.25">
      <c r="A57" s="228" t="s">
        <v>769</v>
      </c>
      <c r="B57" s="205" t="s">
        <v>668</v>
      </c>
      <c r="C57" s="205" t="s">
        <v>757</v>
      </c>
      <c r="D57" s="195" t="s">
        <v>139</v>
      </c>
      <c r="E57" s="230" t="s">
        <v>758</v>
      </c>
      <c r="F57" s="230" t="s">
        <v>759</v>
      </c>
      <c r="G57" s="230" t="s">
        <v>760</v>
      </c>
      <c r="H57" s="230" t="s">
        <v>761</v>
      </c>
      <c r="I57" s="230"/>
      <c r="J57" s="230"/>
      <c r="K57" s="230" t="s">
        <v>762</v>
      </c>
      <c r="L57" s="232"/>
      <c r="M57" s="100" t="s">
        <v>159</v>
      </c>
      <c r="N57" s="191" t="s">
        <v>763</v>
      </c>
      <c r="O57" s="204" t="s">
        <v>597</v>
      </c>
      <c r="P57" s="223"/>
      <c r="Q57" s="219" t="s">
        <v>738</v>
      </c>
      <c r="R57" s="219" t="s">
        <v>764</v>
      </c>
      <c r="S57" s="198" t="s">
        <v>765</v>
      </c>
      <c r="T57" s="198" t="s">
        <v>766</v>
      </c>
      <c r="U57" s="203" t="s">
        <v>767</v>
      </c>
      <c r="V57" s="203" t="s">
        <v>768</v>
      </c>
      <c r="W57" s="213"/>
      <c r="AA57" s="215">
        <f>IF(OR(J57="Fail",ISBLANK(J57)),INDEX('Issue Code Table'!C:C,MATCH(N:N,'Issue Code Table'!A:A,0)),IF(M57="Critical",6,IF(M57="Significant",5,IF(M57="Moderate",3,2))))</f>
        <v>5</v>
      </c>
    </row>
    <row r="58" spans="1:27" ht="90" customHeight="1" x14ac:dyDescent="0.25">
      <c r="A58" s="228" t="s">
        <v>783</v>
      </c>
      <c r="B58" s="195" t="s">
        <v>372</v>
      </c>
      <c r="C58" s="195" t="s">
        <v>373</v>
      </c>
      <c r="D58" s="195" t="s">
        <v>139</v>
      </c>
      <c r="E58" s="230" t="s">
        <v>770</v>
      </c>
      <c r="F58" s="230" t="s">
        <v>771</v>
      </c>
      <c r="G58" s="230" t="s">
        <v>772</v>
      </c>
      <c r="H58" s="230" t="s">
        <v>773</v>
      </c>
      <c r="I58" s="230"/>
      <c r="J58" s="230"/>
      <c r="K58" s="230" t="s">
        <v>774</v>
      </c>
      <c r="L58" s="232" t="s">
        <v>775</v>
      </c>
      <c r="M58" s="100" t="s">
        <v>134</v>
      </c>
      <c r="N58" s="193" t="s">
        <v>776</v>
      </c>
      <c r="O58" s="204" t="s">
        <v>777</v>
      </c>
      <c r="P58" s="223"/>
      <c r="Q58" s="219" t="s">
        <v>738</v>
      </c>
      <c r="R58" s="219" t="s">
        <v>778</v>
      </c>
      <c r="S58" s="198" t="s">
        <v>779</v>
      </c>
      <c r="T58" s="198" t="s">
        <v>780</v>
      </c>
      <c r="U58" s="203" t="s">
        <v>781</v>
      </c>
      <c r="V58" s="203" t="s">
        <v>782</v>
      </c>
      <c r="W58" s="213"/>
      <c r="AA58" s="215" t="e">
        <f>IF(OR(J58="Fail",ISBLANK(J58)),INDEX('Issue Code Table'!C:C,MATCH(N:N,'Issue Code Table'!A:A,0)),IF(M58="Critical",6,IF(M58="Significant",5,IF(M58="Moderate",3,2))))</f>
        <v>#N/A</v>
      </c>
    </row>
    <row r="59" spans="1:27" ht="90" customHeight="1" x14ac:dyDescent="0.25">
      <c r="A59" s="228" t="s">
        <v>793</v>
      </c>
      <c r="B59" s="195" t="s">
        <v>372</v>
      </c>
      <c r="C59" s="195" t="s">
        <v>373</v>
      </c>
      <c r="D59" s="195" t="s">
        <v>139</v>
      </c>
      <c r="E59" s="230" t="s">
        <v>784</v>
      </c>
      <c r="F59" s="230" t="s">
        <v>785</v>
      </c>
      <c r="G59" s="230" t="s">
        <v>786</v>
      </c>
      <c r="H59" s="230" t="s">
        <v>773</v>
      </c>
      <c r="I59" s="230"/>
      <c r="J59" s="230"/>
      <c r="K59" s="230" t="s">
        <v>787</v>
      </c>
      <c r="L59" s="232"/>
      <c r="M59" s="100" t="s">
        <v>159</v>
      </c>
      <c r="N59" s="191" t="s">
        <v>763</v>
      </c>
      <c r="O59" s="204" t="s">
        <v>788</v>
      </c>
      <c r="P59" s="223"/>
      <c r="Q59" s="219" t="s">
        <v>738</v>
      </c>
      <c r="R59" s="219" t="s">
        <v>789</v>
      </c>
      <c r="S59" s="198" t="s">
        <v>779</v>
      </c>
      <c r="T59" s="198" t="s">
        <v>790</v>
      </c>
      <c r="U59" s="203" t="s">
        <v>791</v>
      </c>
      <c r="V59" s="203" t="s">
        <v>792</v>
      </c>
      <c r="W59" s="213"/>
      <c r="AA59" s="215">
        <f>IF(OR(J59="Fail",ISBLANK(J59)),INDEX('Issue Code Table'!C:C,MATCH(N:N,'Issue Code Table'!A:A,0)),IF(M59="Critical",6,IF(M59="Significant",5,IF(M59="Moderate",3,2))))</f>
        <v>5</v>
      </c>
    </row>
    <row r="60" spans="1:27" ht="90" customHeight="1" x14ac:dyDescent="0.25">
      <c r="A60" s="228" t="s">
        <v>809</v>
      </c>
      <c r="B60" s="195" t="s">
        <v>794</v>
      </c>
      <c r="C60" s="195" t="s">
        <v>795</v>
      </c>
      <c r="D60" s="195" t="s">
        <v>139</v>
      </c>
      <c r="E60" s="230" t="s">
        <v>796</v>
      </c>
      <c r="F60" s="230" t="s">
        <v>797</v>
      </c>
      <c r="G60" s="230" t="s">
        <v>798</v>
      </c>
      <c r="H60" s="230" t="s">
        <v>799</v>
      </c>
      <c r="I60" s="230"/>
      <c r="J60" s="230"/>
      <c r="K60" s="230" t="s">
        <v>800</v>
      </c>
      <c r="L60" s="232"/>
      <c r="M60" s="100" t="s">
        <v>159</v>
      </c>
      <c r="N60" s="188" t="s">
        <v>801</v>
      </c>
      <c r="O60" s="204" t="s">
        <v>802</v>
      </c>
      <c r="P60" s="223"/>
      <c r="Q60" s="219" t="s">
        <v>803</v>
      </c>
      <c r="R60" s="219" t="s">
        <v>804</v>
      </c>
      <c r="S60" s="198" t="s">
        <v>805</v>
      </c>
      <c r="T60" s="198" t="s">
        <v>806</v>
      </c>
      <c r="U60" s="203" t="s">
        <v>807</v>
      </c>
      <c r="V60" s="203" t="s">
        <v>808</v>
      </c>
      <c r="W60" s="213"/>
      <c r="AA60" s="215" t="e">
        <f>IF(OR(J60="Fail",ISBLANK(J60)),INDEX('Issue Code Table'!C:C,MATCH(N:N,'Issue Code Table'!A:A,0)),IF(M60="Critical",6,IF(M60="Significant",5,IF(M60="Moderate",3,2))))</f>
        <v>#N/A</v>
      </c>
    </row>
    <row r="61" spans="1:27" ht="90" customHeight="1" x14ac:dyDescent="0.25">
      <c r="A61" s="228" t="s">
        <v>822</v>
      </c>
      <c r="B61" s="195" t="s">
        <v>691</v>
      </c>
      <c r="C61" s="195" t="s">
        <v>692</v>
      </c>
      <c r="D61" s="195" t="s">
        <v>139</v>
      </c>
      <c r="E61" s="230" t="s">
        <v>810</v>
      </c>
      <c r="F61" s="230" t="s">
        <v>811</v>
      </c>
      <c r="G61" s="230" t="s">
        <v>812</v>
      </c>
      <c r="H61" s="230" t="s">
        <v>813</v>
      </c>
      <c r="I61" s="230"/>
      <c r="J61" s="230"/>
      <c r="K61" s="230" t="s">
        <v>814</v>
      </c>
      <c r="L61" s="232"/>
      <c r="M61" s="100" t="s">
        <v>159</v>
      </c>
      <c r="N61" s="191" t="s">
        <v>815</v>
      </c>
      <c r="O61" s="204" t="s">
        <v>816</v>
      </c>
      <c r="P61" s="223"/>
      <c r="Q61" s="219" t="s">
        <v>803</v>
      </c>
      <c r="R61" s="219" t="s">
        <v>817</v>
      </c>
      <c r="S61" s="198" t="s">
        <v>818</v>
      </c>
      <c r="T61" s="198" t="s">
        <v>819</v>
      </c>
      <c r="U61" s="203" t="s">
        <v>820</v>
      </c>
      <c r="V61" s="203" t="s">
        <v>821</v>
      </c>
      <c r="W61" s="213"/>
      <c r="AA61" s="215">
        <f>IF(OR(J61="Fail",ISBLANK(J61)),INDEX('Issue Code Table'!C:C,MATCH(N:N,'Issue Code Table'!A:A,0)),IF(M61="Critical",6,IF(M61="Significant",5,IF(M61="Moderate",3,2))))</f>
        <v>6</v>
      </c>
    </row>
    <row r="62" spans="1:27" ht="90" customHeight="1" x14ac:dyDescent="0.25">
      <c r="A62" s="228" t="s">
        <v>834</v>
      </c>
      <c r="B62" s="195" t="s">
        <v>691</v>
      </c>
      <c r="C62" s="195" t="s">
        <v>692</v>
      </c>
      <c r="D62" s="195" t="s">
        <v>139</v>
      </c>
      <c r="E62" s="230" t="s">
        <v>823</v>
      </c>
      <c r="F62" s="230" t="s">
        <v>824</v>
      </c>
      <c r="G62" s="230" t="s">
        <v>825</v>
      </c>
      <c r="H62" s="230" t="s">
        <v>826</v>
      </c>
      <c r="I62" s="230"/>
      <c r="J62" s="230"/>
      <c r="K62" s="230" t="s">
        <v>827</v>
      </c>
      <c r="L62" s="232"/>
      <c r="M62" s="100" t="s">
        <v>159</v>
      </c>
      <c r="N62" s="191" t="s">
        <v>828</v>
      </c>
      <c r="O62" s="204" t="s">
        <v>829</v>
      </c>
      <c r="P62" s="223"/>
      <c r="Q62" s="219" t="s">
        <v>803</v>
      </c>
      <c r="R62" s="219" t="s">
        <v>830</v>
      </c>
      <c r="S62" s="198" t="s">
        <v>831</v>
      </c>
      <c r="T62" s="198" t="s">
        <v>832</v>
      </c>
      <c r="U62" s="203" t="s">
        <v>833</v>
      </c>
      <c r="V62" s="203" t="s">
        <v>821</v>
      </c>
      <c r="W62" s="213"/>
      <c r="AA62" s="215">
        <f>IF(OR(J62="Fail",ISBLANK(J62)),INDEX('Issue Code Table'!C:C,MATCH(N:N,'Issue Code Table'!A:A,0)),IF(M62="Critical",6,IF(M62="Significant",5,IF(M62="Moderate",3,2))))</f>
        <v>6</v>
      </c>
    </row>
    <row r="63" spans="1:27" ht="90" customHeight="1" x14ac:dyDescent="0.25">
      <c r="A63" s="228" t="s">
        <v>845</v>
      </c>
      <c r="B63" s="195" t="s">
        <v>656</v>
      </c>
      <c r="C63" s="195" t="s">
        <v>657</v>
      </c>
      <c r="D63" s="195" t="s">
        <v>139</v>
      </c>
      <c r="E63" s="230" t="s">
        <v>835</v>
      </c>
      <c r="F63" s="230" t="s">
        <v>836</v>
      </c>
      <c r="G63" s="230" t="s">
        <v>837</v>
      </c>
      <c r="H63" s="230" t="s">
        <v>838</v>
      </c>
      <c r="I63" s="230"/>
      <c r="J63" s="230"/>
      <c r="K63" s="230" t="s">
        <v>839</v>
      </c>
      <c r="L63" s="232"/>
      <c r="M63" s="100" t="s">
        <v>159</v>
      </c>
      <c r="N63" s="191" t="s">
        <v>306</v>
      </c>
      <c r="O63" s="204" t="s">
        <v>307</v>
      </c>
      <c r="P63" s="223"/>
      <c r="Q63" s="219" t="s">
        <v>803</v>
      </c>
      <c r="R63" s="219" t="s">
        <v>840</v>
      </c>
      <c r="S63" s="198" t="s">
        <v>841</v>
      </c>
      <c r="T63" s="198" t="s">
        <v>842</v>
      </c>
      <c r="U63" s="203" t="s">
        <v>843</v>
      </c>
      <c r="V63" s="203" t="s">
        <v>844</v>
      </c>
      <c r="W63" s="213"/>
      <c r="AA63" s="215">
        <f>IF(OR(J63="Fail",ISBLANK(J63)),INDEX('Issue Code Table'!C:C,MATCH(N:N,'Issue Code Table'!A:A,0)),IF(M63="Critical",6,IF(M63="Significant",5,IF(M63="Moderate",3,2))))</f>
        <v>5</v>
      </c>
    </row>
    <row r="64" spans="1:27" ht="90" customHeight="1" x14ac:dyDescent="0.25">
      <c r="A64" s="228" t="s">
        <v>857</v>
      </c>
      <c r="B64" s="195" t="s">
        <v>846</v>
      </c>
      <c r="C64" s="195" t="s">
        <v>847</v>
      </c>
      <c r="D64" s="195" t="s">
        <v>139</v>
      </c>
      <c r="E64" s="230" t="s">
        <v>848</v>
      </c>
      <c r="F64" s="230" t="s">
        <v>849</v>
      </c>
      <c r="G64" s="230" t="s">
        <v>850</v>
      </c>
      <c r="H64" s="230" t="s">
        <v>851</v>
      </c>
      <c r="I64" s="230"/>
      <c r="J64" s="230"/>
      <c r="K64" s="230" t="s">
        <v>852</v>
      </c>
      <c r="L64" s="232"/>
      <c r="M64" s="100" t="s">
        <v>159</v>
      </c>
      <c r="N64" s="191" t="s">
        <v>187</v>
      </c>
      <c r="O64" s="204" t="s">
        <v>188</v>
      </c>
      <c r="P64" s="223"/>
      <c r="Q64" s="219" t="s">
        <v>803</v>
      </c>
      <c r="R64" s="219" t="s">
        <v>853</v>
      </c>
      <c r="S64" s="198" t="s">
        <v>2147</v>
      </c>
      <c r="T64" s="198" t="s">
        <v>854</v>
      </c>
      <c r="U64" s="203" t="s">
        <v>855</v>
      </c>
      <c r="V64" s="203" t="s">
        <v>856</v>
      </c>
      <c r="W64" s="213"/>
      <c r="AA64" s="215">
        <f>IF(OR(J64="Fail",ISBLANK(J64)),INDEX('Issue Code Table'!C:C,MATCH(N:N,'Issue Code Table'!A:A,0)),IF(M64="Critical",6,IF(M64="Significant",5,IF(M64="Moderate",3,2))))</f>
        <v>5</v>
      </c>
    </row>
    <row r="65" spans="1:27" ht="123.75" customHeight="1" x14ac:dyDescent="0.25">
      <c r="A65" s="228" t="s">
        <v>871</v>
      </c>
      <c r="B65" s="195" t="s">
        <v>635</v>
      </c>
      <c r="C65" s="195" t="s">
        <v>636</v>
      </c>
      <c r="D65" s="195" t="s">
        <v>139</v>
      </c>
      <c r="E65" s="230" t="s">
        <v>858</v>
      </c>
      <c r="F65" s="230" t="s">
        <v>859</v>
      </c>
      <c r="G65" s="230" t="s">
        <v>860</v>
      </c>
      <c r="H65" s="230" t="s">
        <v>861</v>
      </c>
      <c r="I65" s="230"/>
      <c r="J65" s="230"/>
      <c r="K65" s="230" t="s">
        <v>862</v>
      </c>
      <c r="L65" s="232"/>
      <c r="M65" s="100" t="s">
        <v>159</v>
      </c>
      <c r="N65" s="191" t="s">
        <v>863</v>
      </c>
      <c r="O65" s="204" t="s">
        <v>864</v>
      </c>
      <c r="P65" s="223"/>
      <c r="Q65" s="219" t="s">
        <v>865</v>
      </c>
      <c r="R65" s="219" t="s">
        <v>866</v>
      </c>
      <c r="S65" s="198" t="s">
        <v>867</v>
      </c>
      <c r="T65" s="198" t="s">
        <v>868</v>
      </c>
      <c r="U65" s="203" t="s">
        <v>869</v>
      </c>
      <c r="V65" s="203" t="s">
        <v>870</v>
      </c>
      <c r="W65" s="213"/>
      <c r="AA65" s="215">
        <f>IF(OR(J65="Fail",ISBLANK(J65)),INDEX('Issue Code Table'!C:C,MATCH(N:N,'Issue Code Table'!A:A,0)),IF(M65="Critical",6,IF(M65="Significant",5,IF(M65="Moderate",3,2))))</f>
        <v>6</v>
      </c>
    </row>
    <row r="66" spans="1:27" ht="90" customHeight="1" x14ac:dyDescent="0.25">
      <c r="A66" s="228" t="s">
        <v>886</v>
      </c>
      <c r="B66" s="195" t="s">
        <v>872</v>
      </c>
      <c r="C66" s="195" t="s">
        <v>873</v>
      </c>
      <c r="D66" s="195" t="s">
        <v>139</v>
      </c>
      <c r="E66" s="230" t="s">
        <v>874</v>
      </c>
      <c r="F66" s="230" t="s">
        <v>875</v>
      </c>
      <c r="G66" s="230" t="s">
        <v>876</v>
      </c>
      <c r="H66" s="230" t="s">
        <v>877</v>
      </c>
      <c r="I66" s="230"/>
      <c r="J66" s="230"/>
      <c r="K66" s="230" t="s">
        <v>878</v>
      </c>
      <c r="L66" s="232" t="s">
        <v>879</v>
      </c>
      <c r="M66" s="100" t="s">
        <v>331</v>
      </c>
      <c r="N66" s="194" t="s">
        <v>880</v>
      </c>
      <c r="O66" s="204" t="s">
        <v>881</v>
      </c>
      <c r="P66" s="223"/>
      <c r="Q66" s="219" t="s">
        <v>865</v>
      </c>
      <c r="R66" s="219" t="s">
        <v>882</v>
      </c>
      <c r="S66" s="198" t="s">
        <v>883</v>
      </c>
      <c r="T66" s="198" t="s">
        <v>884</v>
      </c>
      <c r="U66" s="203" t="s">
        <v>885</v>
      </c>
      <c r="V66" s="203"/>
      <c r="W66" s="213"/>
      <c r="AA66" s="215" t="e">
        <f>IF(OR(J66="Fail",ISBLANK(J66)),INDEX('Issue Code Table'!C:C,MATCH(N:N,'Issue Code Table'!A:A,0)),IF(M66="Critical",6,IF(M66="Significant",5,IF(M66="Moderate",3,2))))</f>
        <v>#N/A</v>
      </c>
    </row>
    <row r="67" spans="1:27" ht="90" customHeight="1" x14ac:dyDescent="0.25">
      <c r="A67" s="228" t="s">
        <v>899</v>
      </c>
      <c r="B67" s="195" t="s">
        <v>846</v>
      </c>
      <c r="C67" s="195" t="s">
        <v>847</v>
      </c>
      <c r="D67" s="195" t="s">
        <v>139</v>
      </c>
      <c r="E67" s="230" t="s">
        <v>887</v>
      </c>
      <c r="F67" s="230" t="s">
        <v>888</v>
      </c>
      <c r="G67" s="230" t="s">
        <v>889</v>
      </c>
      <c r="H67" s="230" t="s">
        <v>890</v>
      </c>
      <c r="I67" s="230"/>
      <c r="J67" s="230"/>
      <c r="K67" s="230" t="s">
        <v>891</v>
      </c>
      <c r="L67" s="232"/>
      <c r="M67" s="100" t="s">
        <v>159</v>
      </c>
      <c r="N67" s="191" t="s">
        <v>892</v>
      </c>
      <c r="O67" s="204" t="s">
        <v>893</v>
      </c>
      <c r="P67" s="223"/>
      <c r="Q67" s="219" t="s">
        <v>865</v>
      </c>
      <c r="R67" s="219" t="s">
        <v>894</v>
      </c>
      <c r="S67" s="198" t="s">
        <v>895</v>
      </c>
      <c r="T67" s="198" t="s">
        <v>896</v>
      </c>
      <c r="U67" s="203" t="s">
        <v>897</v>
      </c>
      <c r="V67" s="203" t="s">
        <v>898</v>
      </c>
      <c r="W67" s="213"/>
      <c r="AA67" s="215">
        <f>IF(OR(J67="Fail",ISBLANK(J67)),INDEX('Issue Code Table'!C:C,MATCH(N:N,'Issue Code Table'!A:A,0)),IF(M67="Critical",6,IF(M67="Significant",5,IF(M67="Moderate",3,2))))</f>
        <v>5</v>
      </c>
    </row>
    <row r="68" spans="1:27" ht="90" customHeight="1" x14ac:dyDescent="0.25">
      <c r="A68" s="228" t="s">
        <v>912</v>
      </c>
      <c r="B68" s="195" t="s">
        <v>180</v>
      </c>
      <c r="C68" s="195" t="s">
        <v>181</v>
      </c>
      <c r="D68" s="195" t="s">
        <v>139</v>
      </c>
      <c r="E68" s="230" t="s">
        <v>900</v>
      </c>
      <c r="F68" s="230" t="s">
        <v>901</v>
      </c>
      <c r="G68" s="230" t="s">
        <v>902</v>
      </c>
      <c r="H68" s="230" t="s">
        <v>903</v>
      </c>
      <c r="I68" s="230"/>
      <c r="J68" s="230"/>
      <c r="K68" s="230" t="s">
        <v>904</v>
      </c>
      <c r="L68" s="232"/>
      <c r="M68" s="100" t="s">
        <v>159</v>
      </c>
      <c r="N68" s="191" t="s">
        <v>905</v>
      </c>
      <c r="O68" s="204" t="s">
        <v>906</v>
      </c>
      <c r="P68" s="223"/>
      <c r="Q68" s="219" t="s">
        <v>865</v>
      </c>
      <c r="R68" s="219" t="s">
        <v>907</v>
      </c>
      <c r="S68" s="198" t="s">
        <v>908</v>
      </c>
      <c r="T68" s="198" t="s">
        <v>909</v>
      </c>
      <c r="U68" s="203" t="s">
        <v>910</v>
      </c>
      <c r="V68" s="203" t="s">
        <v>911</v>
      </c>
      <c r="W68" s="213"/>
      <c r="AA68" s="215">
        <f>IF(OR(J68="Fail",ISBLANK(J68)),INDEX('Issue Code Table'!C:C,MATCH(N:N,'Issue Code Table'!A:A,0)),IF(M68="Critical",6,IF(M68="Significant",5,IF(M68="Moderate",3,2))))</f>
        <v>5</v>
      </c>
    </row>
    <row r="69" spans="1:27" ht="90" customHeight="1" x14ac:dyDescent="0.25">
      <c r="A69" s="228" t="s">
        <v>924</v>
      </c>
      <c r="B69" s="195" t="s">
        <v>137</v>
      </c>
      <c r="C69" s="195" t="s">
        <v>138</v>
      </c>
      <c r="D69" s="195" t="s">
        <v>139</v>
      </c>
      <c r="E69" s="230" t="s">
        <v>913</v>
      </c>
      <c r="F69" s="230" t="s">
        <v>914</v>
      </c>
      <c r="G69" s="230" t="s">
        <v>915</v>
      </c>
      <c r="H69" s="230" t="s">
        <v>916</v>
      </c>
      <c r="I69" s="230"/>
      <c r="J69" s="230"/>
      <c r="K69" s="230" t="s">
        <v>917</v>
      </c>
      <c r="L69" s="232" t="s">
        <v>2085</v>
      </c>
      <c r="M69" s="200" t="s">
        <v>159</v>
      </c>
      <c r="N69" s="199" t="s">
        <v>498</v>
      </c>
      <c r="O69" s="204" t="s">
        <v>918</v>
      </c>
      <c r="P69" s="223"/>
      <c r="Q69" s="219" t="s">
        <v>865</v>
      </c>
      <c r="R69" s="219" t="s">
        <v>919</v>
      </c>
      <c r="S69" s="198" t="s">
        <v>920</v>
      </c>
      <c r="T69" s="198" t="s">
        <v>921</v>
      </c>
      <c r="U69" s="203" t="s">
        <v>922</v>
      </c>
      <c r="V69" s="203" t="s">
        <v>923</v>
      </c>
      <c r="W69" s="213"/>
      <c r="AA69" s="215">
        <f>IF(OR(J69="Fail",ISBLANK(J69)),INDEX('Issue Code Table'!C:C,MATCH(N:N,'Issue Code Table'!A:A,0)),IF(M69="Critical",6,IF(M69="Significant",5,IF(M69="Moderate",3,2))))</f>
        <v>5</v>
      </c>
    </row>
    <row r="70" spans="1:27" ht="90" customHeight="1" x14ac:dyDescent="0.25">
      <c r="A70" s="228" t="s">
        <v>937</v>
      </c>
      <c r="B70" s="195" t="s">
        <v>925</v>
      </c>
      <c r="C70" s="195" t="s">
        <v>417</v>
      </c>
      <c r="D70" s="195" t="s">
        <v>139</v>
      </c>
      <c r="E70" s="230" t="s">
        <v>926</v>
      </c>
      <c r="F70" s="230" t="s">
        <v>927</v>
      </c>
      <c r="G70" s="230" t="s">
        <v>928</v>
      </c>
      <c r="H70" s="230" t="s">
        <v>929</v>
      </c>
      <c r="I70" s="230"/>
      <c r="J70" s="230"/>
      <c r="K70" s="230" t="s">
        <v>930</v>
      </c>
      <c r="L70" s="232"/>
      <c r="M70" s="199" t="s">
        <v>202</v>
      </c>
      <c r="N70" s="199" t="s">
        <v>931</v>
      </c>
      <c r="O70" s="204" t="s">
        <v>932</v>
      </c>
      <c r="P70" s="223"/>
      <c r="Q70" s="219" t="s">
        <v>865</v>
      </c>
      <c r="R70" s="219" t="s">
        <v>933</v>
      </c>
      <c r="S70" s="198" t="s">
        <v>934</v>
      </c>
      <c r="T70" s="198" t="s">
        <v>935</v>
      </c>
      <c r="U70" s="203" t="s">
        <v>936</v>
      </c>
      <c r="V70" s="203"/>
      <c r="W70" s="213"/>
      <c r="AA70" s="215">
        <f>IF(OR(J70="Fail",ISBLANK(J70)),INDEX('Issue Code Table'!C:C,MATCH(N:N,'Issue Code Table'!A:A,0)),IF(M70="Critical",6,IF(M70="Significant",5,IF(M70="Moderate",3,2))))</f>
        <v>4</v>
      </c>
    </row>
    <row r="71" spans="1:27" ht="90" customHeight="1" x14ac:dyDescent="0.25">
      <c r="A71" s="228" t="s">
        <v>948</v>
      </c>
      <c r="B71" s="195" t="s">
        <v>668</v>
      </c>
      <c r="C71" s="205" t="s">
        <v>757</v>
      </c>
      <c r="D71" s="195" t="s">
        <v>139</v>
      </c>
      <c r="E71" s="230" t="s">
        <v>938</v>
      </c>
      <c r="F71" s="230" t="s">
        <v>939</v>
      </c>
      <c r="G71" s="230" t="s">
        <v>940</v>
      </c>
      <c r="H71" s="230" t="s">
        <v>941</v>
      </c>
      <c r="I71" s="230"/>
      <c r="J71" s="230"/>
      <c r="K71" s="230" t="s">
        <v>942</v>
      </c>
      <c r="L71" s="232"/>
      <c r="M71" s="196" t="s">
        <v>159</v>
      </c>
      <c r="N71" s="231" t="s">
        <v>2142</v>
      </c>
      <c r="O71" s="237" t="s">
        <v>2146</v>
      </c>
      <c r="P71" s="223"/>
      <c r="Q71" s="219" t="s">
        <v>865</v>
      </c>
      <c r="R71" s="219" t="s">
        <v>943</v>
      </c>
      <c r="S71" s="198" t="s">
        <v>944</v>
      </c>
      <c r="T71" s="198" t="s">
        <v>945</v>
      </c>
      <c r="U71" s="203" t="s">
        <v>946</v>
      </c>
      <c r="V71" s="203" t="s">
        <v>947</v>
      </c>
      <c r="W71" s="213"/>
      <c r="AA71" s="215">
        <f>IF(OR(J71="Fail",ISBLANK(J71)),INDEX('Issue Code Table'!C:C,MATCH(N:N,'Issue Code Table'!A:A,0)),IF(M71="Critical",6,IF(M71="Significant",5,IF(M71="Moderate",3,2))))</f>
        <v>6</v>
      </c>
    </row>
    <row r="72" spans="1:27" ht="90" customHeight="1" x14ac:dyDescent="0.25">
      <c r="A72" s="228" t="s">
        <v>960</v>
      </c>
      <c r="B72" s="195" t="s">
        <v>137</v>
      </c>
      <c r="C72" s="195" t="s">
        <v>138</v>
      </c>
      <c r="D72" s="195" t="s">
        <v>139</v>
      </c>
      <c r="E72" s="230" t="s">
        <v>949</v>
      </c>
      <c r="F72" s="230" t="s">
        <v>950</v>
      </c>
      <c r="G72" s="230" t="s">
        <v>951</v>
      </c>
      <c r="H72" s="230" t="s">
        <v>952</v>
      </c>
      <c r="I72" s="230"/>
      <c r="J72" s="230"/>
      <c r="K72" s="230" t="s">
        <v>953</v>
      </c>
      <c r="L72" s="232"/>
      <c r="M72" s="201" t="s">
        <v>159</v>
      </c>
      <c r="N72" s="202" t="s">
        <v>905</v>
      </c>
      <c r="O72" s="204" t="s">
        <v>954</v>
      </c>
      <c r="P72" s="223"/>
      <c r="Q72" s="219" t="s">
        <v>865</v>
      </c>
      <c r="R72" s="219" t="s">
        <v>955</v>
      </c>
      <c r="S72" s="198" t="s">
        <v>956</v>
      </c>
      <c r="T72" s="198" t="s">
        <v>957</v>
      </c>
      <c r="U72" s="203" t="s">
        <v>958</v>
      </c>
      <c r="V72" s="203" t="s">
        <v>959</v>
      </c>
      <c r="W72" s="213"/>
      <c r="AA72" s="215">
        <f>IF(OR(J72="Fail",ISBLANK(J72)),INDEX('Issue Code Table'!C:C,MATCH(N:N,'Issue Code Table'!A:A,0)),IF(M72="Critical",6,IF(M72="Significant",5,IF(M72="Moderate",3,2))))</f>
        <v>5</v>
      </c>
    </row>
    <row r="73" spans="1:27" ht="90" customHeight="1" x14ac:dyDescent="0.25">
      <c r="A73" s="228" t="s">
        <v>977</v>
      </c>
      <c r="B73" s="195" t="s">
        <v>961</v>
      </c>
      <c r="C73" s="195" t="s">
        <v>962</v>
      </c>
      <c r="D73" s="195" t="s">
        <v>139</v>
      </c>
      <c r="E73" s="230" t="s">
        <v>963</v>
      </c>
      <c r="F73" s="230" t="s">
        <v>964</v>
      </c>
      <c r="G73" s="230" t="s">
        <v>965</v>
      </c>
      <c r="H73" s="230" t="s">
        <v>966</v>
      </c>
      <c r="I73" s="230"/>
      <c r="J73" s="230"/>
      <c r="K73" s="230" t="s">
        <v>967</v>
      </c>
      <c r="L73" s="232" t="s">
        <v>968</v>
      </c>
      <c r="M73" s="100" t="s">
        <v>159</v>
      </c>
      <c r="N73" s="194" t="s">
        <v>969</v>
      </c>
      <c r="O73" s="204" t="s">
        <v>970</v>
      </c>
      <c r="P73" s="223"/>
      <c r="Q73" s="219" t="s">
        <v>971</v>
      </c>
      <c r="R73" s="219" t="s">
        <v>972</v>
      </c>
      <c r="S73" s="198" t="s">
        <v>973</v>
      </c>
      <c r="T73" s="198" t="s">
        <v>974</v>
      </c>
      <c r="U73" s="203" t="s">
        <v>975</v>
      </c>
      <c r="V73" s="203" t="s">
        <v>976</v>
      </c>
      <c r="W73" s="213"/>
      <c r="AA73" s="215" t="e">
        <f>IF(OR(J73="Fail",ISBLANK(J73)),INDEX('Issue Code Table'!C:C,MATCH(N:N,'Issue Code Table'!A:A,0)),IF(M73="Critical",6,IF(M73="Significant",5,IF(M73="Moderate",3,2))))</f>
        <v>#N/A</v>
      </c>
    </row>
    <row r="74" spans="1:27" ht="90" customHeight="1" x14ac:dyDescent="0.25">
      <c r="A74" s="228" t="s">
        <v>983</v>
      </c>
      <c r="B74" s="195" t="s">
        <v>210</v>
      </c>
      <c r="C74" s="195" t="s">
        <v>211</v>
      </c>
      <c r="D74" s="195" t="s">
        <v>139</v>
      </c>
      <c r="E74" s="230" t="s">
        <v>978</v>
      </c>
      <c r="F74" s="230" t="s">
        <v>2117</v>
      </c>
      <c r="G74" s="230" t="s">
        <v>2115</v>
      </c>
      <c r="H74" s="230" t="s">
        <v>2120</v>
      </c>
      <c r="I74" s="230"/>
      <c r="J74" s="230"/>
      <c r="K74" s="230" t="s">
        <v>979</v>
      </c>
      <c r="L74" s="232" t="s">
        <v>2116</v>
      </c>
      <c r="M74" s="200" t="s">
        <v>159</v>
      </c>
      <c r="N74" s="199" t="s">
        <v>244</v>
      </c>
      <c r="O74" s="204" t="s">
        <v>245</v>
      </c>
      <c r="P74" s="223"/>
      <c r="Q74" s="219" t="s">
        <v>980</v>
      </c>
      <c r="R74" s="219" t="s">
        <v>981</v>
      </c>
      <c r="S74" s="198" t="s">
        <v>982</v>
      </c>
      <c r="T74" s="198" t="s">
        <v>2119</v>
      </c>
      <c r="U74" s="203" t="s">
        <v>2118</v>
      </c>
      <c r="V74" s="203" t="s">
        <v>2086</v>
      </c>
      <c r="W74" s="213"/>
      <c r="AA74" s="215">
        <f>IF(OR(J74="Fail",ISBLANK(J74)),INDEX('Issue Code Table'!C:C,MATCH(N:N,'Issue Code Table'!A:A,0)),IF(M74="Critical",6,IF(M74="Significant",5,IF(M74="Moderate",3,2))))</f>
        <v>5</v>
      </c>
    </row>
    <row r="75" spans="1:27" ht="90" customHeight="1" x14ac:dyDescent="0.25">
      <c r="A75" s="228" t="s">
        <v>995</v>
      </c>
      <c r="B75" s="195" t="s">
        <v>984</v>
      </c>
      <c r="C75" s="195" t="s">
        <v>985</v>
      </c>
      <c r="D75" s="195" t="s">
        <v>139</v>
      </c>
      <c r="E75" s="230" t="s">
        <v>986</v>
      </c>
      <c r="F75" s="230" t="s">
        <v>987</v>
      </c>
      <c r="G75" s="230" t="s">
        <v>988</v>
      </c>
      <c r="H75" s="230" t="s">
        <v>989</v>
      </c>
      <c r="I75" s="230"/>
      <c r="J75" s="230"/>
      <c r="K75" s="230" t="s">
        <v>497</v>
      </c>
      <c r="L75" s="232"/>
      <c r="M75" s="100" t="s">
        <v>159</v>
      </c>
      <c r="N75" s="199" t="s">
        <v>498</v>
      </c>
      <c r="O75" s="204" t="s">
        <v>499</v>
      </c>
      <c r="P75" s="223"/>
      <c r="Q75" s="219" t="s">
        <v>980</v>
      </c>
      <c r="R75" s="219" t="s">
        <v>990</v>
      </c>
      <c r="S75" s="198" t="s">
        <v>991</v>
      </c>
      <c r="T75" s="198" t="s">
        <v>992</v>
      </c>
      <c r="U75" s="203" t="s">
        <v>993</v>
      </c>
      <c r="V75" s="203" t="s">
        <v>994</v>
      </c>
      <c r="W75" s="213"/>
      <c r="AA75" s="215">
        <f>IF(OR(J75="Fail",ISBLANK(J75)),INDEX('Issue Code Table'!C:C,MATCH(N:N,'Issue Code Table'!A:A,0)),IF(M75="Critical",6,IF(M75="Significant",5,IF(M75="Moderate",3,2))))</f>
        <v>5</v>
      </c>
    </row>
    <row r="76" spans="1:27" ht="90" customHeight="1" x14ac:dyDescent="0.25">
      <c r="A76" s="228" t="s">
        <v>1006</v>
      </c>
      <c r="B76" s="195" t="s">
        <v>210</v>
      </c>
      <c r="C76" s="195" t="s">
        <v>211</v>
      </c>
      <c r="D76" s="195" t="s">
        <v>139</v>
      </c>
      <c r="E76" s="230" t="s">
        <v>996</v>
      </c>
      <c r="F76" s="230" t="s">
        <v>997</v>
      </c>
      <c r="G76" s="230" t="s">
        <v>998</v>
      </c>
      <c r="H76" s="230" t="s">
        <v>2124</v>
      </c>
      <c r="I76" s="230"/>
      <c r="J76" s="230"/>
      <c r="K76" s="230" t="s">
        <v>999</v>
      </c>
      <c r="L76" s="232" t="s">
        <v>1000</v>
      </c>
      <c r="M76" s="200" t="s">
        <v>202</v>
      </c>
      <c r="N76" s="199" t="s">
        <v>563</v>
      </c>
      <c r="O76" s="204" t="s">
        <v>1001</v>
      </c>
      <c r="P76" s="223"/>
      <c r="Q76" s="219" t="s">
        <v>980</v>
      </c>
      <c r="R76" s="219" t="s">
        <v>1002</v>
      </c>
      <c r="S76" s="198" t="s">
        <v>1003</v>
      </c>
      <c r="T76" s="198" t="s">
        <v>1004</v>
      </c>
      <c r="U76" s="203" t="s">
        <v>1005</v>
      </c>
      <c r="V76" s="203"/>
      <c r="W76" s="213"/>
      <c r="AA76" s="215">
        <f>IF(OR(J76="Fail",ISBLANK(J76)),INDEX('Issue Code Table'!C:C,MATCH(N:N,'Issue Code Table'!A:A,0)),IF(M76="Critical",6,IF(M76="Significant",5,IF(M76="Moderate",3,2))))</f>
        <v>3</v>
      </c>
    </row>
    <row r="77" spans="1:27" ht="90" customHeight="1" x14ac:dyDescent="0.25">
      <c r="A77" s="228" t="s">
        <v>1017</v>
      </c>
      <c r="B77" s="195" t="s">
        <v>691</v>
      </c>
      <c r="C77" s="195" t="s">
        <v>580</v>
      </c>
      <c r="D77" s="195" t="s">
        <v>139</v>
      </c>
      <c r="E77" s="230" t="s">
        <v>1007</v>
      </c>
      <c r="F77" s="230" t="s">
        <v>1008</v>
      </c>
      <c r="G77" s="230" t="s">
        <v>1009</v>
      </c>
      <c r="H77" s="230" t="s">
        <v>1010</v>
      </c>
      <c r="I77" s="230"/>
      <c r="J77" s="230"/>
      <c r="K77" s="230" t="s">
        <v>1011</v>
      </c>
      <c r="L77" s="232"/>
      <c r="M77" s="100" t="s">
        <v>159</v>
      </c>
      <c r="N77" s="231" t="s">
        <v>2142</v>
      </c>
      <c r="O77" s="237" t="s">
        <v>2146</v>
      </c>
      <c r="P77" s="223"/>
      <c r="Q77" s="219" t="s">
        <v>980</v>
      </c>
      <c r="R77" s="219" t="s">
        <v>1012</v>
      </c>
      <c r="S77" s="198" t="s">
        <v>1013</v>
      </c>
      <c r="T77" s="198" t="s">
        <v>1014</v>
      </c>
      <c r="U77" s="203" t="s">
        <v>1015</v>
      </c>
      <c r="V77" s="203" t="s">
        <v>1016</v>
      </c>
      <c r="AA77" s="215">
        <f>IF(OR(J77="Fail",ISBLANK(J77)),INDEX('Issue Code Table'!C:C,MATCH(N:N,'Issue Code Table'!A:A,0)),IF(M77="Critical",6,IF(M77="Significant",5,IF(M77="Moderate",3,2))))</f>
        <v>6</v>
      </c>
    </row>
    <row r="78" spans="1:27" ht="90" customHeight="1" x14ac:dyDescent="0.25">
      <c r="A78" s="228" t="s">
        <v>1027</v>
      </c>
      <c r="B78" s="195" t="s">
        <v>691</v>
      </c>
      <c r="C78" s="195" t="s">
        <v>580</v>
      </c>
      <c r="D78" s="195" t="s">
        <v>139</v>
      </c>
      <c r="E78" s="230" t="s">
        <v>1018</v>
      </c>
      <c r="F78" s="230" t="s">
        <v>1019</v>
      </c>
      <c r="G78" s="230" t="s">
        <v>1020</v>
      </c>
      <c r="H78" s="230" t="s">
        <v>1021</v>
      </c>
      <c r="I78" s="230"/>
      <c r="J78" s="230"/>
      <c r="K78" s="230" t="s">
        <v>1022</v>
      </c>
      <c r="L78" s="232"/>
      <c r="M78" s="100" t="s">
        <v>159</v>
      </c>
      <c r="N78" s="231" t="s">
        <v>2142</v>
      </c>
      <c r="O78" s="237" t="s">
        <v>2146</v>
      </c>
      <c r="P78" s="223"/>
      <c r="Q78" s="219" t="s">
        <v>980</v>
      </c>
      <c r="R78" s="219" t="s">
        <v>1023</v>
      </c>
      <c r="S78" s="198" t="s">
        <v>1024</v>
      </c>
      <c r="T78" s="198" t="s">
        <v>1025</v>
      </c>
      <c r="U78" s="203" t="s">
        <v>1026</v>
      </c>
      <c r="V78" s="203" t="s">
        <v>473</v>
      </c>
      <c r="AA78" s="215">
        <f>IF(OR(J78="Fail",ISBLANK(J78)),INDEX('Issue Code Table'!C:C,MATCH(N:N,'Issue Code Table'!A:A,0)),IF(M78="Critical",6,IF(M78="Significant",5,IF(M78="Moderate",3,2))))</f>
        <v>6</v>
      </c>
    </row>
    <row r="79" spans="1:27" ht="90" customHeight="1" x14ac:dyDescent="0.25">
      <c r="A79" s="228" t="s">
        <v>1037</v>
      </c>
      <c r="B79" s="195" t="s">
        <v>180</v>
      </c>
      <c r="C79" s="195" t="s">
        <v>181</v>
      </c>
      <c r="D79" s="195" t="s">
        <v>139</v>
      </c>
      <c r="E79" s="230" t="s">
        <v>1028</v>
      </c>
      <c r="F79" s="230" t="s">
        <v>1029</v>
      </c>
      <c r="G79" s="230" t="s">
        <v>1030</v>
      </c>
      <c r="H79" s="230" t="s">
        <v>1031</v>
      </c>
      <c r="I79" s="230"/>
      <c r="J79" s="230"/>
      <c r="K79" s="230" t="s">
        <v>1032</v>
      </c>
      <c r="L79" s="232"/>
      <c r="M79" s="100" t="s">
        <v>159</v>
      </c>
      <c r="N79" s="191" t="s">
        <v>187</v>
      </c>
      <c r="O79" s="204" t="s">
        <v>188</v>
      </c>
      <c r="P79" s="223"/>
      <c r="Q79" s="219" t="s">
        <v>980</v>
      </c>
      <c r="R79" s="219" t="s">
        <v>1033</v>
      </c>
      <c r="S79" s="198" t="s">
        <v>1034</v>
      </c>
      <c r="T79" s="198" t="s">
        <v>1035</v>
      </c>
      <c r="U79" s="203" t="s">
        <v>1035</v>
      </c>
      <c r="V79" s="203" t="s">
        <v>1036</v>
      </c>
      <c r="AA79" s="215">
        <f>IF(OR(J79="Fail",ISBLANK(J79)),INDEX('Issue Code Table'!C:C,MATCH(N:N,'Issue Code Table'!A:A,0)),IF(M79="Critical",6,IF(M79="Significant",5,IF(M79="Moderate",3,2))))</f>
        <v>5</v>
      </c>
    </row>
    <row r="80" spans="1:27" ht="90" customHeight="1" x14ac:dyDescent="0.25">
      <c r="A80" s="228" t="s">
        <v>1049</v>
      </c>
      <c r="B80" s="195" t="s">
        <v>925</v>
      </c>
      <c r="C80" s="195" t="s">
        <v>456</v>
      </c>
      <c r="D80" s="195" t="s">
        <v>139</v>
      </c>
      <c r="E80" s="230" t="s">
        <v>1038</v>
      </c>
      <c r="F80" s="230" t="s">
        <v>1039</v>
      </c>
      <c r="G80" s="230" t="s">
        <v>1040</v>
      </c>
      <c r="H80" s="230" t="s">
        <v>1041</v>
      </c>
      <c r="I80" s="230"/>
      <c r="J80" s="230"/>
      <c r="K80" s="230" t="s">
        <v>1042</v>
      </c>
      <c r="L80" s="232" t="s">
        <v>1043</v>
      </c>
      <c r="M80" s="100" t="s">
        <v>159</v>
      </c>
      <c r="N80" s="191" t="s">
        <v>498</v>
      </c>
      <c r="O80" s="204" t="s">
        <v>499</v>
      </c>
      <c r="P80" s="223"/>
      <c r="Q80" s="219" t="s">
        <v>980</v>
      </c>
      <c r="R80" s="219" t="s">
        <v>1044</v>
      </c>
      <c r="S80" s="198" t="s">
        <v>1045</v>
      </c>
      <c r="T80" s="198" t="s">
        <v>1046</v>
      </c>
      <c r="U80" s="203" t="s">
        <v>1047</v>
      </c>
      <c r="V80" s="203" t="s">
        <v>1048</v>
      </c>
      <c r="AA80" s="215">
        <f>IF(OR(J80="Fail",ISBLANK(J80)),INDEX('Issue Code Table'!C:C,MATCH(N:N,'Issue Code Table'!A:A,0)),IF(M80="Critical",6,IF(M80="Significant",5,IF(M80="Moderate",3,2))))</f>
        <v>5</v>
      </c>
    </row>
    <row r="81" spans="1:27" ht="90" customHeight="1" x14ac:dyDescent="0.25">
      <c r="A81" s="228" t="s">
        <v>1063</v>
      </c>
      <c r="B81" s="195" t="s">
        <v>167</v>
      </c>
      <c r="C81" s="195" t="s">
        <v>168</v>
      </c>
      <c r="D81" s="195" t="s">
        <v>139</v>
      </c>
      <c r="E81" s="230" t="s">
        <v>1050</v>
      </c>
      <c r="F81" s="230" t="s">
        <v>1051</v>
      </c>
      <c r="G81" s="230" t="s">
        <v>1052</v>
      </c>
      <c r="H81" s="230" t="s">
        <v>1053</v>
      </c>
      <c r="I81" s="230"/>
      <c r="J81" s="230"/>
      <c r="K81" s="230" t="s">
        <v>1054</v>
      </c>
      <c r="L81" s="224"/>
      <c r="M81" s="100" t="s">
        <v>159</v>
      </c>
      <c r="N81" s="191" t="s">
        <v>1055</v>
      </c>
      <c r="O81" s="204" t="s">
        <v>1056</v>
      </c>
      <c r="P81" s="223"/>
      <c r="Q81" s="219" t="s">
        <v>1057</v>
      </c>
      <c r="R81" s="219" t="s">
        <v>1058</v>
      </c>
      <c r="S81" s="198" t="s">
        <v>1059</v>
      </c>
      <c r="T81" s="198" t="s">
        <v>1060</v>
      </c>
      <c r="U81" s="203" t="s">
        <v>1061</v>
      </c>
      <c r="V81" s="203" t="s">
        <v>1062</v>
      </c>
      <c r="AA81" s="215">
        <f>IF(OR(J81="Fail",ISBLANK(J81)),INDEX('Issue Code Table'!C:C,MATCH(N:N,'Issue Code Table'!A:A,0)),IF(M81="Critical",6,IF(M81="Significant",5,IF(M81="Moderate",3,2))))</f>
        <v>7</v>
      </c>
    </row>
    <row r="82" spans="1:27" ht="90" customHeight="1" x14ac:dyDescent="0.25">
      <c r="A82" s="228" t="s">
        <v>2091</v>
      </c>
      <c r="B82" s="195" t="s">
        <v>167</v>
      </c>
      <c r="C82" s="195" t="s">
        <v>168</v>
      </c>
      <c r="D82" s="195" t="s">
        <v>139</v>
      </c>
      <c r="E82" s="230" t="s">
        <v>1064</v>
      </c>
      <c r="F82" s="230" t="s">
        <v>1065</v>
      </c>
      <c r="G82" s="230" t="s">
        <v>1066</v>
      </c>
      <c r="H82" s="230" t="s">
        <v>1067</v>
      </c>
      <c r="I82" s="230"/>
      <c r="J82" s="230"/>
      <c r="K82" s="230" t="s">
        <v>1068</v>
      </c>
      <c r="L82" s="225"/>
      <c r="M82" s="221" t="s">
        <v>159</v>
      </c>
      <c r="N82" s="221" t="s">
        <v>1055</v>
      </c>
      <c r="O82" s="204" t="s">
        <v>1056</v>
      </c>
      <c r="P82" s="223"/>
      <c r="Q82" s="219" t="s">
        <v>1057</v>
      </c>
      <c r="R82" s="219" t="s">
        <v>1069</v>
      </c>
      <c r="S82" s="198" t="s">
        <v>1070</v>
      </c>
      <c r="T82" s="198" t="s">
        <v>1071</v>
      </c>
      <c r="U82" s="203" t="s">
        <v>1072</v>
      </c>
      <c r="V82" s="203" t="s">
        <v>1073</v>
      </c>
      <c r="AA82" s="215">
        <f>IF(OR(J82="Fail",ISBLANK(J82)),INDEX('Issue Code Table'!C:C,MATCH(N:N,'Issue Code Table'!A:A,0)),IF(M82="Critical",6,IF(M82="Significant",5,IF(M82="Moderate",3,2))))</f>
        <v>7</v>
      </c>
    </row>
    <row r="83" spans="1:27" x14ac:dyDescent="0.25">
      <c r="A83" s="216"/>
      <c r="B83" s="216"/>
      <c r="C83" s="216"/>
      <c r="D83" s="216"/>
      <c r="E83" s="216"/>
      <c r="F83" s="216"/>
      <c r="G83" s="216"/>
      <c r="H83" s="216"/>
      <c r="I83" s="216"/>
      <c r="J83" s="216"/>
      <c r="K83" s="216"/>
      <c r="L83" s="216"/>
      <c r="M83" s="216"/>
      <c r="N83" s="216"/>
      <c r="O83" s="216"/>
      <c r="P83" s="216"/>
      <c r="Q83" s="216"/>
      <c r="R83" s="216"/>
      <c r="S83" s="216"/>
      <c r="T83" s="216"/>
      <c r="U83" s="216"/>
      <c r="V83" s="216"/>
      <c r="W83" s="213"/>
      <c r="AA83" s="216"/>
    </row>
    <row r="84" spans="1:27" x14ac:dyDescent="0.25">
      <c r="H84" s="213"/>
      <c r="I84" s="213"/>
      <c r="J84" s="213"/>
      <c r="K84" s="213"/>
      <c r="L84" s="213"/>
      <c r="O84" s="218"/>
      <c r="P84" s="213"/>
      <c r="U84" s="226"/>
      <c r="V84" s="213"/>
      <c r="W84" s="213"/>
    </row>
    <row r="85" spans="1:27" x14ac:dyDescent="0.25">
      <c r="H85" s="213"/>
      <c r="I85" s="213"/>
      <c r="J85" s="213"/>
      <c r="K85" s="213"/>
      <c r="L85" s="213"/>
      <c r="O85" s="218"/>
      <c r="P85" s="213"/>
      <c r="U85" s="226"/>
      <c r="V85" s="213"/>
      <c r="W85" s="213"/>
    </row>
    <row r="86" spans="1:27" hidden="1" x14ac:dyDescent="0.25">
      <c r="H86" s="213"/>
      <c r="I86" s="213" t="s">
        <v>1074</v>
      </c>
      <c r="J86" s="213"/>
      <c r="K86" s="213"/>
      <c r="L86" s="213"/>
      <c r="O86" s="218"/>
      <c r="P86" s="213"/>
      <c r="U86" s="226"/>
      <c r="V86" s="213"/>
      <c r="W86" s="213"/>
    </row>
    <row r="87" spans="1:27" hidden="1" x14ac:dyDescent="0.25">
      <c r="H87" s="213"/>
      <c r="I87" s="213" t="s">
        <v>56</v>
      </c>
      <c r="J87" s="213"/>
      <c r="K87" s="213"/>
      <c r="L87" s="213"/>
      <c r="O87" s="218"/>
      <c r="P87" s="213"/>
      <c r="U87" s="226"/>
      <c r="V87" s="213"/>
      <c r="W87" s="213"/>
    </row>
    <row r="88" spans="1:27" hidden="1" x14ac:dyDescent="0.25">
      <c r="H88" s="213"/>
      <c r="I88" s="213" t="s">
        <v>57</v>
      </c>
      <c r="J88" s="213"/>
      <c r="K88" s="213"/>
      <c r="L88" s="213"/>
      <c r="O88" s="218"/>
      <c r="P88" s="213"/>
      <c r="U88" s="226"/>
      <c r="V88" s="213"/>
      <c r="W88" s="213"/>
    </row>
    <row r="89" spans="1:27" hidden="1" x14ac:dyDescent="0.25">
      <c r="H89" s="213"/>
      <c r="I89" s="213" t="s">
        <v>45</v>
      </c>
      <c r="J89" s="213"/>
      <c r="K89" s="213"/>
      <c r="L89" s="213"/>
      <c r="O89" s="218"/>
      <c r="P89" s="213"/>
      <c r="U89" s="226"/>
      <c r="V89" s="213"/>
      <c r="W89" s="213"/>
    </row>
    <row r="90" spans="1:27" hidden="1" x14ac:dyDescent="0.25">
      <c r="H90" s="213"/>
      <c r="I90" s="213" t="s">
        <v>1075</v>
      </c>
      <c r="J90" s="213"/>
      <c r="K90" s="213"/>
      <c r="L90" s="213"/>
      <c r="O90" s="218"/>
      <c r="P90" s="213"/>
      <c r="U90" s="226"/>
      <c r="V90" s="213"/>
      <c r="W90" s="213"/>
    </row>
    <row r="91" spans="1:27" hidden="1" x14ac:dyDescent="0.25">
      <c r="H91" s="213"/>
      <c r="I91" s="213" t="s">
        <v>1076</v>
      </c>
      <c r="J91" s="213"/>
      <c r="K91" s="213"/>
      <c r="L91" s="213"/>
      <c r="O91" s="218"/>
      <c r="P91" s="213"/>
      <c r="U91" s="226"/>
      <c r="V91" s="213"/>
      <c r="W91" s="213"/>
    </row>
    <row r="92" spans="1:27" hidden="1" x14ac:dyDescent="0.25">
      <c r="H92" s="213"/>
      <c r="I92" s="213" t="s">
        <v>139</v>
      </c>
      <c r="J92" s="213"/>
      <c r="K92" s="213"/>
      <c r="L92" s="213"/>
      <c r="O92" s="218"/>
      <c r="P92" s="213"/>
      <c r="U92" s="226"/>
      <c r="V92" s="213"/>
      <c r="W92" s="213"/>
    </row>
    <row r="93" spans="1:27" hidden="1" x14ac:dyDescent="0.25">
      <c r="H93" s="213"/>
      <c r="I93" s="213"/>
      <c r="J93" s="213"/>
      <c r="K93" s="213"/>
      <c r="L93" s="213"/>
      <c r="O93" s="218"/>
      <c r="P93" s="213"/>
      <c r="U93" s="226"/>
      <c r="V93" s="213"/>
      <c r="W93" s="213"/>
    </row>
    <row r="94" spans="1:27" hidden="1" x14ac:dyDescent="0.25">
      <c r="H94" s="213"/>
      <c r="I94" s="213"/>
      <c r="J94" s="213"/>
      <c r="K94" s="213"/>
      <c r="L94" s="213"/>
      <c r="O94" s="218"/>
      <c r="P94" s="213"/>
      <c r="U94" s="226"/>
      <c r="V94" s="213"/>
      <c r="W94" s="213"/>
    </row>
    <row r="95" spans="1:27" hidden="1" x14ac:dyDescent="0.25">
      <c r="H95" s="213"/>
      <c r="I95" s="218" t="s">
        <v>1077</v>
      </c>
      <c r="J95" s="213"/>
      <c r="K95" s="213"/>
      <c r="L95" s="213"/>
      <c r="O95" s="218"/>
      <c r="P95" s="213"/>
      <c r="U95" s="226"/>
      <c r="V95" s="213"/>
      <c r="W95" s="213"/>
    </row>
    <row r="96" spans="1:27" hidden="1" x14ac:dyDescent="0.25">
      <c r="H96" s="213"/>
      <c r="I96" s="218" t="s">
        <v>134</v>
      </c>
      <c r="J96" s="213"/>
      <c r="K96" s="213"/>
      <c r="L96" s="213"/>
      <c r="O96" s="218"/>
      <c r="P96" s="213"/>
      <c r="U96" s="226"/>
      <c r="V96" s="213"/>
      <c r="W96" s="213"/>
    </row>
    <row r="97" spans="8:23" hidden="1" x14ac:dyDescent="0.25">
      <c r="H97" s="213"/>
      <c r="I97" s="218" t="s">
        <v>159</v>
      </c>
      <c r="J97" s="213"/>
      <c r="K97" s="213"/>
      <c r="L97" s="213"/>
      <c r="O97" s="218"/>
      <c r="P97" s="213"/>
      <c r="U97" s="226"/>
      <c r="V97" s="213"/>
      <c r="W97" s="213"/>
    </row>
    <row r="98" spans="8:23" hidden="1" x14ac:dyDescent="0.25">
      <c r="H98" s="213"/>
      <c r="I98" s="218" t="s">
        <v>202</v>
      </c>
      <c r="J98" s="213"/>
      <c r="K98" s="213"/>
      <c r="L98" s="213"/>
      <c r="O98" s="218"/>
      <c r="P98" s="213"/>
      <c r="U98" s="226"/>
      <c r="V98" s="213"/>
      <c r="W98" s="213"/>
    </row>
    <row r="99" spans="8:23" hidden="1" x14ac:dyDescent="0.25">
      <c r="H99" s="213"/>
      <c r="I99" s="218" t="s">
        <v>331</v>
      </c>
      <c r="J99" s="213"/>
      <c r="K99" s="213"/>
      <c r="L99" s="213"/>
      <c r="O99" s="218"/>
      <c r="P99" s="213"/>
      <c r="U99" s="226"/>
      <c r="V99" s="213"/>
      <c r="W99" s="213"/>
    </row>
    <row r="100" spans="8:23" hidden="1" x14ac:dyDescent="0.25">
      <c r="H100" s="213"/>
      <c r="I100" s="213"/>
      <c r="J100" s="213"/>
      <c r="K100" s="213"/>
      <c r="L100" s="213"/>
      <c r="O100" s="218"/>
      <c r="P100" s="213"/>
      <c r="U100" s="226"/>
      <c r="V100" s="213"/>
      <c r="W100" s="213"/>
    </row>
    <row r="101" spans="8:23" hidden="1" x14ac:dyDescent="0.25">
      <c r="H101" s="213"/>
      <c r="I101" s="213"/>
      <c r="J101" s="213"/>
      <c r="K101" s="213"/>
      <c r="L101" s="213"/>
      <c r="O101" s="218"/>
      <c r="P101" s="213"/>
      <c r="U101" s="226"/>
      <c r="V101" s="213"/>
      <c r="W101" s="213"/>
    </row>
    <row r="102" spans="8:23" x14ac:dyDescent="0.25">
      <c r="H102" s="213"/>
      <c r="I102" s="213"/>
      <c r="J102" s="213"/>
      <c r="K102" s="213"/>
      <c r="L102" s="213"/>
      <c r="O102" s="218"/>
      <c r="P102" s="213"/>
      <c r="U102" s="226"/>
      <c r="V102" s="213"/>
      <c r="W102" s="213"/>
    </row>
    <row r="103" spans="8:23" x14ac:dyDescent="0.25">
      <c r="H103" s="213"/>
      <c r="I103" s="213"/>
      <c r="J103" s="213"/>
      <c r="K103" s="213"/>
      <c r="L103" s="213"/>
      <c r="O103" s="218"/>
      <c r="P103" s="213"/>
      <c r="U103" s="226"/>
      <c r="V103" s="213"/>
      <c r="W103" s="213"/>
    </row>
    <row r="104" spans="8:23" x14ac:dyDescent="0.25">
      <c r="H104" s="213"/>
      <c r="I104" s="213"/>
      <c r="J104" s="213"/>
      <c r="K104" s="213"/>
      <c r="L104" s="213"/>
      <c r="O104" s="218"/>
      <c r="P104" s="213"/>
      <c r="U104" s="226"/>
      <c r="V104" s="213"/>
      <c r="W104" s="213"/>
    </row>
    <row r="105" spans="8:23" x14ac:dyDescent="0.25">
      <c r="H105" s="213"/>
      <c r="I105" s="213"/>
      <c r="J105" s="213"/>
      <c r="K105" s="213"/>
      <c r="L105" s="213"/>
      <c r="O105" s="218"/>
      <c r="P105" s="213"/>
      <c r="U105" s="226"/>
      <c r="V105" s="213"/>
      <c r="W105" s="213"/>
    </row>
    <row r="106" spans="8:23" x14ac:dyDescent="0.25">
      <c r="H106" s="213"/>
      <c r="I106" s="213"/>
      <c r="J106" s="213"/>
      <c r="K106" s="213"/>
      <c r="L106" s="213"/>
      <c r="O106" s="218"/>
      <c r="P106" s="213"/>
      <c r="U106" s="226"/>
      <c r="V106" s="213"/>
      <c r="W106" s="213"/>
    </row>
    <row r="107" spans="8:23" x14ac:dyDescent="0.25">
      <c r="H107" s="213"/>
      <c r="I107" s="213"/>
      <c r="J107" s="213"/>
      <c r="K107" s="213"/>
      <c r="L107" s="213"/>
      <c r="O107" s="218"/>
      <c r="P107" s="213"/>
      <c r="U107" s="226"/>
      <c r="V107" s="213"/>
      <c r="W107" s="213"/>
    </row>
    <row r="108" spans="8:23" x14ac:dyDescent="0.25">
      <c r="H108" s="213"/>
      <c r="I108" s="213"/>
      <c r="J108" s="213"/>
      <c r="K108" s="213"/>
      <c r="L108" s="213"/>
      <c r="O108" s="218"/>
      <c r="P108" s="213"/>
      <c r="U108" s="226"/>
      <c r="V108" s="213"/>
      <c r="W108" s="213"/>
    </row>
    <row r="109" spans="8:23" x14ac:dyDescent="0.25">
      <c r="H109" s="213"/>
      <c r="I109" s="213"/>
      <c r="J109" s="213"/>
      <c r="K109" s="213"/>
      <c r="L109" s="213"/>
      <c r="O109" s="218"/>
      <c r="P109" s="213"/>
      <c r="U109" s="226"/>
      <c r="V109" s="213"/>
      <c r="W109" s="213"/>
    </row>
    <row r="110" spans="8:23" x14ac:dyDescent="0.25">
      <c r="H110" s="213"/>
      <c r="I110" s="213"/>
      <c r="J110" s="213"/>
      <c r="K110" s="213"/>
      <c r="L110" s="213"/>
      <c r="O110" s="218"/>
      <c r="P110" s="213"/>
      <c r="U110" s="226"/>
      <c r="V110" s="213"/>
      <c r="W110" s="213"/>
    </row>
    <row r="111" spans="8:23" x14ac:dyDescent="0.25">
      <c r="H111" s="213"/>
      <c r="I111" s="213"/>
      <c r="J111" s="213"/>
      <c r="K111" s="213"/>
      <c r="L111" s="213"/>
      <c r="O111" s="218"/>
      <c r="P111" s="213"/>
      <c r="U111" s="226"/>
      <c r="V111" s="213"/>
      <c r="W111" s="213"/>
    </row>
    <row r="112" spans="8:23" x14ac:dyDescent="0.25">
      <c r="H112" s="213"/>
      <c r="I112" s="213"/>
      <c r="J112" s="213"/>
      <c r="K112" s="213"/>
      <c r="L112" s="213"/>
      <c r="O112" s="218"/>
      <c r="P112" s="213"/>
      <c r="U112" s="226"/>
      <c r="V112" s="213"/>
      <c r="W112" s="213"/>
    </row>
    <row r="113" spans="8:23" x14ac:dyDescent="0.25">
      <c r="H113" s="213"/>
      <c r="I113" s="213"/>
      <c r="J113" s="213"/>
      <c r="K113" s="213"/>
      <c r="L113" s="213"/>
      <c r="O113" s="218"/>
      <c r="P113" s="213"/>
      <c r="U113" s="226"/>
      <c r="V113" s="213"/>
      <c r="W113" s="213"/>
    </row>
    <row r="114" spans="8:23" x14ac:dyDescent="0.25">
      <c r="H114" s="213"/>
      <c r="I114" s="213"/>
      <c r="J114" s="213"/>
      <c r="K114" s="213"/>
      <c r="L114" s="213"/>
      <c r="O114" s="218"/>
      <c r="P114" s="213"/>
      <c r="U114" s="226"/>
      <c r="V114" s="213"/>
      <c r="W114" s="213"/>
    </row>
    <row r="115" spans="8:23" x14ac:dyDescent="0.25">
      <c r="H115" s="213"/>
      <c r="I115" s="213"/>
      <c r="J115" s="213"/>
      <c r="K115" s="213"/>
      <c r="L115" s="213"/>
      <c r="O115" s="218"/>
      <c r="P115" s="213"/>
      <c r="U115" s="226"/>
      <c r="V115" s="213"/>
      <c r="W115" s="213"/>
    </row>
    <row r="116" spans="8:23" x14ac:dyDescent="0.25">
      <c r="H116" s="213"/>
      <c r="I116" s="213"/>
      <c r="J116" s="213"/>
      <c r="K116" s="213"/>
      <c r="L116" s="213"/>
      <c r="O116" s="218"/>
      <c r="P116" s="213"/>
      <c r="U116" s="226"/>
      <c r="V116" s="213"/>
      <c r="W116" s="213"/>
    </row>
    <row r="117" spans="8:23" x14ac:dyDescent="0.25">
      <c r="H117" s="213"/>
      <c r="I117" s="213"/>
      <c r="J117" s="213"/>
      <c r="K117" s="213"/>
      <c r="L117" s="213"/>
      <c r="O117" s="218"/>
      <c r="P117" s="213"/>
      <c r="U117" s="226"/>
      <c r="V117" s="213"/>
      <c r="W117" s="213"/>
    </row>
    <row r="118" spans="8:23" x14ac:dyDescent="0.25">
      <c r="H118" s="213"/>
      <c r="I118" s="213"/>
      <c r="J118" s="213"/>
      <c r="K118" s="213"/>
      <c r="L118" s="213"/>
      <c r="O118" s="218"/>
      <c r="P118" s="213"/>
      <c r="U118" s="226"/>
      <c r="V118" s="213"/>
      <c r="W118" s="213"/>
    </row>
    <row r="119" spans="8:23" x14ac:dyDescent="0.25">
      <c r="H119" s="213"/>
      <c r="I119" s="213"/>
      <c r="J119" s="213"/>
      <c r="K119" s="213"/>
      <c r="L119" s="213"/>
      <c r="O119" s="218"/>
      <c r="P119" s="213"/>
      <c r="U119" s="226"/>
      <c r="V119" s="213"/>
      <c r="W119" s="213"/>
    </row>
    <row r="120" spans="8:23" x14ac:dyDescent="0.25">
      <c r="H120" s="213"/>
      <c r="I120" s="213"/>
      <c r="J120" s="213"/>
      <c r="K120" s="213"/>
      <c r="L120" s="213"/>
      <c r="O120" s="218"/>
      <c r="P120" s="213"/>
      <c r="U120" s="226"/>
      <c r="V120" s="213"/>
      <c r="W120" s="213"/>
    </row>
    <row r="121" spans="8:23" x14ac:dyDescent="0.25">
      <c r="H121" s="213"/>
      <c r="I121" s="213"/>
      <c r="J121" s="213"/>
      <c r="K121" s="213"/>
      <c r="L121" s="213"/>
      <c r="O121" s="218"/>
      <c r="P121" s="213"/>
      <c r="U121" s="226"/>
      <c r="V121" s="213"/>
      <c r="W121" s="213"/>
    </row>
    <row r="122" spans="8:23" x14ac:dyDescent="0.25">
      <c r="H122" s="213"/>
      <c r="I122" s="213"/>
      <c r="J122" s="213"/>
      <c r="K122" s="213"/>
      <c r="L122" s="213"/>
      <c r="O122" s="218"/>
      <c r="P122" s="213"/>
      <c r="U122" s="226"/>
      <c r="V122" s="213"/>
      <c r="W122" s="213"/>
    </row>
    <row r="123" spans="8:23" x14ac:dyDescent="0.25">
      <c r="H123" s="213"/>
      <c r="I123" s="213"/>
      <c r="J123" s="213"/>
      <c r="K123" s="213"/>
      <c r="L123" s="213"/>
      <c r="O123" s="218"/>
      <c r="P123" s="213"/>
      <c r="U123" s="226"/>
      <c r="V123" s="213"/>
      <c r="W123" s="213"/>
    </row>
    <row r="124" spans="8:23" x14ac:dyDescent="0.25">
      <c r="H124" s="213"/>
      <c r="I124" s="213"/>
      <c r="J124" s="213"/>
      <c r="K124" s="213"/>
      <c r="L124" s="213"/>
      <c r="O124" s="218"/>
      <c r="P124" s="213"/>
      <c r="U124" s="226"/>
      <c r="V124" s="213"/>
      <c r="W124" s="213"/>
    </row>
    <row r="125" spans="8:23" x14ac:dyDescent="0.25">
      <c r="H125" s="213"/>
      <c r="I125" s="213"/>
      <c r="J125" s="213"/>
      <c r="K125" s="213"/>
      <c r="L125" s="213"/>
      <c r="O125" s="218"/>
      <c r="P125" s="213"/>
      <c r="U125" s="226"/>
      <c r="V125" s="213"/>
      <c r="W125" s="213"/>
    </row>
    <row r="126" spans="8:23" x14ac:dyDescent="0.25">
      <c r="H126" s="213"/>
      <c r="I126" s="213"/>
      <c r="J126" s="213"/>
      <c r="K126" s="213"/>
      <c r="L126" s="213"/>
      <c r="O126" s="218"/>
      <c r="P126" s="213"/>
      <c r="U126" s="226"/>
      <c r="V126" s="213"/>
      <c r="W126" s="213"/>
    </row>
    <row r="127" spans="8:23" x14ac:dyDescent="0.25">
      <c r="H127" s="213"/>
      <c r="I127" s="213"/>
      <c r="J127" s="213"/>
      <c r="K127" s="213"/>
      <c r="L127" s="213"/>
      <c r="O127" s="218"/>
      <c r="P127" s="213"/>
      <c r="U127" s="226"/>
      <c r="V127" s="213"/>
      <c r="W127" s="213"/>
    </row>
    <row r="128" spans="8:23" x14ac:dyDescent="0.25">
      <c r="H128" s="213"/>
      <c r="I128" s="213"/>
      <c r="J128" s="213"/>
      <c r="K128" s="213"/>
      <c r="L128" s="213"/>
      <c r="O128" s="218"/>
      <c r="P128" s="213"/>
      <c r="U128" s="226"/>
      <c r="V128" s="213"/>
      <c r="W128" s="213"/>
    </row>
    <row r="129" spans="8:23" x14ac:dyDescent="0.25">
      <c r="H129" s="213"/>
      <c r="I129" s="213"/>
      <c r="J129" s="213"/>
      <c r="K129" s="213"/>
      <c r="L129" s="213"/>
      <c r="O129" s="218"/>
      <c r="P129" s="213"/>
      <c r="U129" s="226"/>
      <c r="V129" s="213"/>
      <c r="W129" s="213"/>
    </row>
    <row r="130" spans="8:23" x14ac:dyDescent="0.25">
      <c r="H130" s="213"/>
      <c r="I130" s="213"/>
      <c r="J130" s="213"/>
      <c r="K130" s="213"/>
      <c r="L130" s="213"/>
      <c r="O130" s="218"/>
      <c r="P130" s="213"/>
      <c r="U130" s="226"/>
      <c r="V130" s="213"/>
      <c r="W130" s="213"/>
    </row>
    <row r="131" spans="8:23" x14ac:dyDescent="0.25">
      <c r="H131" s="213"/>
      <c r="I131" s="213"/>
      <c r="J131" s="213"/>
      <c r="K131" s="213"/>
      <c r="L131" s="213"/>
      <c r="O131" s="218"/>
      <c r="P131" s="213"/>
      <c r="U131" s="226"/>
      <c r="V131" s="213"/>
      <c r="W131" s="213"/>
    </row>
    <row r="132" spans="8:23" x14ac:dyDescent="0.25">
      <c r="H132" s="213"/>
      <c r="I132" s="213"/>
      <c r="J132" s="213"/>
      <c r="K132" s="213"/>
      <c r="L132" s="213"/>
      <c r="O132" s="218"/>
      <c r="P132" s="213"/>
      <c r="U132" s="226"/>
      <c r="V132" s="213"/>
      <c r="W132" s="213"/>
    </row>
    <row r="133" spans="8:23" x14ac:dyDescent="0.25">
      <c r="H133" s="213"/>
      <c r="I133" s="213"/>
      <c r="J133" s="213"/>
      <c r="K133" s="213"/>
      <c r="L133" s="213"/>
      <c r="O133" s="218"/>
      <c r="P133" s="213"/>
      <c r="U133" s="226"/>
      <c r="V133" s="213"/>
      <c r="W133" s="213"/>
    </row>
    <row r="134" spans="8:23" x14ac:dyDescent="0.25">
      <c r="H134" s="213"/>
      <c r="I134" s="213"/>
      <c r="J134" s="213"/>
      <c r="K134" s="213"/>
      <c r="L134" s="213"/>
      <c r="O134" s="218"/>
      <c r="P134" s="213"/>
      <c r="U134" s="226"/>
      <c r="V134" s="213"/>
      <c r="W134" s="213"/>
    </row>
    <row r="135" spans="8:23" x14ac:dyDescent="0.25">
      <c r="H135" s="213"/>
      <c r="I135" s="213"/>
      <c r="J135" s="213"/>
      <c r="K135" s="213"/>
      <c r="L135" s="213"/>
      <c r="O135" s="218"/>
      <c r="P135" s="213"/>
      <c r="U135" s="226"/>
      <c r="V135" s="213"/>
      <c r="W135" s="213"/>
    </row>
    <row r="136" spans="8:23" x14ac:dyDescent="0.25">
      <c r="H136" s="213"/>
      <c r="I136" s="213"/>
      <c r="J136" s="213"/>
      <c r="K136" s="213"/>
      <c r="L136" s="213"/>
      <c r="O136" s="218"/>
      <c r="P136" s="213"/>
      <c r="U136" s="226"/>
      <c r="V136" s="213"/>
      <c r="W136" s="213"/>
    </row>
    <row r="137" spans="8:23" x14ac:dyDescent="0.25">
      <c r="H137" s="213"/>
      <c r="I137" s="213"/>
      <c r="J137" s="213"/>
      <c r="K137" s="213"/>
      <c r="L137" s="213"/>
      <c r="O137" s="218"/>
      <c r="P137" s="213"/>
      <c r="U137" s="226"/>
      <c r="V137" s="213"/>
      <c r="W137" s="213"/>
    </row>
    <row r="138" spans="8:23" x14ac:dyDescent="0.25">
      <c r="H138" s="213"/>
      <c r="I138" s="213"/>
      <c r="J138" s="213"/>
      <c r="K138" s="213"/>
      <c r="L138" s="213"/>
      <c r="O138" s="218"/>
      <c r="P138" s="213"/>
      <c r="U138" s="226"/>
      <c r="V138" s="213"/>
      <c r="W138" s="213"/>
    </row>
    <row r="139" spans="8:23" x14ac:dyDescent="0.25">
      <c r="H139" s="213"/>
      <c r="I139" s="213"/>
      <c r="J139" s="213"/>
      <c r="K139" s="213"/>
      <c r="L139" s="213"/>
      <c r="O139" s="218"/>
      <c r="P139" s="213"/>
      <c r="U139" s="226"/>
      <c r="V139" s="213"/>
      <c r="W139" s="213"/>
    </row>
    <row r="140" spans="8:23" x14ac:dyDescent="0.25">
      <c r="H140" s="213"/>
      <c r="I140" s="213"/>
      <c r="J140" s="213"/>
      <c r="K140" s="213"/>
      <c r="L140" s="213"/>
      <c r="O140" s="218"/>
      <c r="P140" s="213"/>
      <c r="U140" s="226"/>
      <c r="V140" s="213"/>
      <c r="W140" s="213"/>
    </row>
    <row r="141" spans="8:23" x14ac:dyDescent="0.25">
      <c r="H141" s="213"/>
      <c r="I141" s="213"/>
      <c r="J141" s="213"/>
      <c r="K141" s="213"/>
      <c r="L141" s="213"/>
      <c r="O141" s="218"/>
      <c r="P141" s="213"/>
      <c r="U141" s="226"/>
      <c r="V141" s="213"/>
      <c r="W141" s="213"/>
    </row>
    <row r="142" spans="8:23" x14ac:dyDescent="0.25">
      <c r="H142" s="213"/>
      <c r="I142" s="213"/>
      <c r="J142" s="213"/>
      <c r="K142" s="213"/>
      <c r="L142" s="213"/>
      <c r="O142" s="218"/>
      <c r="P142" s="213"/>
      <c r="U142" s="226"/>
      <c r="V142" s="213"/>
      <c r="W142" s="213"/>
    </row>
    <row r="143" spans="8:23" x14ac:dyDescent="0.25">
      <c r="H143" s="213"/>
      <c r="I143" s="213"/>
      <c r="J143" s="213"/>
      <c r="K143" s="213"/>
      <c r="L143" s="213"/>
      <c r="O143" s="218"/>
      <c r="P143" s="213"/>
      <c r="U143" s="226"/>
      <c r="V143" s="213"/>
      <c r="W143" s="213"/>
    </row>
    <row r="144" spans="8:23" x14ac:dyDescent="0.25">
      <c r="H144" s="213"/>
      <c r="I144" s="213"/>
      <c r="J144" s="213"/>
      <c r="K144" s="213"/>
      <c r="L144" s="213"/>
      <c r="O144" s="218"/>
      <c r="P144" s="213"/>
      <c r="U144" s="226"/>
      <c r="V144" s="213"/>
      <c r="W144" s="213"/>
    </row>
    <row r="145" spans="8:23" x14ac:dyDescent="0.25">
      <c r="H145" s="213"/>
      <c r="I145" s="213"/>
      <c r="J145" s="213"/>
      <c r="K145" s="213"/>
      <c r="L145" s="213"/>
      <c r="O145" s="218"/>
      <c r="P145" s="213"/>
      <c r="U145" s="226"/>
      <c r="V145" s="213"/>
      <c r="W145" s="213"/>
    </row>
    <row r="146" spans="8:23" x14ac:dyDescent="0.25">
      <c r="H146" s="213"/>
      <c r="I146" s="213"/>
      <c r="J146" s="213"/>
      <c r="K146" s="213"/>
      <c r="L146" s="213"/>
      <c r="O146" s="218"/>
      <c r="P146" s="213"/>
      <c r="U146" s="226"/>
      <c r="V146" s="213"/>
      <c r="W146" s="213"/>
    </row>
    <row r="147" spans="8:23" x14ac:dyDescent="0.25">
      <c r="H147" s="213"/>
      <c r="I147" s="213"/>
      <c r="J147" s="213"/>
      <c r="K147" s="213"/>
      <c r="L147" s="213"/>
      <c r="O147" s="218"/>
      <c r="P147" s="213"/>
      <c r="U147" s="226"/>
      <c r="V147" s="213"/>
      <c r="W147" s="213"/>
    </row>
    <row r="148" spans="8:23" x14ac:dyDescent="0.25">
      <c r="H148" s="213"/>
      <c r="I148" s="213"/>
      <c r="J148" s="213"/>
      <c r="K148" s="213"/>
      <c r="L148" s="213"/>
      <c r="O148" s="218"/>
      <c r="P148" s="213"/>
      <c r="U148" s="226"/>
      <c r="V148" s="213"/>
      <c r="W148" s="213"/>
    </row>
    <row r="149" spans="8:23" x14ac:dyDescent="0.25">
      <c r="H149" s="213"/>
      <c r="I149" s="213"/>
      <c r="J149" s="213"/>
      <c r="K149" s="213"/>
      <c r="L149" s="213"/>
      <c r="O149" s="218"/>
      <c r="P149" s="213"/>
      <c r="U149" s="226"/>
      <c r="V149" s="213"/>
      <c r="W149" s="213"/>
    </row>
    <row r="150" spans="8:23" x14ac:dyDescent="0.25">
      <c r="H150" s="213"/>
      <c r="I150" s="213"/>
      <c r="J150" s="213"/>
      <c r="K150" s="213"/>
      <c r="L150" s="213"/>
      <c r="O150" s="218"/>
      <c r="P150" s="213"/>
      <c r="U150" s="226"/>
      <c r="V150" s="213"/>
      <c r="W150" s="213"/>
    </row>
    <row r="151" spans="8:23" x14ac:dyDescent="0.25">
      <c r="H151" s="213"/>
      <c r="I151" s="213"/>
      <c r="J151" s="213"/>
      <c r="K151" s="213"/>
      <c r="L151" s="213"/>
      <c r="O151" s="218"/>
      <c r="P151" s="213"/>
      <c r="U151" s="226"/>
      <c r="V151" s="213"/>
      <c r="W151" s="213"/>
    </row>
    <row r="152" spans="8:23" x14ac:dyDescent="0.25">
      <c r="H152" s="213"/>
      <c r="I152" s="213"/>
      <c r="J152" s="213"/>
      <c r="K152" s="213"/>
      <c r="L152" s="213"/>
      <c r="O152" s="218"/>
      <c r="P152" s="213"/>
      <c r="U152" s="226"/>
      <c r="V152" s="213"/>
      <c r="W152" s="213"/>
    </row>
    <row r="153" spans="8:23" x14ac:dyDescent="0.25">
      <c r="H153" s="213"/>
      <c r="I153" s="213"/>
      <c r="J153" s="213"/>
      <c r="K153" s="213"/>
      <c r="L153" s="213"/>
      <c r="O153" s="218"/>
      <c r="P153" s="213"/>
      <c r="U153" s="226"/>
      <c r="V153" s="213"/>
      <c r="W153" s="213"/>
    </row>
    <row r="154" spans="8:23" x14ac:dyDescent="0.25">
      <c r="H154" s="213"/>
      <c r="I154" s="213"/>
      <c r="J154" s="213"/>
      <c r="K154" s="213"/>
      <c r="L154" s="213"/>
      <c r="O154" s="218"/>
      <c r="P154" s="213"/>
      <c r="U154" s="226"/>
      <c r="V154" s="213"/>
      <c r="W154" s="213"/>
    </row>
    <row r="155" spans="8:23" x14ac:dyDescent="0.25">
      <c r="H155" s="213"/>
      <c r="I155" s="213"/>
      <c r="J155" s="213"/>
      <c r="K155" s="213"/>
      <c r="L155" s="213"/>
      <c r="O155" s="218"/>
      <c r="P155" s="213"/>
      <c r="U155" s="226"/>
      <c r="V155" s="213"/>
      <c r="W155" s="213"/>
    </row>
    <row r="156" spans="8:23" x14ac:dyDescent="0.25">
      <c r="H156" s="213"/>
      <c r="I156" s="213"/>
      <c r="J156" s="213"/>
      <c r="K156" s="213"/>
      <c r="L156" s="213"/>
      <c r="O156" s="218"/>
      <c r="P156" s="213"/>
      <c r="U156" s="226"/>
      <c r="V156" s="213"/>
      <c r="W156" s="213"/>
    </row>
    <row r="157" spans="8:23" x14ac:dyDescent="0.25">
      <c r="H157" s="213"/>
      <c r="I157" s="213"/>
      <c r="J157" s="213"/>
      <c r="K157" s="213"/>
      <c r="L157" s="213"/>
      <c r="O157" s="218"/>
      <c r="P157" s="213"/>
      <c r="U157" s="226"/>
      <c r="V157" s="213"/>
      <c r="W157" s="213"/>
    </row>
    <row r="158" spans="8:23" x14ac:dyDescent="0.25">
      <c r="H158" s="213"/>
      <c r="I158" s="213"/>
      <c r="J158" s="213"/>
      <c r="K158" s="213"/>
      <c r="L158" s="213"/>
      <c r="O158" s="218"/>
      <c r="P158" s="213"/>
      <c r="U158" s="226"/>
      <c r="V158" s="213"/>
      <c r="W158" s="213"/>
    </row>
    <row r="159" spans="8:23" x14ac:dyDescent="0.25">
      <c r="H159" s="213"/>
      <c r="I159" s="213"/>
      <c r="J159" s="213"/>
      <c r="K159" s="213"/>
      <c r="L159" s="213"/>
      <c r="O159" s="218"/>
      <c r="P159" s="213"/>
      <c r="U159" s="226"/>
      <c r="V159" s="213"/>
      <c r="W159" s="213"/>
    </row>
    <row r="160" spans="8:23" x14ac:dyDescent="0.25">
      <c r="H160" s="213"/>
      <c r="I160" s="213"/>
      <c r="J160" s="213"/>
      <c r="K160" s="213"/>
      <c r="L160" s="213"/>
      <c r="O160" s="218"/>
      <c r="P160" s="213"/>
      <c r="U160" s="226"/>
      <c r="V160" s="213"/>
      <c r="W160" s="213"/>
    </row>
    <row r="161" spans="8:23" x14ac:dyDescent="0.25">
      <c r="H161" s="213"/>
      <c r="I161" s="213"/>
      <c r="J161" s="213"/>
      <c r="K161" s="213"/>
      <c r="L161" s="213"/>
      <c r="O161" s="218"/>
      <c r="P161" s="213"/>
      <c r="U161" s="226"/>
      <c r="V161" s="213"/>
      <c r="W161" s="213"/>
    </row>
    <row r="162" spans="8:23" x14ac:dyDescent="0.25">
      <c r="H162" s="213"/>
      <c r="I162" s="213"/>
      <c r="J162" s="213"/>
      <c r="K162" s="213"/>
      <c r="L162" s="213"/>
      <c r="O162" s="218"/>
      <c r="P162" s="213"/>
      <c r="U162" s="226"/>
      <c r="V162" s="213"/>
      <c r="W162" s="213"/>
    </row>
    <row r="163" spans="8:23" x14ac:dyDescent="0.25">
      <c r="H163" s="213"/>
      <c r="I163" s="213"/>
      <c r="J163" s="213"/>
      <c r="K163" s="213"/>
      <c r="L163" s="213"/>
      <c r="O163" s="218"/>
      <c r="P163" s="213"/>
      <c r="U163" s="226"/>
      <c r="V163" s="213"/>
      <c r="W163" s="213"/>
    </row>
    <row r="164" spans="8:23" x14ac:dyDescent="0.25">
      <c r="H164" s="213"/>
      <c r="I164" s="213"/>
      <c r="J164" s="213"/>
      <c r="K164" s="213"/>
      <c r="L164" s="213"/>
      <c r="O164" s="218"/>
      <c r="P164" s="213"/>
      <c r="U164" s="226"/>
      <c r="V164" s="213"/>
      <c r="W164" s="213"/>
    </row>
    <row r="165" spans="8:23" x14ac:dyDescent="0.25">
      <c r="H165" s="213"/>
      <c r="I165" s="213"/>
      <c r="J165" s="213"/>
      <c r="K165" s="213"/>
      <c r="L165" s="213"/>
      <c r="O165" s="218"/>
      <c r="P165" s="213"/>
      <c r="U165" s="226"/>
      <c r="V165" s="213"/>
      <c r="W165" s="213"/>
    </row>
    <row r="166" spans="8:23" x14ac:dyDescent="0.25">
      <c r="H166" s="213"/>
      <c r="I166" s="213"/>
      <c r="J166" s="213"/>
      <c r="K166" s="213"/>
      <c r="L166" s="213"/>
      <c r="O166" s="218"/>
      <c r="P166" s="213"/>
      <c r="U166" s="226"/>
      <c r="V166" s="213"/>
      <c r="W166" s="213"/>
    </row>
    <row r="167" spans="8:23" x14ac:dyDescent="0.25">
      <c r="H167" s="213"/>
      <c r="I167" s="213"/>
      <c r="J167" s="213"/>
      <c r="K167" s="213"/>
      <c r="L167" s="213"/>
      <c r="O167" s="218"/>
      <c r="P167" s="213"/>
      <c r="U167" s="226"/>
      <c r="V167" s="213"/>
      <c r="W167" s="213"/>
    </row>
    <row r="168" spans="8:23" x14ac:dyDescent="0.25">
      <c r="H168" s="213"/>
      <c r="I168" s="213"/>
      <c r="J168" s="213"/>
      <c r="K168" s="213"/>
      <c r="L168" s="213"/>
      <c r="O168" s="218"/>
      <c r="P168" s="213"/>
      <c r="U168" s="226"/>
      <c r="V168" s="213"/>
      <c r="W168" s="213"/>
    </row>
    <row r="169" spans="8:23" x14ac:dyDescent="0.25">
      <c r="H169" s="213"/>
      <c r="I169" s="213"/>
      <c r="J169" s="213"/>
      <c r="K169" s="213"/>
      <c r="L169" s="213"/>
      <c r="O169" s="218"/>
      <c r="P169" s="213"/>
      <c r="U169" s="226"/>
      <c r="V169" s="213"/>
      <c r="W169" s="213"/>
    </row>
    <row r="170" spans="8:23" x14ac:dyDescent="0.25">
      <c r="H170" s="213"/>
      <c r="I170" s="213"/>
      <c r="J170" s="213"/>
      <c r="K170" s="213"/>
      <c r="L170" s="213"/>
      <c r="O170" s="218"/>
      <c r="P170" s="213"/>
      <c r="U170" s="226"/>
      <c r="V170" s="213"/>
      <c r="W170" s="213"/>
    </row>
    <row r="171" spans="8:23" x14ac:dyDescent="0.25">
      <c r="H171" s="213"/>
      <c r="I171" s="213"/>
      <c r="J171" s="213"/>
      <c r="K171" s="213"/>
      <c r="L171" s="213"/>
      <c r="O171" s="218"/>
      <c r="P171" s="213"/>
      <c r="U171" s="226"/>
      <c r="V171" s="213"/>
      <c r="W171" s="213"/>
    </row>
    <row r="172" spans="8:23" x14ac:dyDescent="0.25">
      <c r="H172" s="213"/>
      <c r="I172" s="213"/>
      <c r="J172" s="213"/>
      <c r="K172" s="213"/>
      <c r="L172" s="213"/>
      <c r="O172" s="218"/>
      <c r="P172" s="213"/>
      <c r="U172" s="226"/>
      <c r="V172" s="213"/>
      <c r="W172" s="213"/>
    </row>
    <row r="173" spans="8:23" x14ac:dyDescent="0.25">
      <c r="H173" s="213"/>
      <c r="I173" s="213"/>
      <c r="J173" s="213"/>
      <c r="K173" s="213"/>
      <c r="L173" s="213"/>
      <c r="O173" s="218"/>
      <c r="P173" s="213"/>
      <c r="U173" s="226"/>
      <c r="V173" s="213"/>
      <c r="W173" s="213"/>
    </row>
    <row r="174" spans="8:23" x14ac:dyDescent="0.25">
      <c r="H174" s="213"/>
      <c r="I174" s="213"/>
      <c r="J174" s="213"/>
      <c r="K174" s="213"/>
      <c r="L174" s="213"/>
      <c r="O174" s="218"/>
      <c r="P174" s="213"/>
      <c r="U174" s="226"/>
      <c r="V174" s="213"/>
      <c r="W174" s="213"/>
    </row>
    <row r="175" spans="8:23" x14ac:dyDescent="0.25">
      <c r="H175" s="213"/>
      <c r="I175" s="213"/>
      <c r="J175" s="213"/>
      <c r="K175" s="213"/>
      <c r="L175" s="213"/>
      <c r="O175" s="218"/>
      <c r="P175" s="213"/>
      <c r="U175" s="226"/>
      <c r="V175" s="213"/>
      <c r="W175" s="213"/>
    </row>
    <row r="176" spans="8:23" x14ac:dyDescent="0.25">
      <c r="H176" s="213"/>
      <c r="I176" s="213"/>
      <c r="J176" s="213"/>
      <c r="K176" s="213"/>
      <c r="L176" s="213"/>
      <c r="O176" s="218"/>
      <c r="P176" s="213"/>
      <c r="U176" s="226"/>
      <c r="V176" s="213"/>
      <c r="W176" s="213"/>
    </row>
    <row r="177" spans="8:23" x14ac:dyDescent="0.25">
      <c r="H177" s="213"/>
      <c r="I177" s="213"/>
      <c r="J177" s="213"/>
      <c r="K177" s="213"/>
      <c r="L177" s="213"/>
      <c r="O177" s="218"/>
      <c r="P177" s="213"/>
      <c r="U177" s="226"/>
      <c r="V177" s="213"/>
      <c r="W177" s="213"/>
    </row>
    <row r="178" spans="8:23" x14ac:dyDescent="0.25">
      <c r="H178" s="213"/>
      <c r="I178" s="213"/>
      <c r="J178" s="213"/>
      <c r="K178" s="213"/>
      <c r="L178" s="213"/>
      <c r="O178" s="218"/>
      <c r="P178" s="213"/>
      <c r="U178" s="226"/>
      <c r="V178" s="213"/>
      <c r="W178" s="213"/>
    </row>
    <row r="179" spans="8:23" x14ac:dyDescent="0.25">
      <c r="H179" s="213"/>
      <c r="I179" s="213"/>
      <c r="J179" s="213"/>
      <c r="K179" s="213"/>
      <c r="L179" s="213"/>
      <c r="O179" s="218"/>
      <c r="P179" s="213"/>
      <c r="U179" s="226"/>
      <c r="V179" s="213"/>
      <c r="W179" s="213"/>
    </row>
    <row r="180" spans="8:23" x14ac:dyDescent="0.25">
      <c r="H180" s="213"/>
      <c r="I180" s="213"/>
      <c r="J180" s="213"/>
      <c r="K180" s="213"/>
      <c r="L180" s="213"/>
      <c r="O180" s="218"/>
      <c r="P180" s="213"/>
      <c r="U180" s="226"/>
      <c r="V180" s="213"/>
      <c r="W180" s="213"/>
    </row>
    <row r="181" spans="8:23" x14ac:dyDescent="0.25">
      <c r="H181" s="213"/>
      <c r="I181" s="213"/>
      <c r="J181" s="213"/>
      <c r="K181" s="213"/>
      <c r="L181" s="213"/>
      <c r="O181" s="218"/>
      <c r="P181" s="213"/>
      <c r="U181" s="226"/>
      <c r="V181" s="213"/>
      <c r="W181" s="213"/>
    </row>
    <row r="182" spans="8:23" x14ac:dyDescent="0.25">
      <c r="H182" s="213"/>
      <c r="I182" s="213"/>
      <c r="J182" s="213"/>
      <c r="K182" s="213"/>
      <c r="L182" s="213"/>
      <c r="O182" s="218"/>
      <c r="P182" s="213"/>
      <c r="U182" s="226"/>
      <c r="V182" s="213"/>
      <c r="W182" s="213"/>
    </row>
    <row r="183" spans="8:23" x14ac:dyDescent="0.25">
      <c r="H183" s="213"/>
      <c r="I183" s="213"/>
      <c r="J183" s="213"/>
      <c r="K183" s="213"/>
      <c r="L183" s="213"/>
      <c r="O183" s="218"/>
      <c r="P183" s="213"/>
      <c r="U183" s="226"/>
      <c r="V183" s="213"/>
      <c r="W183" s="213"/>
    </row>
    <row r="184" spans="8:23" x14ac:dyDescent="0.25">
      <c r="H184" s="213"/>
      <c r="I184" s="213"/>
      <c r="J184" s="213"/>
      <c r="K184" s="213"/>
      <c r="L184" s="213"/>
      <c r="O184" s="218"/>
      <c r="P184" s="213"/>
      <c r="U184" s="226"/>
      <c r="V184" s="213"/>
      <c r="W184" s="213"/>
    </row>
    <row r="185" spans="8:23" x14ac:dyDescent="0.25">
      <c r="H185" s="213"/>
      <c r="I185" s="213"/>
      <c r="J185" s="213"/>
      <c r="K185" s="213"/>
      <c r="L185" s="213"/>
      <c r="O185" s="218"/>
      <c r="P185" s="213"/>
      <c r="U185" s="226"/>
      <c r="V185" s="213"/>
      <c r="W185" s="213"/>
    </row>
    <row r="186" spans="8:23" x14ac:dyDescent="0.25">
      <c r="H186" s="213"/>
      <c r="I186" s="213"/>
      <c r="J186" s="213"/>
      <c r="K186" s="213"/>
      <c r="L186" s="213"/>
      <c r="O186" s="218"/>
      <c r="P186" s="213"/>
      <c r="U186" s="226"/>
      <c r="V186" s="213"/>
      <c r="W186" s="213"/>
    </row>
    <row r="187" spans="8:23" x14ac:dyDescent="0.25">
      <c r="H187" s="213"/>
      <c r="I187" s="213"/>
      <c r="J187" s="213"/>
      <c r="K187" s="213"/>
      <c r="L187" s="213"/>
      <c r="O187" s="218"/>
      <c r="P187" s="213"/>
      <c r="U187" s="226"/>
      <c r="V187" s="213"/>
      <c r="W187" s="213"/>
    </row>
    <row r="188" spans="8:23" x14ac:dyDescent="0.25">
      <c r="H188" s="213"/>
      <c r="I188" s="213"/>
      <c r="J188" s="213"/>
      <c r="K188" s="213"/>
      <c r="L188" s="213"/>
      <c r="O188" s="218"/>
      <c r="P188" s="213"/>
      <c r="U188" s="226"/>
      <c r="V188" s="213"/>
      <c r="W188" s="213"/>
    </row>
    <row r="189" spans="8:23" x14ac:dyDescent="0.25">
      <c r="H189" s="213"/>
      <c r="I189" s="213"/>
      <c r="J189" s="213"/>
      <c r="K189" s="213"/>
      <c r="L189" s="213"/>
      <c r="O189" s="218"/>
      <c r="P189" s="213"/>
      <c r="U189" s="226"/>
      <c r="V189" s="213"/>
      <c r="W189" s="213"/>
    </row>
  </sheetData>
  <protectedRanges>
    <protectedRange password="E1A2" sqref="N9:O11 N14:O14 O12 N17:O27" name="Range1"/>
    <protectedRange password="E1A2" sqref="O4" name="Range1_2_1"/>
    <protectedRange password="E1A2" sqref="N5:O6 N7 N12 N15" name="Range1_1_4"/>
    <protectedRange password="E1A2" sqref="O7 O15" name="Range1_1_5"/>
    <protectedRange password="E1A2" sqref="N8:O8" name="Range1_8"/>
    <protectedRange password="E1A2" sqref="N13:O13" name="Range1_1"/>
    <protectedRange password="E1A2" sqref="N65:O65 N79:O79 O80" name="Range1_2"/>
    <protectedRange password="E1A2" sqref="W2:W3 M2:N2" name="Range1_1_2_1"/>
    <protectedRange password="E1A2" sqref="O2" name="Range1_5_1_1_1"/>
    <protectedRange password="E1A2" sqref="U2" name="Range1_6"/>
    <protectedRange password="E1A2" sqref="O16" name="Range1_3"/>
    <protectedRange password="E1A2" sqref="N16" name="Range1_4"/>
    <protectedRange password="E1A2" sqref="O75" name="Range1_1_3_80_2_2"/>
    <protectedRange password="E1A2" sqref="O50" name="Range1_1_3_86_3"/>
    <protectedRange password="E1A2" sqref="O67:O68" name="Range1_1_3_87_2_1"/>
    <protectedRange password="E1A2" sqref="O69" name="Range1_1_3_80_2_2_1"/>
    <protectedRange password="E1A2" sqref="O70" name="Range1_1_3_87_2_2"/>
    <protectedRange password="E1A2" sqref="O72" name="Range1_1_3_87_2_3"/>
    <protectedRange password="E1A2" sqref="N72" name="Range1_7_3_1_2"/>
    <protectedRange password="E1A2" sqref="O74" name="Range1_1_3_92_1_2"/>
    <protectedRange password="E1A2" sqref="O76" name="Range1_1_3_89_2"/>
    <protectedRange password="E1A2" sqref="O3" name="Range1_2_1_1"/>
  </protectedRanges>
  <autoFilter ref="A2:IR82" xr:uid="{FF5E2FA6-57F9-4FF0-BC40-DA095231F37F}"/>
  <phoneticPr fontId="41" type="noConversion"/>
  <conditionalFormatting sqref="J4:J82">
    <cfRule type="cellIs" dxfId="7" priority="37" stopIfTrue="1" operator="equal">
      <formula>"Pass"</formula>
    </cfRule>
    <cfRule type="cellIs" dxfId="6" priority="38" stopIfTrue="1" operator="equal">
      <formula>"Fail"</formula>
    </cfRule>
    <cfRule type="cellIs" dxfId="5" priority="39" stopIfTrue="1" operator="equal">
      <formula>"Info"</formula>
    </cfRule>
  </conditionalFormatting>
  <conditionalFormatting sqref="M70">
    <cfRule type="expression" dxfId="4" priority="11" stopIfTrue="1">
      <formula>ISERROR(Z70)</formula>
    </cfRule>
  </conditionalFormatting>
  <conditionalFormatting sqref="J3:J82">
    <cfRule type="cellIs" dxfId="3" priority="4" stopIfTrue="1" operator="equal">
      <formula>"Pass"</formula>
    </cfRule>
    <cfRule type="cellIs" dxfId="2" priority="5" stopIfTrue="1" operator="equal">
      <formula>"Fail"</formula>
    </cfRule>
    <cfRule type="cellIs" dxfId="1" priority="6" stopIfTrue="1" operator="equal">
      <formula>"Info"</formula>
    </cfRule>
  </conditionalFormatting>
  <conditionalFormatting sqref="N3:N82">
    <cfRule type="expression" dxfId="0" priority="1" stopIfTrue="1">
      <formula>ISERROR(AA3)</formula>
    </cfRule>
  </conditionalFormatting>
  <dataValidations count="3">
    <dataValidation type="list" allowBlank="1" showInputMessage="1" showErrorMessage="1" sqref="D4:D82" xr:uid="{00000000-0002-0000-0300-000000000000}">
      <formula1>$I$91:$I$92</formula1>
    </dataValidation>
    <dataValidation type="list" allowBlank="1" showInputMessage="1" showErrorMessage="1" sqref="J3:J82" xr:uid="{00000000-0002-0000-0300-000001000000}">
      <formula1>$I$87:$I$90</formula1>
    </dataValidation>
    <dataValidation type="list" allowBlank="1" showInputMessage="1" showErrorMessage="1" sqref="M3:M82" xr:uid="{00000000-0002-0000-0300-000002000000}">
      <formula1>$I$96:$I$99</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16"/>
  <sheetViews>
    <sheetView showGridLines="0" zoomScale="90" zoomScaleNormal="90" workbookViewId="0">
      <pane ySplit="1" topLeftCell="A2" activePane="bottomLeft" state="frozen"/>
      <selection pane="bottomLeft" activeCell="B5" sqref="B5"/>
    </sheetView>
  </sheetViews>
  <sheetFormatPr defaultRowHeight="12.5" x14ac:dyDescent="0.25"/>
  <cols>
    <col min="2" max="2" width="13.26953125" customWidth="1"/>
    <col min="3" max="3" width="84.453125" customWidth="1"/>
    <col min="4" max="4" width="22.453125" customWidth="1"/>
  </cols>
  <sheetData>
    <row r="1" spans="1:4" ht="13" x14ac:dyDescent="0.3">
      <c r="A1" s="7" t="s">
        <v>1078</v>
      </c>
      <c r="B1" s="8"/>
      <c r="C1" s="8"/>
      <c r="D1" s="8"/>
    </row>
    <row r="2" spans="1:4" s="1" customFormat="1" ht="12.75" customHeight="1" x14ac:dyDescent="0.25">
      <c r="A2" s="21" t="s">
        <v>1079</v>
      </c>
      <c r="B2" s="21" t="s">
        <v>1080</v>
      </c>
      <c r="C2" s="21" t="s">
        <v>1081</v>
      </c>
      <c r="D2" s="21" t="s">
        <v>1082</v>
      </c>
    </row>
    <row r="3" spans="1:4" x14ac:dyDescent="0.25">
      <c r="A3" s="83">
        <v>1</v>
      </c>
      <c r="B3" s="84">
        <v>44104</v>
      </c>
      <c r="C3" s="85" t="s">
        <v>1083</v>
      </c>
      <c r="D3" s="82" t="s">
        <v>1084</v>
      </c>
    </row>
    <row r="4" spans="1:4" ht="25" x14ac:dyDescent="0.25">
      <c r="A4" s="83">
        <v>1.1000000000000001</v>
      </c>
      <c r="B4" s="84">
        <v>44469</v>
      </c>
      <c r="C4" s="86" t="s">
        <v>2152</v>
      </c>
      <c r="D4" s="82" t="s">
        <v>1084</v>
      </c>
    </row>
    <row r="5" spans="1:4" x14ac:dyDescent="0.25">
      <c r="A5" s="238">
        <v>1.2</v>
      </c>
      <c r="B5" s="239">
        <v>44469</v>
      </c>
      <c r="C5" s="235" t="s">
        <v>2157</v>
      </c>
      <c r="D5" s="240" t="s">
        <v>1084</v>
      </c>
    </row>
    <row r="6" spans="1:4" x14ac:dyDescent="0.25">
      <c r="A6" s="4"/>
      <c r="B6" s="5"/>
      <c r="C6" s="88"/>
      <c r="D6" s="82"/>
    </row>
    <row r="7" spans="1:4" x14ac:dyDescent="0.25">
      <c r="A7" s="83"/>
      <c r="B7" s="84"/>
      <c r="C7" s="87"/>
      <c r="D7" s="82"/>
    </row>
    <row r="8" spans="1:4" x14ac:dyDescent="0.25">
      <c r="A8" s="4"/>
      <c r="B8" s="5"/>
      <c r="C8" s="88"/>
      <c r="D8" s="82"/>
    </row>
    <row r="9" spans="1:4" x14ac:dyDescent="0.25">
      <c r="B9" s="6"/>
    </row>
    <row r="10" spans="1:4" x14ac:dyDescent="0.25">
      <c r="B10" s="6"/>
    </row>
    <row r="11" spans="1:4" x14ac:dyDescent="0.25">
      <c r="B11" s="6"/>
    </row>
    <row r="12" spans="1:4" x14ac:dyDescent="0.25">
      <c r="B12" s="6"/>
    </row>
    <row r="13" spans="1:4" x14ac:dyDescent="0.25">
      <c r="B13" s="6"/>
    </row>
    <row r="14" spans="1:4" x14ac:dyDescent="0.25">
      <c r="B14" s="6"/>
    </row>
    <row r="15" spans="1:4" x14ac:dyDescent="0.25">
      <c r="B15" s="6"/>
    </row>
    <row r="16" spans="1:4" x14ac:dyDescent="0.25">
      <c r="B16" s="6"/>
    </row>
  </sheetData>
  <phoneticPr fontId="2" type="noConversion"/>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522"/>
  <sheetViews>
    <sheetView zoomScale="90" zoomScaleNormal="90" workbookViewId="0">
      <pane ySplit="1" topLeftCell="A2" activePane="bottomLeft" state="frozen"/>
      <selection pane="bottomLeft" activeCell="B22" sqref="B22"/>
    </sheetView>
  </sheetViews>
  <sheetFormatPr defaultRowHeight="12.5" x14ac:dyDescent="0.25"/>
  <cols>
    <col min="2" max="2" width="66.7265625" customWidth="1"/>
    <col min="4" max="4" width="10.81640625" customWidth="1"/>
  </cols>
  <sheetData>
    <row r="1" spans="1:4" ht="29" x14ac:dyDescent="0.35">
      <c r="A1" s="184" t="s">
        <v>1085</v>
      </c>
      <c r="B1" s="184" t="s">
        <v>114</v>
      </c>
      <c r="C1" s="184" t="s">
        <v>58</v>
      </c>
      <c r="D1" s="6">
        <v>44469</v>
      </c>
    </row>
    <row r="2" spans="1:4" ht="15.5" x14ac:dyDescent="0.35">
      <c r="A2" s="185" t="s">
        <v>1086</v>
      </c>
      <c r="B2" s="185" t="s">
        <v>1087</v>
      </c>
      <c r="C2" s="186">
        <v>6</v>
      </c>
    </row>
    <row r="3" spans="1:4" ht="15.5" x14ac:dyDescent="0.35">
      <c r="A3" s="185" t="s">
        <v>1088</v>
      </c>
      <c r="B3" s="185" t="s">
        <v>1089</v>
      </c>
      <c r="C3" s="186">
        <v>4</v>
      </c>
    </row>
    <row r="4" spans="1:4" ht="15.5" x14ac:dyDescent="0.35">
      <c r="A4" s="185" t="s">
        <v>1090</v>
      </c>
      <c r="B4" s="185" t="s">
        <v>1091</v>
      </c>
      <c r="C4" s="186">
        <v>1</v>
      </c>
    </row>
    <row r="5" spans="1:4" ht="15.5" x14ac:dyDescent="0.35">
      <c r="A5" s="185" t="s">
        <v>1092</v>
      </c>
      <c r="B5" s="185" t="s">
        <v>1093</v>
      </c>
      <c r="C5" s="186">
        <v>2</v>
      </c>
    </row>
    <row r="6" spans="1:4" ht="15.5" x14ac:dyDescent="0.35">
      <c r="A6" s="185" t="s">
        <v>1094</v>
      </c>
      <c r="B6" s="185" t="s">
        <v>1095</v>
      </c>
      <c r="C6" s="186">
        <v>2</v>
      </c>
    </row>
    <row r="7" spans="1:4" ht="15.5" x14ac:dyDescent="0.35">
      <c r="A7" s="185" t="s">
        <v>1096</v>
      </c>
      <c r="B7" s="185" t="s">
        <v>1097</v>
      </c>
      <c r="C7" s="186">
        <v>4</v>
      </c>
    </row>
    <row r="8" spans="1:4" ht="15.5" x14ac:dyDescent="0.35">
      <c r="A8" s="185" t="s">
        <v>1098</v>
      </c>
      <c r="B8" s="185" t="s">
        <v>1099</v>
      </c>
      <c r="C8" s="186">
        <v>2</v>
      </c>
    </row>
    <row r="9" spans="1:4" ht="15.5" x14ac:dyDescent="0.35">
      <c r="A9" s="185" t="s">
        <v>1100</v>
      </c>
      <c r="B9" s="185" t="s">
        <v>1101</v>
      </c>
      <c r="C9" s="186">
        <v>5</v>
      </c>
    </row>
    <row r="10" spans="1:4" ht="15.5" x14ac:dyDescent="0.35">
      <c r="A10" s="185" t="s">
        <v>1102</v>
      </c>
      <c r="B10" s="185" t="s">
        <v>1103</v>
      </c>
      <c r="C10" s="186">
        <v>5</v>
      </c>
    </row>
    <row r="11" spans="1:4" ht="15.5" x14ac:dyDescent="0.35">
      <c r="A11" s="185" t="s">
        <v>1104</v>
      </c>
      <c r="B11" s="185" t="s">
        <v>1105</v>
      </c>
      <c r="C11" s="186">
        <v>5</v>
      </c>
    </row>
    <row r="12" spans="1:4" ht="15.5" x14ac:dyDescent="0.35">
      <c r="A12" s="185" t="s">
        <v>1106</v>
      </c>
      <c r="B12" s="185" t="s">
        <v>1107</v>
      </c>
      <c r="C12" s="186">
        <v>2</v>
      </c>
    </row>
    <row r="13" spans="1:4" ht="15.5" x14ac:dyDescent="0.35">
      <c r="A13" s="185" t="s">
        <v>187</v>
      </c>
      <c r="B13" s="185" t="s">
        <v>1108</v>
      </c>
      <c r="C13" s="186">
        <v>5</v>
      </c>
    </row>
    <row r="14" spans="1:4" ht="15.5" x14ac:dyDescent="0.35">
      <c r="A14" s="185" t="s">
        <v>685</v>
      </c>
      <c r="B14" s="185" t="s">
        <v>1109</v>
      </c>
      <c r="C14" s="186">
        <v>4</v>
      </c>
    </row>
    <row r="15" spans="1:4" ht="15.5" x14ac:dyDescent="0.35">
      <c r="A15" s="185" t="s">
        <v>1110</v>
      </c>
      <c r="B15" s="185" t="s">
        <v>1111</v>
      </c>
      <c r="C15" s="186">
        <v>4</v>
      </c>
    </row>
    <row r="16" spans="1:4" ht="15.5" x14ac:dyDescent="0.35">
      <c r="A16" s="185" t="s">
        <v>1112</v>
      </c>
      <c r="B16" s="185" t="s">
        <v>1113</v>
      </c>
      <c r="C16" s="186">
        <v>1</v>
      </c>
    </row>
    <row r="17" spans="1:3" ht="15.5" x14ac:dyDescent="0.35">
      <c r="A17" s="185" t="s">
        <v>498</v>
      </c>
      <c r="B17" s="185" t="s">
        <v>1114</v>
      </c>
      <c r="C17" s="186">
        <v>5</v>
      </c>
    </row>
    <row r="18" spans="1:3" ht="15.5" x14ac:dyDescent="0.35">
      <c r="A18" s="185" t="s">
        <v>1115</v>
      </c>
      <c r="B18" s="185" t="s">
        <v>1116</v>
      </c>
      <c r="C18" s="186">
        <v>8</v>
      </c>
    </row>
    <row r="19" spans="1:3" ht="15.5" x14ac:dyDescent="0.35">
      <c r="A19" s="185" t="s">
        <v>1117</v>
      </c>
      <c r="B19" s="185" t="s">
        <v>1118</v>
      </c>
      <c r="C19" s="186">
        <v>1</v>
      </c>
    </row>
    <row r="20" spans="1:3" ht="15.5" x14ac:dyDescent="0.35">
      <c r="A20" s="185" t="s">
        <v>1119</v>
      </c>
      <c r="B20" s="185" t="s">
        <v>1120</v>
      </c>
      <c r="C20" s="186">
        <v>8</v>
      </c>
    </row>
    <row r="21" spans="1:3" ht="15.5" x14ac:dyDescent="0.35">
      <c r="A21" s="185" t="s">
        <v>1121</v>
      </c>
      <c r="B21" s="185" t="s">
        <v>1122</v>
      </c>
      <c r="C21" s="186">
        <v>6</v>
      </c>
    </row>
    <row r="22" spans="1:3" ht="15.5" x14ac:dyDescent="0.35">
      <c r="A22" s="185" t="s">
        <v>1123</v>
      </c>
      <c r="B22" s="185" t="s">
        <v>1124</v>
      </c>
      <c r="C22" s="186">
        <v>7</v>
      </c>
    </row>
    <row r="23" spans="1:3" ht="15.5" x14ac:dyDescent="0.35">
      <c r="A23" s="185" t="s">
        <v>1055</v>
      </c>
      <c r="B23" s="185" t="s">
        <v>1125</v>
      </c>
      <c r="C23" s="186">
        <v>7</v>
      </c>
    </row>
    <row r="24" spans="1:3" ht="15.5" x14ac:dyDescent="0.35">
      <c r="A24" s="185" t="s">
        <v>1126</v>
      </c>
      <c r="B24" s="185" t="s">
        <v>1127</v>
      </c>
      <c r="C24" s="186">
        <v>7</v>
      </c>
    </row>
    <row r="25" spans="1:3" ht="15.5" x14ac:dyDescent="0.35">
      <c r="A25" s="185" t="s">
        <v>1128</v>
      </c>
      <c r="B25" s="185" t="s">
        <v>1129</v>
      </c>
      <c r="C25" s="186">
        <v>5</v>
      </c>
    </row>
    <row r="26" spans="1:3" ht="15.5" x14ac:dyDescent="0.35">
      <c r="A26" s="185" t="s">
        <v>1130</v>
      </c>
      <c r="B26" s="185" t="s">
        <v>1131</v>
      </c>
      <c r="C26" s="186">
        <v>5</v>
      </c>
    </row>
    <row r="27" spans="1:3" ht="15.5" x14ac:dyDescent="0.35">
      <c r="A27" s="185" t="s">
        <v>1132</v>
      </c>
      <c r="B27" s="185" t="s">
        <v>1133</v>
      </c>
      <c r="C27" s="186">
        <v>5</v>
      </c>
    </row>
    <row r="28" spans="1:3" ht="15.5" x14ac:dyDescent="0.35">
      <c r="A28" s="185" t="s">
        <v>1134</v>
      </c>
      <c r="B28" s="185" t="s">
        <v>1135</v>
      </c>
      <c r="C28" s="186">
        <v>6</v>
      </c>
    </row>
    <row r="29" spans="1:3" ht="15.5" x14ac:dyDescent="0.35">
      <c r="A29" s="185" t="s">
        <v>1136</v>
      </c>
      <c r="B29" s="185" t="s">
        <v>1137</v>
      </c>
      <c r="C29" s="186">
        <v>6</v>
      </c>
    </row>
    <row r="30" spans="1:3" ht="15.5" x14ac:dyDescent="0.35">
      <c r="A30" s="185" t="s">
        <v>1138</v>
      </c>
      <c r="B30" s="185" t="s">
        <v>1139</v>
      </c>
      <c r="C30" s="186">
        <v>4</v>
      </c>
    </row>
    <row r="31" spans="1:3" ht="31" x14ac:dyDescent="0.35">
      <c r="A31" s="185" t="s">
        <v>160</v>
      </c>
      <c r="B31" s="185" t="s">
        <v>1140</v>
      </c>
      <c r="C31" s="186">
        <v>7</v>
      </c>
    </row>
    <row r="32" spans="1:3" ht="15.5" x14ac:dyDescent="0.35">
      <c r="A32" s="185" t="s">
        <v>1141</v>
      </c>
      <c r="B32" s="185" t="s">
        <v>1142</v>
      </c>
      <c r="C32" s="186">
        <v>5</v>
      </c>
    </row>
    <row r="33" spans="1:3" ht="15.5" x14ac:dyDescent="0.35">
      <c r="A33" s="185" t="s">
        <v>1143</v>
      </c>
      <c r="B33" s="185" t="s">
        <v>1144</v>
      </c>
      <c r="C33" s="186">
        <v>5</v>
      </c>
    </row>
    <row r="34" spans="1:3" ht="15.5" x14ac:dyDescent="0.35">
      <c r="A34" s="185" t="s">
        <v>1145</v>
      </c>
      <c r="B34" s="185" t="s">
        <v>1146</v>
      </c>
      <c r="C34" s="186">
        <v>8</v>
      </c>
    </row>
    <row r="35" spans="1:3" ht="15.5" x14ac:dyDescent="0.35">
      <c r="A35" s="185" t="s">
        <v>1147</v>
      </c>
      <c r="B35" s="185" t="s">
        <v>1148</v>
      </c>
      <c r="C35" s="186">
        <v>1</v>
      </c>
    </row>
    <row r="36" spans="1:3" ht="15.5" x14ac:dyDescent="0.35">
      <c r="A36" s="185" t="s">
        <v>1149</v>
      </c>
      <c r="B36" s="185" t="s">
        <v>1150</v>
      </c>
      <c r="C36" s="186">
        <v>5</v>
      </c>
    </row>
    <row r="37" spans="1:3" ht="15.5" x14ac:dyDescent="0.35">
      <c r="A37" s="185" t="s">
        <v>1151</v>
      </c>
      <c r="B37" s="185" t="s">
        <v>1152</v>
      </c>
      <c r="C37" s="186">
        <v>8</v>
      </c>
    </row>
    <row r="38" spans="1:3" ht="15.5" x14ac:dyDescent="0.35">
      <c r="A38" s="185" t="s">
        <v>1153</v>
      </c>
      <c r="B38" s="185" t="s">
        <v>1154</v>
      </c>
      <c r="C38" s="186">
        <v>5</v>
      </c>
    </row>
    <row r="39" spans="1:3" ht="15.5" x14ac:dyDescent="0.35">
      <c r="A39" s="185" t="s">
        <v>1155</v>
      </c>
      <c r="B39" s="185" t="s">
        <v>1156</v>
      </c>
      <c r="C39" s="186">
        <v>5</v>
      </c>
    </row>
    <row r="40" spans="1:3" ht="15.5" x14ac:dyDescent="0.35">
      <c r="A40" s="185" t="s">
        <v>1157</v>
      </c>
      <c r="B40" s="185" t="s">
        <v>1158</v>
      </c>
      <c r="C40" s="186">
        <v>2</v>
      </c>
    </row>
    <row r="41" spans="1:3" ht="15.5" x14ac:dyDescent="0.35">
      <c r="A41" s="185" t="s">
        <v>1159</v>
      </c>
      <c r="B41" s="185" t="s">
        <v>1160</v>
      </c>
      <c r="C41" s="186">
        <v>4</v>
      </c>
    </row>
    <row r="42" spans="1:3" ht="15.5" x14ac:dyDescent="0.35">
      <c r="A42" s="185" t="s">
        <v>1161</v>
      </c>
      <c r="B42" s="185" t="s">
        <v>1162</v>
      </c>
      <c r="C42" s="186">
        <v>5</v>
      </c>
    </row>
    <row r="43" spans="1:3" ht="15.5" x14ac:dyDescent="0.35">
      <c r="A43" s="185" t="s">
        <v>231</v>
      </c>
      <c r="B43" s="185" t="s">
        <v>1163</v>
      </c>
      <c r="C43" s="186">
        <v>5</v>
      </c>
    </row>
    <row r="44" spans="1:3" ht="15.5" x14ac:dyDescent="0.35">
      <c r="A44" s="185" t="s">
        <v>1164</v>
      </c>
      <c r="B44" s="185" t="s">
        <v>1165</v>
      </c>
      <c r="C44" s="186">
        <v>6</v>
      </c>
    </row>
    <row r="45" spans="1:3" ht="15.5" x14ac:dyDescent="0.35">
      <c r="A45" s="185" t="s">
        <v>1166</v>
      </c>
      <c r="B45" s="185" t="s">
        <v>1167</v>
      </c>
      <c r="C45" s="186">
        <v>5</v>
      </c>
    </row>
    <row r="46" spans="1:3" ht="15.5" x14ac:dyDescent="0.35">
      <c r="A46" s="185" t="s">
        <v>1168</v>
      </c>
      <c r="B46" s="185" t="s">
        <v>1169</v>
      </c>
      <c r="C46" s="186">
        <v>4</v>
      </c>
    </row>
    <row r="47" spans="1:3" ht="15.5" x14ac:dyDescent="0.35">
      <c r="A47" s="185" t="s">
        <v>1170</v>
      </c>
      <c r="B47" s="185" t="s">
        <v>1171</v>
      </c>
      <c r="C47" s="186">
        <v>5</v>
      </c>
    </row>
    <row r="48" spans="1:3" ht="15.5" x14ac:dyDescent="0.35">
      <c r="A48" s="185" t="s">
        <v>1172</v>
      </c>
      <c r="B48" s="185" t="s">
        <v>1173</v>
      </c>
      <c r="C48" s="186">
        <v>6</v>
      </c>
    </row>
    <row r="49" spans="1:3" ht="31" x14ac:dyDescent="0.35">
      <c r="A49" s="185" t="s">
        <v>1174</v>
      </c>
      <c r="B49" s="185" t="s">
        <v>1175</v>
      </c>
      <c r="C49" s="186">
        <v>7</v>
      </c>
    </row>
    <row r="50" spans="1:3" ht="15.5" x14ac:dyDescent="0.35">
      <c r="A50" s="185" t="s">
        <v>1176</v>
      </c>
      <c r="B50" s="185" t="s">
        <v>1177</v>
      </c>
      <c r="C50" s="186">
        <v>3</v>
      </c>
    </row>
    <row r="51" spans="1:3" ht="15.5" x14ac:dyDescent="0.35">
      <c r="A51" s="185" t="s">
        <v>1178</v>
      </c>
      <c r="B51" s="185" t="s">
        <v>1179</v>
      </c>
      <c r="C51" s="186">
        <v>6</v>
      </c>
    </row>
    <row r="52" spans="1:3" ht="15.5" x14ac:dyDescent="0.35">
      <c r="A52" s="185" t="s">
        <v>1180</v>
      </c>
      <c r="B52" s="185" t="s">
        <v>1181</v>
      </c>
      <c r="C52" s="186">
        <v>4</v>
      </c>
    </row>
    <row r="53" spans="1:3" ht="15.5" x14ac:dyDescent="0.35">
      <c r="A53" s="185" t="s">
        <v>1182</v>
      </c>
      <c r="B53" s="185" t="s">
        <v>1183</v>
      </c>
      <c r="C53" s="186">
        <v>5</v>
      </c>
    </row>
    <row r="54" spans="1:3" ht="15.5" x14ac:dyDescent="0.35">
      <c r="A54" s="185" t="s">
        <v>1184</v>
      </c>
      <c r="B54" s="185" t="s">
        <v>1185</v>
      </c>
      <c r="C54" s="186">
        <v>2</v>
      </c>
    </row>
    <row r="55" spans="1:3" ht="15.5" x14ac:dyDescent="0.35">
      <c r="A55" s="185" t="s">
        <v>1186</v>
      </c>
      <c r="B55" s="185" t="s">
        <v>1187</v>
      </c>
      <c r="C55" s="186">
        <v>2</v>
      </c>
    </row>
    <row r="56" spans="1:3" ht="15.5" x14ac:dyDescent="0.35">
      <c r="A56" s="185" t="s">
        <v>1188</v>
      </c>
      <c r="B56" s="185" t="s">
        <v>1189</v>
      </c>
      <c r="C56" s="186">
        <v>5</v>
      </c>
    </row>
    <row r="57" spans="1:3" ht="15.5" x14ac:dyDescent="0.35">
      <c r="A57" s="185" t="s">
        <v>1190</v>
      </c>
      <c r="B57" s="185" t="s">
        <v>1191</v>
      </c>
      <c r="C57" s="186">
        <v>5</v>
      </c>
    </row>
    <row r="58" spans="1:3" ht="31" x14ac:dyDescent="0.35">
      <c r="A58" s="185" t="s">
        <v>1192</v>
      </c>
      <c r="B58" s="185" t="s">
        <v>1193</v>
      </c>
      <c r="C58" s="186">
        <v>5</v>
      </c>
    </row>
    <row r="59" spans="1:3" ht="15.5" x14ac:dyDescent="0.35">
      <c r="A59" s="185" t="s">
        <v>1194</v>
      </c>
      <c r="B59" s="185" t="s">
        <v>1195</v>
      </c>
      <c r="C59" s="186">
        <v>5</v>
      </c>
    </row>
    <row r="60" spans="1:3" ht="15.5" x14ac:dyDescent="0.35">
      <c r="A60" s="185" t="s">
        <v>1196</v>
      </c>
      <c r="B60" s="185" t="s">
        <v>1197</v>
      </c>
      <c r="C60" s="186">
        <v>3</v>
      </c>
    </row>
    <row r="61" spans="1:3" ht="15.5" x14ac:dyDescent="0.35">
      <c r="A61" s="185" t="s">
        <v>1198</v>
      </c>
      <c r="B61" s="185" t="s">
        <v>1199</v>
      </c>
      <c r="C61" s="186">
        <v>6</v>
      </c>
    </row>
    <row r="62" spans="1:3" ht="15.5" x14ac:dyDescent="0.35">
      <c r="A62" s="185" t="s">
        <v>1200</v>
      </c>
      <c r="B62" s="185" t="s">
        <v>1201</v>
      </c>
      <c r="C62" s="186">
        <v>3</v>
      </c>
    </row>
    <row r="63" spans="1:3" ht="15.5" x14ac:dyDescent="0.35">
      <c r="A63" s="185" t="s">
        <v>1202</v>
      </c>
      <c r="B63" s="185" t="s">
        <v>1203</v>
      </c>
      <c r="C63" s="186">
        <v>4</v>
      </c>
    </row>
    <row r="64" spans="1:3" ht="31" x14ac:dyDescent="0.35">
      <c r="A64" s="185" t="s">
        <v>1204</v>
      </c>
      <c r="B64" s="185" t="s">
        <v>1205</v>
      </c>
      <c r="C64" s="186">
        <v>3</v>
      </c>
    </row>
    <row r="65" spans="1:3" ht="15.5" x14ac:dyDescent="0.35">
      <c r="A65" s="185" t="s">
        <v>1206</v>
      </c>
      <c r="B65" s="185" t="s">
        <v>1207</v>
      </c>
      <c r="C65" s="186">
        <v>3</v>
      </c>
    </row>
    <row r="66" spans="1:3" ht="31" x14ac:dyDescent="0.35">
      <c r="A66" s="185" t="s">
        <v>1208</v>
      </c>
      <c r="B66" s="185" t="s">
        <v>1209</v>
      </c>
      <c r="C66" s="186">
        <v>6</v>
      </c>
    </row>
    <row r="67" spans="1:3" ht="15.5" x14ac:dyDescent="0.35">
      <c r="A67" s="185" t="s">
        <v>1210</v>
      </c>
      <c r="B67" s="185" t="s">
        <v>1211</v>
      </c>
      <c r="C67" s="186">
        <v>6</v>
      </c>
    </row>
    <row r="68" spans="1:3" ht="31" x14ac:dyDescent="0.35">
      <c r="A68" s="185" t="s">
        <v>1212</v>
      </c>
      <c r="B68" s="185" t="s">
        <v>1213</v>
      </c>
      <c r="C68" s="186">
        <v>5</v>
      </c>
    </row>
    <row r="69" spans="1:3" ht="15.5" x14ac:dyDescent="0.35">
      <c r="A69" s="185" t="s">
        <v>1214</v>
      </c>
      <c r="B69" s="185" t="s">
        <v>1215</v>
      </c>
      <c r="C69" s="186">
        <v>3</v>
      </c>
    </row>
    <row r="70" spans="1:3" ht="15.5" x14ac:dyDescent="0.35">
      <c r="A70" s="185" t="s">
        <v>1216</v>
      </c>
      <c r="B70" s="185" t="s">
        <v>1107</v>
      </c>
      <c r="C70" s="186">
        <v>2</v>
      </c>
    </row>
    <row r="71" spans="1:3" ht="15.5" x14ac:dyDescent="0.35">
      <c r="A71" s="185" t="s">
        <v>1217</v>
      </c>
      <c r="B71" s="185" t="s">
        <v>1218</v>
      </c>
      <c r="C71" s="186">
        <v>3</v>
      </c>
    </row>
    <row r="72" spans="1:3" ht="15.5" x14ac:dyDescent="0.35">
      <c r="A72" s="185" t="s">
        <v>1219</v>
      </c>
      <c r="B72" s="185" t="s">
        <v>1220</v>
      </c>
      <c r="C72" s="186">
        <v>3</v>
      </c>
    </row>
    <row r="73" spans="1:3" ht="15.5" x14ac:dyDescent="0.35">
      <c r="A73" s="185" t="s">
        <v>1221</v>
      </c>
      <c r="B73" s="185" t="s">
        <v>1222</v>
      </c>
      <c r="C73" s="186">
        <v>3</v>
      </c>
    </row>
    <row r="74" spans="1:3" ht="15.5" x14ac:dyDescent="0.35">
      <c r="A74" s="185" t="s">
        <v>1223</v>
      </c>
      <c r="B74" s="185" t="s">
        <v>1224</v>
      </c>
      <c r="C74" s="186">
        <v>5</v>
      </c>
    </row>
    <row r="75" spans="1:3" ht="15.5" x14ac:dyDescent="0.35">
      <c r="A75" s="185" t="s">
        <v>1225</v>
      </c>
      <c r="B75" s="185" t="s">
        <v>1226</v>
      </c>
      <c r="C75" s="186">
        <v>3</v>
      </c>
    </row>
    <row r="76" spans="1:3" ht="15.5" x14ac:dyDescent="0.35">
      <c r="A76" s="185" t="s">
        <v>828</v>
      </c>
      <c r="B76" s="185" t="s">
        <v>1227</v>
      </c>
      <c r="C76" s="186">
        <v>6</v>
      </c>
    </row>
    <row r="77" spans="1:3" ht="15.5" x14ac:dyDescent="0.35">
      <c r="A77" s="185" t="s">
        <v>1228</v>
      </c>
      <c r="B77" s="185" t="s">
        <v>1229</v>
      </c>
      <c r="C77" s="186">
        <v>5</v>
      </c>
    </row>
    <row r="78" spans="1:3" ht="15.5" x14ac:dyDescent="0.35">
      <c r="A78" s="185" t="s">
        <v>1230</v>
      </c>
      <c r="B78" s="185" t="s">
        <v>1231</v>
      </c>
      <c r="C78" s="186">
        <v>4</v>
      </c>
    </row>
    <row r="79" spans="1:3" ht="15.5" x14ac:dyDescent="0.35">
      <c r="A79" s="185" t="s">
        <v>1232</v>
      </c>
      <c r="B79" s="185" t="s">
        <v>1233</v>
      </c>
      <c r="C79" s="186">
        <v>7</v>
      </c>
    </row>
    <row r="80" spans="1:3" ht="15.5" x14ac:dyDescent="0.35">
      <c r="A80" s="185" t="s">
        <v>1234</v>
      </c>
      <c r="B80" s="185" t="s">
        <v>1235</v>
      </c>
      <c r="C80" s="186">
        <v>6</v>
      </c>
    </row>
    <row r="81" spans="1:3" ht="15.5" x14ac:dyDescent="0.35">
      <c r="A81" s="185" t="s">
        <v>1236</v>
      </c>
      <c r="B81" s="185" t="s">
        <v>1237</v>
      </c>
      <c r="C81" s="186">
        <v>5</v>
      </c>
    </row>
    <row r="82" spans="1:3" ht="15.5" x14ac:dyDescent="0.35">
      <c r="A82" s="185" t="s">
        <v>1238</v>
      </c>
      <c r="B82" s="185" t="s">
        <v>1239</v>
      </c>
      <c r="C82" s="186">
        <v>3</v>
      </c>
    </row>
    <row r="83" spans="1:3" ht="15.5" x14ac:dyDescent="0.35">
      <c r="A83" s="185" t="s">
        <v>1240</v>
      </c>
      <c r="B83" s="185" t="s">
        <v>1241</v>
      </c>
      <c r="C83" s="186">
        <v>5</v>
      </c>
    </row>
    <row r="84" spans="1:3" ht="15.5" x14ac:dyDescent="0.35">
      <c r="A84" s="185" t="s">
        <v>203</v>
      </c>
      <c r="B84" s="185" t="s">
        <v>1242</v>
      </c>
      <c r="C84" s="186">
        <v>4</v>
      </c>
    </row>
    <row r="85" spans="1:3" ht="15.5" x14ac:dyDescent="0.35">
      <c r="A85" s="185" t="s">
        <v>1243</v>
      </c>
      <c r="B85" s="185" t="s">
        <v>1244</v>
      </c>
      <c r="C85" s="186">
        <v>2</v>
      </c>
    </row>
    <row r="86" spans="1:3" ht="15.5" x14ac:dyDescent="0.35">
      <c r="A86" s="185" t="s">
        <v>1245</v>
      </c>
      <c r="B86" s="185" t="s">
        <v>1246</v>
      </c>
      <c r="C86" s="186">
        <v>4</v>
      </c>
    </row>
    <row r="87" spans="1:3" ht="15.5" x14ac:dyDescent="0.35">
      <c r="A87" s="185" t="s">
        <v>1247</v>
      </c>
      <c r="B87" s="185" t="s">
        <v>1248</v>
      </c>
      <c r="C87" s="186">
        <v>4</v>
      </c>
    </row>
    <row r="88" spans="1:3" ht="15.5" x14ac:dyDescent="0.35">
      <c r="A88" s="185" t="s">
        <v>1249</v>
      </c>
      <c r="B88" s="185" t="s">
        <v>1250</v>
      </c>
      <c r="C88" s="186">
        <v>4</v>
      </c>
    </row>
    <row r="89" spans="1:3" ht="15.5" x14ac:dyDescent="0.35">
      <c r="A89" s="185" t="s">
        <v>1251</v>
      </c>
      <c r="B89" s="185" t="s">
        <v>1107</v>
      </c>
      <c r="C89" s="186">
        <v>2</v>
      </c>
    </row>
    <row r="90" spans="1:3" ht="15.5" x14ac:dyDescent="0.35">
      <c r="A90" s="185" t="s">
        <v>1252</v>
      </c>
      <c r="B90" s="185" t="s">
        <v>1253</v>
      </c>
      <c r="C90" s="186">
        <v>3</v>
      </c>
    </row>
    <row r="91" spans="1:3" ht="15.5" x14ac:dyDescent="0.35">
      <c r="A91" s="185" t="s">
        <v>1254</v>
      </c>
      <c r="B91" s="185" t="s">
        <v>1255</v>
      </c>
      <c r="C91" s="186">
        <v>6</v>
      </c>
    </row>
    <row r="92" spans="1:3" ht="15.5" x14ac:dyDescent="0.35">
      <c r="A92" s="185" t="s">
        <v>1256</v>
      </c>
      <c r="B92" s="185" t="s">
        <v>1257</v>
      </c>
      <c r="C92" s="186">
        <v>3</v>
      </c>
    </row>
    <row r="93" spans="1:3" ht="15.5" x14ac:dyDescent="0.35">
      <c r="A93" s="185" t="s">
        <v>1258</v>
      </c>
      <c r="B93" s="185" t="s">
        <v>1259</v>
      </c>
      <c r="C93" s="186">
        <v>6</v>
      </c>
    </row>
    <row r="94" spans="1:3" ht="15.5" x14ac:dyDescent="0.35">
      <c r="A94" s="185" t="s">
        <v>1260</v>
      </c>
      <c r="B94" s="185" t="s">
        <v>1261</v>
      </c>
      <c r="C94" s="186">
        <v>5</v>
      </c>
    </row>
    <row r="95" spans="1:3" ht="15.5" x14ac:dyDescent="0.35">
      <c r="A95" s="185" t="s">
        <v>1262</v>
      </c>
      <c r="B95" s="185" t="s">
        <v>1263</v>
      </c>
      <c r="C95" s="186">
        <v>5</v>
      </c>
    </row>
    <row r="96" spans="1:3" ht="15.5" x14ac:dyDescent="0.35">
      <c r="A96" s="185" t="s">
        <v>355</v>
      </c>
      <c r="B96" s="185" t="s">
        <v>1264</v>
      </c>
      <c r="C96" s="186">
        <v>5</v>
      </c>
    </row>
    <row r="97" spans="1:3" ht="15.5" x14ac:dyDescent="0.35">
      <c r="A97" s="185" t="s">
        <v>1265</v>
      </c>
      <c r="B97" s="185" t="s">
        <v>1266</v>
      </c>
      <c r="C97" s="186">
        <v>3</v>
      </c>
    </row>
    <row r="98" spans="1:3" ht="15.5" x14ac:dyDescent="0.35">
      <c r="A98" s="185" t="s">
        <v>1267</v>
      </c>
      <c r="B98" s="185" t="s">
        <v>1268</v>
      </c>
      <c r="C98" s="186">
        <v>5</v>
      </c>
    </row>
    <row r="99" spans="1:3" ht="15.5" x14ac:dyDescent="0.35">
      <c r="A99" s="185" t="s">
        <v>1269</v>
      </c>
      <c r="B99" s="185" t="s">
        <v>1270</v>
      </c>
      <c r="C99" s="186">
        <v>2</v>
      </c>
    </row>
    <row r="100" spans="1:3" ht="15.5" x14ac:dyDescent="0.35">
      <c r="A100" s="185" t="s">
        <v>1271</v>
      </c>
      <c r="B100" s="185" t="s">
        <v>1272</v>
      </c>
      <c r="C100" s="186">
        <v>5</v>
      </c>
    </row>
    <row r="101" spans="1:3" ht="15.5" x14ac:dyDescent="0.35">
      <c r="A101" s="185" t="s">
        <v>1273</v>
      </c>
      <c r="B101" s="185" t="s">
        <v>1274</v>
      </c>
      <c r="C101" s="186">
        <v>4</v>
      </c>
    </row>
    <row r="102" spans="1:3" ht="15.5" x14ac:dyDescent="0.35">
      <c r="A102" s="185" t="s">
        <v>344</v>
      </c>
      <c r="B102" s="185" t="s">
        <v>1275</v>
      </c>
      <c r="C102" s="186">
        <v>2</v>
      </c>
    </row>
    <row r="103" spans="1:3" ht="15.5" x14ac:dyDescent="0.35">
      <c r="A103" s="185" t="s">
        <v>1276</v>
      </c>
      <c r="B103" s="185" t="s">
        <v>1277</v>
      </c>
      <c r="C103" s="186">
        <v>2</v>
      </c>
    </row>
    <row r="104" spans="1:3" ht="15.5" x14ac:dyDescent="0.35">
      <c r="A104" s="185" t="s">
        <v>1278</v>
      </c>
      <c r="B104" s="185" t="s">
        <v>1279</v>
      </c>
      <c r="C104" s="186">
        <v>4</v>
      </c>
    </row>
    <row r="105" spans="1:3" ht="31" x14ac:dyDescent="0.35">
      <c r="A105" s="185" t="s">
        <v>1280</v>
      </c>
      <c r="B105" s="185" t="s">
        <v>1281</v>
      </c>
      <c r="C105" s="186">
        <v>5</v>
      </c>
    </row>
    <row r="106" spans="1:3" ht="15.5" x14ac:dyDescent="0.35">
      <c r="A106" s="185" t="s">
        <v>1282</v>
      </c>
      <c r="B106" s="185" t="s">
        <v>1283</v>
      </c>
      <c r="C106" s="186">
        <v>4</v>
      </c>
    </row>
    <row r="107" spans="1:3" ht="15.5" x14ac:dyDescent="0.35">
      <c r="A107" s="185" t="s">
        <v>1284</v>
      </c>
      <c r="B107" s="185" t="s">
        <v>1285</v>
      </c>
      <c r="C107" s="186">
        <v>4</v>
      </c>
    </row>
    <row r="108" spans="1:3" ht="15.5" x14ac:dyDescent="0.35">
      <c r="A108" s="185" t="s">
        <v>1286</v>
      </c>
      <c r="B108" s="185" t="s">
        <v>1107</v>
      </c>
      <c r="C108" s="186">
        <v>2</v>
      </c>
    </row>
    <row r="109" spans="1:3" ht="15.5" x14ac:dyDescent="0.35">
      <c r="A109" s="185" t="s">
        <v>1287</v>
      </c>
      <c r="B109" s="185" t="s">
        <v>1288</v>
      </c>
      <c r="C109" s="186">
        <v>4</v>
      </c>
    </row>
    <row r="110" spans="1:3" ht="15.5" x14ac:dyDescent="0.35">
      <c r="A110" s="185" t="s">
        <v>1289</v>
      </c>
      <c r="B110" s="185" t="s">
        <v>1290</v>
      </c>
      <c r="C110" s="186">
        <v>5</v>
      </c>
    </row>
    <row r="111" spans="1:3" ht="15.5" x14ac:dyDescent="0.35">
      <c r="A111" s="185" t="s">
        <v>1291</v>
      </c>
      <c r="B111" s="185" t="s">
        <v>1292</v>
      </c>
      <c r="C111" s="186">
        <v>2</v>
      </c>
    </row>
    <row r="112" spans="1:3" ht="15.5" x14ac:dyDescent="0.35">
      <c r="A112" s="185" t="s">
        <v>1293</v>
      </c>
      <c r="B112" s="185" t="s">
        <v>1294</v>
      </c>
      <c r="C112" s="186">
        <v>5</v>
      </c>
    </row>
    <row r="113" spans="1:3" ht="15.5" x14ac:dyDescent="0.35">
      <c r="A113" s="185" t="s">
        <v>1295</v>
      </c>
      <c r="B113" s="185" t="s">
        <v>1296</v>
      </c>
      <c r="C113" s="186">
        <v>6</v>
      </c>
    </row>
    <row r="114" spans="1:3" ht="15.5" x14ac:dyDescent="0.35">
      <c r="A114" s="185" t="s">
        <v>1297</v>
      </c>
      <c r="B114" s="185" t="s">
        <v>1298</v>
      </c>
      <c r="C114" s="186">
        <v>4</v>
      </c>
    </row>
    <row r="115" spans="1:3" ht="15.5" x14ac:dyDescent="0.35">
      <c r="A115" s="185" t="s">
        <v>1299</v>
      </c>
      <c r="B115" s="185" t="s">
        <v>1300</v>
      </c>
      <c r="C115" s="186">
        <v>5</v>
      </c>
    </row>
    <row r="116" spans="1:3" ht="15.5" x14ac:dyDescent="0.35">
      <c r="A116" s="185" t="s">
        <v>1301</v>
      </c>
      <c r="B116" s="185" t="s">
        <v>1302</v>
      </c>
      <c r="C116" s="186">
        <v>4</v>
      </c>
    </row>
    <row r="117" spans="1:3" ht="15.5" x14ac:dyDescent="0.35">
      <c r="A117" s="185" t="s">
        <v>1303</v>
      </c>
      <c r="B117" s="185" t="s">
        <v>1304</v>
      </c>
      <c r="C117" s="186">
        <v>2</v>
      </c>
    </row>
    <row r="118" spans="1:3" ht="15.5" x14ac:dyDescent="0.35">
      <c r="A118" s="185" t="s">
        <v>1305</v>
      </c>
      <c r="B118" s="185" t="s">
        <v>1306</v>
      </c>
      <c r="C118" s="186">
        <v>2</v>
      </c>
    </row>
    <row r="119" spans="1:3" ht="15.5" x14ac:dyDescent="0.35">
      <c r="A119" s="185" t="s">
        <v>1307</v>
      </c>
      <c r="B119" s="185" t="s">
        <v>1308</v>
      </c>
      <c r="C119" s="186">
        <v>3</v>
      </c>
    </row>
    <row r="120" spans="1:3" ht="15.5" x14ac:dyDescent="0.35">
      <c r="A120" s="185" t="s">
        <v>1309</v>
      </c>
      <c r="B120" s="185" t="s">
        <v>1310</v>
      </c>
      <c r="C120" s="186">
        <v>3</v>
      </c>
    </row>
    <row r="121" spans="1:3" ht="15.5" x14ac:dyDescent="0.35">
      <c r="A121" s="185" t="s">
        <v>1311</v>
      </c>
      <c r="B121" s="185" t="s">
        <v>1312</v>
      </c>
      <c r="C121" s="186">
        <v>5</v>
      </c>
    </row>
    <row r="122" spans="1:3" ht="15.5" x14ac:dyDescent="0.35">
      <c r="A122" s="185" t="s">
        <v>1313</v>
      </c>
      <c r="B122" s="185" t="s">
        <v>1314</v>
      </c>
      <c r="C122" s="186">
        <v>4</v>
      </c>
    </row>
    <row r="123" spans="1:3" ht="15.5" x14ac:dyDescent="0.35">
      <c r="A123" s="185" t="s">
        <v>2128</v>
      </c>
      <c r="B123" s="185" t="s">
        <v>2129</v>
      </c>
      <c r="C123" s="186">
        <v>6</v>
      </c>
    </row>
    <row r="124" spans="1:3" ht="15.5" x14ac:dyDescent="0.35">
      <c r="A124" s="185" t="s">
        <v>2130</v>
      </c>
      <c r="B124" s="185" t="s">
        <v>2131</v>
      </c>
      <c r="C124" s="186">
        <v>6</v>
      </c>
    </row>
    <row r="125" spans="1:3" ht="15.5" x14ac:dyDescent="0.35">
      <c r="A125" s="185" t="s">
        <v>2132</v>
      </c>
      <c r="B125" s="185" t="s">
        <v>2133</v>
      </c>
      <c r="C125" s="186">
        <v>6</v>
      </c>
    </row>
    <row r="126" spans="1:3" ht="31" x14ac:dyDescent="0.35">
      <c r="A126" s="185" t="s">
        <v>2134</v>
      </c>
      <c r="B126" s="185" t="s">
        <v>2135</v>
      </c>
      <c r="C126" s="186">
        <v>5</v>
      </c>
    </row>
    <row r="127" spans="1:3" ht="15.5" x14ac:dyDescent="0.35">
      <c r="A127" s="185" t="s">
        <v>2136</v>
      </c>
      <c r="B127" s="185" t="s">
        <v>2137</v>
      </c>
      <c r="C127" s="186">
        <v>5</v>
      </c>
    </row>
    <row r="128" spans="1:3" ht="15.5" x14ac:dyDescent="0.35">
      <c r="A128" s="185" t="s">
        <v>1315</v>
      </c>
      <c r="B128" s="185" t="s">
        <v>1316</v>
      </c>
      <c r="C128" s="186">
        <v>3</v>
      </c>
    </row>
    <row r="129" spans="1:3" ht="15.5" x14ac:dyDescent="0.35">
      <c r="A129" s="185" t="s">
        <v>1317</v>
      </c>
      <c r="B129" s="185" t="s">
        <v>1318</v>
      </c>
      <c r="C129" s="186">
        <v>5</v>
      </c>
    </row>
    <row r="130" spans="1:3" ht="15.5" x14ac:dyDescent="0.35">
      <c r="A130" s="185" t="s">
        <v>1319</v>
      </c>
      <c r="B130" s="185" t="s">
        <v>1107</v>
      </c>
      <c r="C130" s="186">
        <v>2</v>
      </c>
    </row>
    <row r="131" spans="1:3" ht="15.5" x14ac:dyDescent="0.35">
      <c r="A131" s="185" t="s">
        <v>1320</v>
      </c>
      <c r="B131" s="185" t="s">
        <v>1321</v>
      </c>
      <c r="C131" s="186">
        <v>4</v>
      </c>
    </row>
    <row r="132" spans="1:3" ht="15.5" x14ac:dyDescent="0.35">
      <c r="A132" s="185" t="s">
        <v>1322</v>
      </c>
      <c r="B132" s="185" t="s">
        <v>1323</v>
      </c>
      <c r="C132" s="186">
        <v>1</v>
      </c>
    </row>
    <row r="133" spans="1:3" ht="15.5" x14ac:dyDescent="0.35">
      <c r="A133" s="185" t="s">
        <v>1324</v>
      </c>
      <c r="B133" s="185" t="s">
        <v>1325</v>
      </c>
      <c r="C133" s="186">
        <v>6</v>
      </c>
    </row>
    <row r="134" spans="1:3" ht="15.5" x14ac:dyDescent="0.35">
      <c r="A134" s="185" t="s">
        <v>1326</v>
      </c>
      <c r="B134" s="185" t="s">
        <v>1327</v>
      </c>
      <c r="C134" s="186">
        <v>5</v>
      </c>
    </row>
    <row r="135" spans="1:3" ht="15.5" x14ac:dyDescent="0.35">
      <c r="A135" s="185" t="s">
        <v>1328</v>
      </c>
      <c r="B135" s="185" t="s">
        <v>1329</v>
      </c>
      <c r="C135" s="186">
        <v>3</v>
      </c>
    </row>
    <row r="136" spans="1:3" ht="15.5" x14ac:dyDescent="0.35">
      <c r="A136" s="185" t="s">
        <v>1330</v>
      </c>
      <c r="B136" s="185" t="s">
        <v>1331</v>
      </c>
      <c r="C136" s="186">
        <v>3</v>
      </c>
    </row>
    <row r="137" spans="1:3" ht="15.5" x14ac:dyDescent="0.35">
      <c r="A137" s="185" t="s">
        <v>1332</v>
      </c>
      <c r="B137" s="185" t="s">
        <v>1333</v>
      </c>
      <c r="C137" s="186">
        <v>4</v>
      </c>
    </row>
    <row r="138" spans="1:3" ht="15.5" x14ac:dyDescent="0.35">
      <c r="A138" s="185" t="s">
        <v>1334</v>
      </c>
      <c r="B138" s="185" t="s">
        <v>1335</v>
      </c>
      <c r="C138" s="186">
        <v>4</v>
      </c>
    </row>
    <row r="139" spans="1:3" ht="15.5" x14ac:dyDescent="0.35">
      <c r="A139" s="185" t="s">
        <v>1336</v>
      </c>
      <c r="B139" s="185" t="s">
        <v>1337</v>
      </c>
      <c r="C139" s="186">
        <v>6</v>
      </c>
    </row>
    <row r="140" spans="1:3" ht="15.5" x14ac:dyDescent="0.35">
      <c r="A140" s="185" t="s">
        <v>1338</v>
      </c>
      <c r="B140" s="185" t="s">
        <v>1339</v>
      </c>
      <c r="C140" s="186">
        <v>3</v>
      </c>
    </row>
    <row r="141" spans="1:3" ht="31" x14ac:dyDescent="0.35">
      <c r="A141" s="185" t="s">
        <v>1340</v>
      </c>
      <c r="B141" s="185" t="s">
        <v>1341</v>
      </c>
      <c r="C141" s="186">
        <v>5</v>
      </c>
    </row>
    <row r="142" spans="1:3" ht="15.5" x14ac:dyDescent="0.35">
      <c r="A142" s="185" t="s">
        <v>1342</v>
      </c>
      <c r="B142" s="185" t="s">
        <v>1343</v>
      </c>
      <c r="C142" s="186">
        <v>6</v>
      </c>
    </row>
    <row r="143" spans="1:3" ht="15.5" x14ac:dyDescent="0.35">
      <c r="A143" s="185" t="s">
        <v>1344</v>
      </c>
      <c r="B143" s="185" t="s">
        <v>1345</v>
      </c>
      <c r="C143" s="186">
        <v>4</v>
      </c>
    </row>
    <row r="144" spans="1:3" ht="15.5" x14ac:dyDescent="0.35">
      <c r="A144" s="185" t="s">
        <v>1346</v>
      </c>
      <c r="B144" s="185" t="s">
        <v>1347</v>
      </c>
      <c r="C144" s="186">
        <v>5</v>
      </c>
    </row>
    <row r="145" spans="1:3" ht="15.5" x14ac:dyDescent="0.35">
      <c r="A145" s="185" t="s">
        <v>1348</v>
      </c>
      <c r="B145" s="185" t="s">
        <v>1349</v>
      </c>
      <c r="C145" s="186">
        <v>4</v>
      </c>
    </row>
    <row r="146" spans="1:3" ht="15.5" x14ac:dyDescent="0.35">
      <c r="A146" s="185" t="s">
        <v>1350</v>
      </c>
      <c r="B146" s="185" t="s">
        <v>1351</v>
      </c>
      <c r="C146" s="186">
        <v>4</v>
      </c>
    </row>
    <row r="147" spans="1:3" ht="15.5" x14ac:dyDescent="0.35">
      <c r="A147" s="185" t="s">
        <v>1352</v>
      </c>
      <c r="B147" s="185" t="s">
        <v>1353</v>
      </c>
      <c r="C147" s="186">
        <v>4</v>
      </c>
    </row>
    <row r="148" spans="1:3" ht="15.5" x14ac:dyDescent="0.35">
      <c r="A148" s="185" t="s">
        <v>1354</v>
      </c>
      <c r="B148" s="185" t="s">
        <v>1355</v>
      </c>
      <c r="C148" s="186">
        <v>5</v>
      </c>
    </row>
    <row r="149" spans="1:3" ht="15.5" x14ac:dyDescent="0.35">
      <c r="A149" s="185" t="s">
        <v>1356</v>
      </c>
      <c r="B149" s="185" t="s">
        <v>1357</v>
      </c>
      <c r="C149" s="186">
        <v>6</v>
      </c>
    </row>
    <row r="150" spans="1:3" ht="31" x14ac:dyDescent="0.35">
      <c r="A150" s="185" t="s">
        <v>1358</v>
      </c>
      <c r="B150" s="185" t="s">
        <v>1359</v>
      </c>
      <c r="C150" s="186">
        <v>5</v>
      </c>
    </row>
    <row r="151" spans="1:3" ht="15.5" x14ac:dyDescent="0.35">
      <c r="A151" s="185" t="s">
        <v>1360</v>
      </c>
      <c r="B151" s="185" t="s">
        <v>1361</v>
      </c>
      <c r="C151" s="186">
        <v>7</v>
      </c>
    </row>
    <row r="152" spans="1:3" ht="15.5" x14ac:dyDescent="0.35">
      <c r="A152" s="185" t="s">
        <v>1362</v>
      </c>
      <c r="B152" s="185" t="s">
        <v>1363</v>
      </c>
      <c r="C152" s="186">
        <v>6</v>
      </c>
    </row>
    <row r="153" spans="1:3" ht="15.5" x14ac:dyDescent="0.35">
      <c r="A153" s="185" t="s">
        <v>1364</v>
      </c>
      <c r="B153" s="185" t="s">
        <v>1365</v>
      </c>
      <c r="C153" s="186">
        <v>1</v>
      </c>
    </row>
    <row r="154" spans="1:3" ht="15.5" x14ac:dyDescent="0.35">
      <c r="A154" s="185" t="s">
        <v>1366</v>
      </c>
      <c r="B154" s="185" t="s">
        <v>1367</v>
      </c>
      <c r="C154" s="186">
        <v>6</v>
      </c>
    </row>
    <row r="155" spans="1:3" ht="31" x14ac:dyDescent="0.35">
      <c r="A155" s="185" t="s">
        <v>1368</v>
      </c>
      <c r="B155" s="185" t="s">
        <v>1369</v>
      </c>
      <c r="C155" s="186">
        <v>6</v>
      </c>
    </row>
    <row r="156" spans="1:3" ht="31" x14ac:dyDescent="0.35">
      <c r="A156" s="185" t="s">
        <v>1370</v>
      </c>
      <c r="B156" s="185" t="s">
        <v>1371</v>
      </c>
      <c r="C156" s="186">
        <v>6</v>
      </c>
    </row>
    <row r="157" spans="1:3" ht="15.5" x14ac:dyDescent="0.35">
      <c r="A157" s="185" t="s">
        <v>1372</v>
      </c>
      <c r="B157" s="185" t="s">
        <v>1373</v>
      </c>
      <c r="C157" s="186">
        <v>4</v>
      </c>
    </row>
    <row r="158" spans="1:3" ht="15.5" x14ac:dyDescent="0.35">
      <c r="A158" s="185" t="s">
        <v>1374</v>
      </c>
      <c r="B158" s="185" t="s">
        <v>1375</v>
      </c>
      <c r="C158" s="186">
        <v>6</v>
      </c>
    </row>
    <row r="159" spans="1:3" ht="15.5" x14ac:dyDescent="0.35">
      <c r="A159" s="185" t="s">
        <v>1376</v>
      </c>
      <c r="B159" s="185" t="s">
        <v>1377</v>
      </c>
      <c r="C159" s="186">
        <v>3</v>
      </c>
    </row>
    <row r="160" spans="1:3" ht="15.5" x14ac:dyDescent="0.35">
      <c r="A160" s="185" t="s">
        <v>1378</v>
      </c>
      <c r="B160" s="185" t="s">
        <v>1379</v>
      </c>
      <c r="C160" s="186">
        <v>4</v>
      </c>
    </row>
    <row r="161" spans="1:3" ht="15.5" x14ac:dyDescent="0.35">
      <c r="A161" s="185" t="s">
        <v>1380</v>
      </c>
      <c r="B161" s="185" t="s">
        <v>1381</v>
      </c>
      <c r="C161" s="186">
        <v>5</v>
      </c>
    </row>
    <row r="162" spans="1:3" ht="31" x14ac:dyDescent="0.35">
      <c r="A162" s="185" t="s">
        <v>1382</v>
      </c>
      <c r="B162" s="185" t="s">
        <v>1383</v>
      </c>
      <c r="C162" s="186">
        <v>3</v>
      </c>
    </row>
    <row r="163" spans="1:3" ht="15.5" x14ac:dyDescent="0.35">
      <c r="A163" s="185" t="s">
        <v>1384</v>
      </c>
      <c r="B163" s="185" t="s">
        <v>1385</v>
      </c>
      <c r="C163" s="186">
        <v>5</v>
      </c>
    </row>
    <row r="164" spans="1:3" ht="15.5" x14ac:dyDescent="0.35">
      <c r="A164" s="185" t="s">
        <v>1386</v>
      </c>
      <c r="B164" s="185" t="s">
        <v>1387</v>
      </c>
      <c r="C164" s="186">
        <v>5</v>
      </c>
    </row>
    <row r="165" spans="1:3" ht="15.5" x14ac:dyDescent="0.35">
      <c r="A165" s="185" t="s">
        <v>1388</v>
      </c>
      <c r="B165" s="185" t="s">
        <v>1389</v>
      </c>
      <c r="C165" s="186">
        <v>5</v>
      </c>
    </row>
    <row r="166" spans="1:3" ht="15.5" x14ac:dyDescent="0.35">
      <c r="A166" s="185" t="s">
        <v>306</v>
      </c>
      <c r="B166" s="185" t="s">
        <v>1390</v>
      </c>
      <c r="C166" s="186">
        <v>5</v>
      </c>
    </row>
    <row r="167" spans="1:3" ht="15.5" x14ac:dyDescent="0.35">
      <c r="A167" s="185" t="s">
        <v>1391</v>
      </c>
      <c r="B167" s="185" t="s">
        <v>1392</v>
      </c>
      <c r="C167" s="186">
        <v>5</v>
      </c>
    </row>
    <row r="168" spans="1:3" ht="15.5" x14ac:dyDescent="0.35">
      <c r="A168" s="185" t="s">
        <v>892</v>
      </c>
      <c r="B168" s="185" t="s">
        <v>1393</v>
      </c>
      <c r="C168" s="186">
        <v>5</v>
      </c>
    </row>
    <row r="169" spans="1:3" ht="15.5" x14ac:dyDescent="0.35">
      <c r="A169" s="185" t="s">
        <v>1394</v>
      </c>
      <c r="B169" s="185" t="s">
        <v>1395</v>
      </c>
      <c r="C169" s="186">
        <v>6</v>
      </c>
    </row>
    <row r="170" spans="1:3" ht="15.5" x14ac:dyDescent="0.35">
      <c r="A170" s="185" t="s">
        <v>434</v>
      </c>
      <c r="B170" s="185" t="s">
        <v>1396</v>
      </c>
      <c r="C170" s="186">
        <v>4</v>
      </c>
    </row>
    <row r="171" spans="1:3" ht="15.5" x14ac:dyDescent="0.35">
      <c r="A171" s="185" t="s">
        <v>1397</v>
      </c>
      <c r="B171" s="185" t="s">
        <v>1398</v>
      </c>
      <c r="C171" s="186">
        <v>3</v>
      </c>
    </row>
    <row r="172" spans="1:3" ht="15.5" x14ac:dyDescent="0.35">
      <c r="A172" s="185" t="s">
        <v>1399</v>
      </c>
      <c r="B172" s="185" t="s">
        <v>1400</v>
      </c>
      <c r="C172" s="186">
        <v>6</v>
      </c>
    </row>
    <row r="173" spans="1:3" ht="31" x14ac:dyDescent="0.35">
      <c r="A173" s="185" t="s">
        <v>1401</v>
      </c>
      <c r="B173" s="185" t="s">
        <v>1402</v>
      </c>
      <c r="C173" s="186">
        <v>5</v>
      </c>
    </row>
    <row r="174" spans="1:3" ht="15.5" x14ac:dyDescent="0.35">
      <c r="A174" s="185" t="s">
        <v>1403</v>
      </c>
      <c r="B174" s="185" t="s">
        <v>1404</v>
      </c>
      <c r="C174" s="186">
        <v>3</v>
      </c>
    </row>
    <row r="175" spans="1:3" ht="15.5" x14ac:dyDescent="0.35">
      <c r="A175" s="185" t="s">
        <v>1405</v>
      </c>
      <c r="B175" s="185" t="s">
        <v>1406</v>
      </c>
      <c r="C175" s="186">
        <v>5</v>
      </c>
    </row>
    <row r="176" spans="1:3" ht="15.5" x14ac:dyDescent="0.35">
      <c r="A176" s="185" t="s">
        <v>905</v>
      </c>
      <c r="B176" s="185" t="s">
        <v>1407</v>
      </c>
      <c r="C176" s="186">
        <v>5</v>
      </c>
    </row>
    <row r="177" spans="1:3" ht="15.5" x14ac:dyDescent="0.35">
      <c r="A177" s="185" t="s">
        <v>1408</v>
      </c>
      <c r="B177" s="185" t="s">
        <v>1409</v>
      </c>
      <c r="C177" s="186">
        <v>4</v>
      </c>
    </row>
    <row r="178" spans="1:3" ht="15.5" x14ac:dyDescent="0.35">
      <c r="A178" s="185" t="s">
        <v>1410</v>
      </c>
      <c r="B178" s="185" t="s">
        <v>1107</v>
      </c>
      <c r="C178" s="186">
        <v>2</v>
      </c>
    </row>
    <row r="179" spans="1:3" ht="15.5" x14ac:dyDescent="0.35">
      <c r="A179" s="185" t="s">
        <v>1411</v>
      </c>
      <c r="B179" s="185" t="s">
        <v>1412</v>
      </c>
      <c r="C179" s="186">
        <v>3</v>
      </c>
    </row>
    <row r="180" spans="1:3" ht="15.5" x14ac:dyDescent="0.35">
      <c r="A180" s="185" t="s">
        <v>1413</v>
      </c>
      <c r="B180" s="185" t="s">
        <v>1414</v>
      </c>
      <c r="C180" s="186">
        <v>3</v>
      </c>
    </row>
    <row r="181" spans="1:3" ht="15.5" x14ac:dyDescent="0.35">
      <c r="A181" s="185" t="s">
        <v>1415</v>
      </c>
      <c r="B181" s="185" t="s">
        <v>1416</v>
      </c>
      <c r="C181" s="186">
        <v>5</v>
      </c>
    </row>
    <row r="182" spans="1:3" ht="15.5" x14ac:dyDescent="0.35">
      <c r="A182" s="185" t="s">
        <v>1417</v>
      </c>
      <c r="B182" s="185" t="s">
        <v>1418</v>
      </c>
      <c r="C182" s="186">
        <v>5</v>
      </c>
    </row>
    <row r="183" spans="1:3" ht="15.5" x14ac:dyDescent="0.35">
      <c r="A183" s="185" t="s">
        <v>1419</v>
      </c>
      <c r="B183" s="185" t="s">
        <v>1420</v>
      </c>
      <c r="C183" s="186">
        <v>2</v>
      </c>
    </row>
    <row r="184" spans="1:3" ht="15.5" x14ac:dyDescent="0.35">
      <c r="A184" s="185" t="s">
        <v>1421</v>
      </c>
      <c r="B184" s="185" t="s">
        <v>1422</v>
      </c>
      <c r="C184" s="186">
        <v>3</v>
      </c>
    </row>
    <row r="185" spans="1:3" ht="15.5" x14ac:dyDescent="0.35">
      <c r="A185" s="185" t="s">
        <v>1423</v>
      </c>
      <c r="B185" s="185" t="s">
        <v>1424</v>
      </c>
      <c r="C185" s="186">
        <v>4</v>
      </c>
    </row>
    <row r="186" spans="1:3" ht="15.5" x14ac:dyDescent="0.35">
      <c r="A186" s="185" t="s">
        <v>1425</v>
      </c>
      <c r="B186" s="185" t="s">
        <v>1426</v>
      </c>
      <c r="C186" s="186">
        <v>2</v>
      </c>
    </row>
    <row r="187" spans="1:3" ht="15.5" x14ac:dyDescent="0.35">
      <c r="A187" s="185" t="s">
        <v>1427</v>
      </c>
      <c r="B187" s="185" t="s">
        <v>1428</v>
      </c>
      <c r="C187" s="186">
        <v>2</v>
      </c>
    </row>
    <row r="188" spans="1:3" ht="15.5" x14ac:dyDescent="0.35">
      <c r="A188" s="185" t="s">
        <v>1429</v>
      </c>
      <c r="B188" s="185" t="s">
        <v>1430</v>
      </c>
      <c r="C188" s="186">
        <v>5</v>
      </c>
    </row>
    <row r="189" spans="1:3" ht="15.5" x14ac:dyDescent="0.35">
      <c r="A189" s="185" t="s">
        <v>1431</v>
      </c>
      <c r="B189" s="185" t="s">
        <v>1107</v>
      </c>
      <c r="C189" s="186">
        <v>2</v>
      </c>
    </row>
    <row r="190" spans="1:3" ht="15.5" x14ac:dyDescent="0.35">
      <c r="A190" s="185" t="s">
        <v>1432</v>
      </c>
      <c r="B190" s="185" t="s">
        <v>1433</v>
      </c>
      <c r="C190" s="186">
        <v>3</v>
      </c>
    </row>
    <row r="191" spans="1:3" ht="31" x14ac:dyDescent="0.35">
      <c r="A191" s="185" t="s">
        <v>1434</v>
      </c>
      <c r="B191" s="185" t="s">
        <v>1435</v>
      </c>
      <c r="C191" s="186">
        <v>3</v>
      </c>
    </row>
    <row r="192" spans="1:3" ht="31" x14ac:dyDescent="0.35">
      <c r="A192" s="185" t="s">
        <v>1436</v>
      </c>
      <c r="B192" s="185" t="s">
        <v>1437</v>
      </c>
      <c r="C192" s="186">
        <v>3</v>
      </c>
    </row>
    <row r="193" spans="1:3" ht="15.5" x14ac:dyDescent="0.35">
      <c r="A193" s="185" t="s">
        <v>1438</v>
      </c>
      <c r="B193" s="185" t="s">
        <v>1439</v>
      </c>
      <c r="C193" s="186">
        <v>5</v>
      </c>
    </row>
    <row r="194" spans="1:3" ht="15.5" x14ac:dyDescent="0.35">
      <c r="A194" s="185" t="s">
        <v>1440</v>
      </c>
      <c r="B194" s="185" t="s">
        <v>1441</v>
      </c>
      <c r="C194" s="186">
        <v>4</v>
      </c>
    </row>
    <row r="195" spans="1:3" ht="15.5" x14ac:dyDescent="0.35">
      <c r="A195" s="185" t="s">
        <v>1442</v>
      </c>
      <c r="B195" s="185" t="s">
        <v>1107</v>
      </c>
      <c r="C195" s="186">
        <v>2</v>
      </c>
    </row>
    <row r="196" spans="1:3" ht="15.5" x14ac:dyDescent="0.35">
      <c r="A196" s="185" t="s">
        <v>1443</v>
      </c>
      <c r="B196" s="185" t="s">
        <v>1444</v>
      </c>
      <c r="C196" s="186">
        <v>1</v>
      </c>
    </row>
    <row r="197" spans="1:3" ht="15.5" x14ac:dyDescent="0.35">
      <c r="A197" s="185" t="s">
        <v>1445</v>
      </c>
      <c r="B197" s="185" t="s">
        <v>1446</v>
      </c>
      <c r="C197" s="186">
        <v>4</v>
      </c>
    </row>
    <row r="198" spans="1:3" ht="15.5" x14ac:dyDescent="0.35">
      <c r="A198" s="185" t="s">
        <v>1447</v>
      </c>
      <c r="B198" s="185" t="s">
        <v>1448</v>
      </c>
      <c r="C198" s="186">
        <v>3</v>
      </c>
    </row>
    <row r="199" spans="1:3" ht="15.5" x14ac:dyDescent="0.35">
      <c r="A199" s="185" t="s">
        <v>1449</v>
      </c>
      <c r="B199" s="185" t="s">
        <v>1450</v>
      </c>
      <c r="C199" s="186">
        <v>4</v>
      </c>
    </row>
    <row r="200" spans="1:3" ht="15.5" x14ac:dyDescent="0.35">
      <c r="A200" s="185" t="s">
        <v>1451</v>
      </c>
      <c r="B200" s="185" t="s">
        <v>1452</v>
      </c>
      <c r="C200" s="186">
        <v>4</v>
      </c>
    </row>
    <row r="201" spans="1:3" ht="15.5" x14ac:dyDescent="0.35">
      <c r="A201" s="185" t="s">
        <v>1453</v>
      </c>
      <c r="B201" s="185" t="s">
        <v>1454</v>
      </c>
      <c r="C201" s="186">
        <v>4</v>
      </c>
    </row>
    <row r="202" spans="1:3" ht="15.5" x14ac:dyDescent="0.35">
      <c r="A202" s="185" t="s">
        <v>1455</v>
      </c>
      <c r="B202" s="185" t="s">
        <v>1456</v>
      </c>
      <c r="C202" s="186">
        <v>2</v>
      </c>
    </row>
    <row r="203" spans="1:3" ht="15.5" x14ac:dyDescent="0.35">
      <c r="A203" s="185" t="s">
        <v>1457</v>
      </c>
      <c r="B203" s="185" t="s">
        <v>1458</v>
      </c>
      <c r="C203" s="186">
        <v>3</v>
      </c>
    </row>
    <row r="204" spans="1:3" ht="15.5" x14ac:dyDescent="0.35">
      <c r="A204" s="185" t="s">
        <v>1459</v>
      </c>
      <c r="B204" s="185" t="s">
        <v>1460</v>
      </c>
      <c r="C204" s="186">
        <v>4</v>
      </c>
    </row>
    <row r="205" spans="1:3" ht="15.5" x14ac:dyDescent="0.35">
      <c r="A205" s="185" t="s">
        <v>1461</v>
      </c>
      <c r="B205" s="185" t="s">
        <v>1462</v>
      </c>
      <c r="C205" s="186">
        <v>2</v>
      </c>
    </row>
    <row r="206" spans="1:3" ht="15.5" x14ac:dyDescent="0.35">
      <c r="A206" s="185" t="s">
        <v>377</v>
      </c>
      <c r="B206" s="185" t="s">
        <v>1463</v>
      </c>
      <c r="C206" s="186">
        <v>4</v>
      </c>
    </row>
    <row r="207" spans="1:3" ht="15.5" x14ac:dyDescent="0.35">
      <c r="A207" s="185" t="s">
        <v>1464</v>
      </c>
      <c r="B207" s="185" t="s">
        <v>1465</v>
      </c>
      <c r="C207" s="186">
        <v>4</v>
      </c>
    </row>
    <row r="208" spans="1:3" ht="31" x14ac:dyDescent="0.35">
      <c r="A208" s="185" t="s">
        <v>448</v>
      </c>
      <c r="B208" s="185" t="s">
        <v>1466</v>
      </c>
      <c r="C208" s="186">
        <v>4</v>
      </c>
    </row>
    <row r="209" spans="1:3" ht="15.5" x14ac:dyDescent="0.35">
      <c r="A209" s="185" t="s">
        <v>1467</v>
      </c>
      <c r="B209" s="185" t="s">
        <v>1468</v>
      </c>
      <c r="C209" s="186">
        <v>3</v>
      </c>
    </row>
    <row r="210" spans="1:3" ht="15.5" x14ac:dyDescent="0.35">
      <c r="A210" s="185" t="s">
        <v>1469</v>
      </c>
      <c r="B210" s="185" t="s">
        <v>1107</v>
      </c>
      <c r="C210" s="186">
        <v>2</v>
      </c>
    </row>
    <row r="211" spans="1:3" ht="15.5" x14ac:dyDescent="0.35">
      <c r="A211" s="185" t="s">
        <v>1470</v>
      </c>
      <c r="B211" s="185" t="s">
        <v>1471</v>
      </c>
      <c r="C211" s="186">
        <v>1</v>
      </c>
    </row>
    <row r="212" spans="1:3" ht="31" x14ac:dyDescent="0.35">
      <c r="A212" s="185" t="s">
        <v>1472</v>
      </c>
      <c r="B212" s="185" t="s">
        <v>1473</v>
      </c>
      <c r="C212" s="186">
        <v>4</v>
      </c>
    </row>
    <row r="213" spans="1:3" ht="15.5" x14ac:dyDescent="0.35">
      <c r="A213" s="185" t="s">
        <v>1474</v>
      </c>
      <c r="B213" s="185" t="s">
        <v>1475</v>
      </c>
      <c r="C213" s="186">
        <v>4</v>
      </c>
    </row>
    <row r="214" spans="1:3" ht="15.5" x14ac:dyDescent="0.35">
      <c r="A214" s="185" t="s">
        <v>1476</v>
      </c>
      <c r="B214" s="185" t="s">
        <v>1477</v>
      </c>
      <c r="C214" s="186">
        <v>4</v>
      </c>
    </row>
    <row r="215" spans="1:3" ht="31" x14ac:dyDescent="0.35">
      <c r="A215" s="185" t="s">
        <v>662</v>
      </c>
      <c r="B215" s="185" t="s">
        <v>1478</v>
      </c>
      <c r="C215" s="186">
        <v>4</v>
      </c>
    </row>
    <row r="216" spans="1:3" ht="15.5" x14ac:dyDescent="0.35">
      <c r="A216" s="185" t="s">
        <v>1479</v>
      </c>
      <c r="B216" s="185" t="s">
        <v>1480</v>
      </c>
      <c r="C216" s="186">
        <v>2</v>
      </c>
    </row>
    <row r="217" spans="1:3" ht="15.5" x14ac:dyDescent="0.35">
      <c r="A217" s="185" t="s">
        <v>1481</v>
      </c>
      <c r="B217" s="185" t="s">
        <v>1482</v>
      </c>
      <c r="C217" s="186">
        <v>1</v>
      </c>
    </row>
    <row r="218" spans="1:3" ht="15.5" x14ac:dyDescent="0.35">
      <c r="A218" s="185" t="s">
        <v>1483</v>
      </c>
      <c r="B218" s="185" t="s">
        <v>1484</v>
      </c>
      <c r="C218" s="186">
        <v>1</v>
      </c>
    </row>
    <row r="219" spans="1:3" ht="31" x14ac:dyDescent="0.35">
      <c r="A219" s="185" t="s">
        <v>1485</v>
      </c>
      <c r="B219" s="185" t="s">
        <v>1486</v>
      </c>
      <c r="C219" s="186">
        <v>4</v>
      </c>
    </row>
    <row r="220" spans="1:3" ht="15.5" x14ac:dyDescent="0.35">
      <c r="A220" s="185" t="s">
        <v>1487</v>
      </c>
      <c r="B220" s="185" t="s">
        <v>1488</v>
      </c>
      <c r="C220" s="186">
        <v>7</v>
      </c>
    </row>
    <row r="221" spans="1:3" ht="15.5" x14ac:dyDescent="0.35">
      <c r="A221" s="185" t="s">
        <v>244</v>
      </c>
      <c r="B221" s="185" t="s">
        <v>1489</v>
      </c>
      <c r="C221" s="186">
        <v>5</v>
      </c>
    </row>
    <row r="222" spans="1:3" ht="15.5" x14ac:dyDescent="0.35">
      <c r="A222" s="185" t="s">
        <v>550</v>
      </c>
      <c r="B222" s="185" t="s">
        <v>1490</v>
      </c>
      <c r="C222" s="186">
        <v>6</v>
      </c>
    </row>
    <row r="223" spans="1:3" ht="15.5" x14ac:dyDescent="0.35">
      <c r="A223" s="185" t="s">
        <v>1491</v>
      </c>
      <c r="B223" s="185" t="s">
        <v>1492</v>
      </c>
      <c r="C223" s="186">
        <v>5</v>
      </c>
    </row>
    <row r="224" spans="1:3" ht="15.5" x14ac:dyDescent="0.35">
      <c r="A224" s="185" t="s">
        <v>1493</v>
      </c>
      <c r="B224" s="185" t="s">
        <v>1494</v>
      </c>
      <c r="C224" s="186">
        <v>2</v>
      </c>
    </row>
    <row r="225" spans="1:3" ht="15.5" x14ac:dyDescent="0.35">
      <c r="A225" s="185" t="s">
        <v>563</v>
      </c>
      <c r="B225" s="185" t="s">
        <v>1495</v>
      </c>
      <c r="C225" s="186">
        <v>3</v>
      </c>
    </row>
    <row r="226" spans="1:3" ht="15.5" x14ac:dyDescent="0.35">
      <c r="A226" s="185" t="s">
        <v>540</v>
      </c>
      <c r="B226" s="185" t="s">
        <v>1496</v>
      </c>
      <c r="C226" s="186">
        <v>1</v>
      </c>
    </row>
    <row r="227" spans="1:3" ht="15.5" x14ac:dyDescent="0.35">
      <c r="A227" s="185" t="s">
        <v>1497</v>
      </c>
      <c r="B227" s="185" t="s">
        <v>1498</v>
      </c>
      <c r="C227" s="186">
        <v>7</v>
      </c>
    </row>
    <row r="228" spans="1:3" ht="15.5" x14ac:dyDescent="0.35">
      <c r="A228" s="185" t="s">
        <v>1499</v>
      </c>
      <c r="B228" s="185" t="s">
        <v>1500</v>
      </c>
      <c r="C228" s="186">
        <v>2</v>
      </c>
    </row>
    <row r="229" spans="1:3" ht="15.5" x14ac:dyDescent="0.35">
      <c r="A229" s="185" t="s">
        <v>763</v>
      </c>
      <c r="B229" s="185" t="s">
        <v>1501</v>
      </c>
      <c r="C229" s="186">
        <v>5</v>
      </c>
    </row>
    <row r="230" spans="1:3" ht="15.5" x14ac:dyDescent="0.35">
      <c r="A230" s="185" t="s">
        <v>1502</v>
      </c>
      <c r="B230" s="185" t="s">
        <v>1107</v>
      </c>
      <c r="C230" s="186">
        <v>2</v>
      </c>
    </row>
    <row r="231" spans="1:3" ht="15.5" x14ac:dyDescent="0.35">
      <c r="A231" s="185" t="s">
        <v>815</v>
      </c>
      <c r="B231" s="185" t="s">
        <v>1503</v>
      </c>
      <c r="C231" s="186">
        <v>6</v>
      </c>
    </row>
    <row r="232" spans="1:3" ht="15.5" x14ac:dyDescent="0.35">
      <c r="A232" s="185" t="s">
        <v>1504</v>
      </c>
      <c r="B232" s="185" t="s">
        <v>1505</v>
      </c>
      <c r="C232" s="186">
        <v>4</v>
      </c>
    </row>
    <row r="233" spans="1:3" ht="15.5" x14ac:dyDescent="0.35">
      <c r="A233" s="185" t="s">
        <v>1506</v>
      </c>
      <c r="B233" s="185" t="s">
        <v>1507</v>
      </c>
      <c r="C233" s="186">
        <v>6</v>
      </c>
    </row>
    <row r="234" spans="1:3" ht="15.5" x14ac:dyDescent="0.35">
      <c r="A234" s="185" t="s">
        <v>1508</v>
      </c>
      <c r="B234" s="185" t="s">
        <v>1509</v>
      </c>
      <c r="C234" s="186">
        <v>4</v>
      </c>
    </row>
    <row r="235" spans="1:3" ht="15.5" x14ac:dyDescent="0.35">
      <c r="A235" s="185" t="s">
        <v>1510</v>
      </c>
      <c r="B235" s="185" t="s">
        <v>1511</v>
      </c>
      <c r="C235" s="186">
        <v>6</v>
      </c>
    </row>
    <row r="236" spans="1:3" ht="15.5" x14ac:dyDescent="0.35">
      <c r="A236" s="185" t="s">
        <v>1512</v>
      </c>
      <c r="B236" s="185" t="s">
        <v>1513</v>
      </c>
      <c r="C236" s="186">
        <v>4</v>
      </c>
    </row>
    <row r="237" spans="1:3" ht="15.5" x14ac:dyDescent="0.35">
      <c r="A237" s="185" t="s">
        <v>217</v>
      </c>
      <c r="B237" s="185" t="s">
        <v>1514</v>
      </c>
      <c r="C237" s="186">
        <v>7</v>
      </c>
    </row>
    <row r="238" spans="1:3" ht="15.5" x14ac:dyDescent="0.35">
      <c r="A238" s="185" t="s">
        <v>1515</v>
      </c>
      <c r="B238" s="185" t="s">
        <v>1516</v>
      </c>
      <c r="C238" s="186">
        <v>8</v>
      </c>
    </row>
    <row r="239" spans="1:3" ht="15.5" x14ac:dyDescent="0.35">
      <c r="A239" s="185" t="s">
        <v>1517</v>
      </c>
      <c r="B239" s="185" t="s">
        <v>1518</v>
      </c>
      <c r="C239" s="186">
        <v>6</v>
      </c>
    </row>
    <row r="240" spans="1:3" ht="15.5" x14ac:dyDescent="0.35">
      <c r="A240" s="185" t="s">
        <v>1519</v>
      </c>
      <c r="B240" s="185" t="s">
        <v>1520</v>
      </c>
      <c r="C240" s="186">
        <v>5</v>
      </c>
    </row>
    <row r="241" spans="1:3" ht="15.5" x14ac:dyDescent="0.35">
      <c r="A241" s="185" t="s">
        <v>585</v>
      </c>
      <c r="B241" s="185" t="s">
        <v>1521</v>
      </c>
      <c r="C241" s="186">
        <v>6</v>
      </c>
    </row>
    <row r="242" spans="1:3" ht="31" x14ac:dyDescent="0.35">
      <c r="A242" s="185" t="s">
        <v>1522</v>
      </c>
      <c r="B242" s="185" t="s">
        <v>1523</v>
      </c>
      <c r="C242" s="186">
        <v>1</v>
      </c>
    </row>
    <row r="243" spans="1:3" ht="15.5" x14ac:dyDescent="0.35">
      <c r="A243" s="185" t="s">
        <v>1524</v>
      </c>
      <c r="B243" s="185" t="s">
        <v>1525</v>
      </c>
      <c r="C243" s="186">
        <v>4</v>
      </c>
    </row>
    <row r="244" spans="1:3" ht="15.5" x14ac:dyDescent="0.35">
      <c r="A244" s="185" t="s">
        <v>1526</v>
      </c>
      <c r="B244" s="185" t="s">
        <v>1527</v>
      </c>
      <c r="C244" s="186">
        <v>5</v>
      </c>
    </row>
    <row r="245" spans="1:3" ht="15.5" x14ac:dyDescent="0.35">
      <c r="A245" s="185" t="s">
        <v>1528</v>
      </c>
      <c r="B245" s="185" t="s">
        <v>1107</v>
      </c>
      <c r="C245" s="186">
        <v>2</v>
      </c>
    </row>
    <row r="246" spans="1:3" ht="15.5" x14ac:dyDescent="0.35">
      <c r="A246" s="185" t="s">
        <v>1529</v>
      </c>
      <c r="B246" s="185" t="s">
        <v>1530</v>
      </c>
      <c r="C246" s="186">
        <v>8</v>
      </c>
    </row>
    <row r="247" spans="1:3" ht="15.5" x14ac:dyDescent="0.35">
      <c r="A247" s="185" t="s">
        <v>1531</v>
      </c>
      <c r="B247" s="185" t="s">
        <v>1532</v>
      </c>
      <c r="C247" s="186">
        <v>8</v>
      </c>
    </row>
    <row r="248" spans="1:3" ht="31" x14ac:dyDescent="0.35">
      <c r="A248" s="185" t="s">
        <v>1533</v>
      </c>
      <c r="B248" s="185" t="s">
        <v>1534</v>
      </c>
      <c r="C248" s="186">
        <v>7</v>
      </c>
    </row>
    <row r="249" spans="1:3" ht="15.5" x14ac:dyDescent="0.35">
      <c r="A249" s="185" t="s">
        <v>1535</v>
      </c>
      <c r="B249" s="185" t="s">
        <v>1536</v>
      </c>
      <c r="C249" s="186">
        <v>5</v>
      </c>
    </row>
    <row r="250" spans="1:3" ht="15.5" x14ac:dyDescent="0.35">
      <c r="A250" s="185" t="s">
        <v>1537</v>
      </c>
      <c r="B250" s="185" t="s">
        <v>1538</v>
      </c>
      <c r="C250" s="186">
        <v>7</v>
      </c>
    </row>
    <row r="251" spans="1:3" ht="31" x14ac:dyDescent="0.35">
      <c r="A251" s="185" t="s">
        <v>1539</v>
      </c>
      <c r="B251" s="185" t="s">
        <v>1540</v>
      </c>
      <c r="C251" s="186">
        <v>4</v>
      </c>
    </row>
    <row r="252" spans="1:3" ht="15.5" x14ac:dyDescent="0.35">
      <c r="A252" s="185" t="s">
        <v>1541</v>
      </c>
      <c r="B252" s="185" t="s">
        <v>1542</v>
      </c>
      <c r="C252" s="186">
        <v>4</v>
      </c>
    </row>
    <row r="253" spans="1:3" ht="15.5" x14ac:dyDescent="0.35">
      <c r="A253" s="185" t="s">
        <v>1543</v>
      </c>
      <c r="B253" s="185" t="s">
        <v>1544</v>
      </c>
      <c r="C253" s="186">
        <v>5</v>
      </c>
    </row>
    <row r="254" spans="1:3" ht="31" x14ac:dyDescent="0.35">
      <c r="A254" s="185" t="s">
        <v>1545</v>
      </c>
      <c r="B254" s="185" t="s">
        <v>1546</v>
      </c>
      <c r="C254" s="186">
        <v>8</v>
      </c>
    </row>
    <row r="255" spans="1:3" ht="15.5" x14ac:dyDescent="0.35">
      <c r="A255" s="185" t="s">
        <v>1547</v>
      </c>
      <c r="B255" s="185" t="s">
        <v>1548</v>
      </c>
      <c r="C255" s="186">
        <v>4</v>
      </c>
    </row>
    <row r="256" spans="1:3" ht="15.5" x14ac:dyDescent="0.35">
      <c r="A256" s="185" t="s">
        <v>1549</v>
      </c>
      <c r="B256" s="185" t="s">
        <v>1107</v>
      </c>
      <c r="C256" s="186">
        <v>3</v>
      </c>
    </row>
    <row r="257" spans="1:3" ht="15.5" x14ac:dyDescent="0.35">
      <c r="A257" s="185" t="s">
        <v>1550</v>
      </c>
      <c r="B257" s="185" t="s">
        <v>1551</v>
      </c>
      <c r="C257" s="186">
        <v>5</v>
      </c>
    </row>
    <row r="258" spans="1:3" ht="31" x14ac:dyDescent="0.35">
      <c r="A258" s="185" t="s">
        <v>1552</v>
      </c>
      <c r="B258" s="185" t="s">
        <v>1553</v>
      </c>
      <c r="C258" s="186">
        <v>8</v>
      </c>
    </row>
    <row r="259" spans="1:3" ht="15.5" x14ac:dyDescent="0.35">
      <c r="A259" s="185" t="s">
        <v>1554</v>
      </c>
      <c r="B259" s="185" t="s">
        <v>1555</v>
      </c>
      <c r="C259" s="186">
        <v>5</v>
      </c>
    </row>
    <row r="260" spans="1:3" ht="15.5" x14ac:dyDescent="0.35">
      <c r="A260" s="185" t="s">
        <v>1556</v>
      </c>
      <c r="B260" s="185" t="s">
        <v>1557</v>
      </c>
      <c r="C260" s="186">
        <v>4</v>
      </c>
    </row>
    <row r="261" spans="1:3" ht="31" x14ac:dyDescent="0.35">
      <c r="A261" s="185" t="s">
        <v>1558</v>
      </c>
      <c r="B261" s="185" t="s">
        <v>1559</v>
      </c>
      <c r="C261" s="186">
        <v>4</v>
      </c>
    </row>
    <row r="262" spans="1:3" ht="15.5" x14ac:dyDescent="0.35">
      <c r="A262" s="185" t="s">
        <v>1560</v>
      </c>
      <c r="B262" s="185" t="s">
        <v>1561</v>
      </c>
      <c r="C262" s="186">
        <v>5</v>
      </c>
    </row>
    <row r="263" spans="1:3" ht="15.5" x14ac:dyDescent="0.35">
      <c r="A263" s="185" t="s">
        <v>863</v>
      </c>
      <c r="B263" s="185" t="s">
        <v>1562</v>
      </c>
      <c r="C263" s="186">
        <v>6</v>
      </c>
    </row>
    <row r="264" spans="1:3" ht="15.5" x14ac:dyDescent="0.35">
      <c r="A264" s="185" t="s">
        <v>1563</v>
      </c>
      <c r="B264" s="185" t="s">
        <v>1564</v>
      </c>
      <c r="C264" s="186">
        <v>5</v>
      </c>
    </row>
    <row r="265" spans="1:3" ht="15.5" x14ac:dyDescent="0.35">
      <c r="A265" s="185" t="s">
        <v>1565</v>
      </c>
      <c r="B265" s="185" t="s">
        <v>1566</v>
      </c>
      <c r="C265" s="186">
        <v>6</v>
      </c>
    </row>
    <row r="266" spans="1:3" ht="31" x14ac:dyDescent="0.35">
      <c r="A266" s="185" t="s">
        <v>1567</v>
      </c>
      <c r="B266" s="185" t="s">
        <v>1568</v>
      </c>
      <c r="C266" s="186">
        <v>8</v>
      </c>
    </row>
    <row r="267" spans="1:3" ht="31" x14ac:dyDescent="0.35">
      <c r="A267" s="185" t="s">
        <v>1569</v>
      </c>
      <c r="B267" s="185" t="s">
        <v>1570</v>
      </c>
      <c r="C267" s="186">
        <v>7</v>
      </c>
    </row>
    <row r="268" spans="1:3" ht="15.5" x14ac:dyDescent="0.35">
      <c r="A268" s="185" t="s">
        <v>1571</v>
      </c>
      <c r="B268" s="185" t="s">
        <v>1572</v>
      </c>
      <c r="C268" s="186">
        <v>6</v>
      </c>
    </row>
    <row r="269" spans="1:3" ht="15.5" x14ac:dyDescent="0.35">
      <c r="A269" s="185" t="s">
        <v>1573</v>
      </c>
      <c r="B269" s="185" t="s">
        <v>1574</v>
      </c>
      <c r="C269" s="186">
        <v>8</v>
      </c>
    </row>
    <row r="270" spans="1:3" ht="31" x14ac:dyDescent="0.35">
      <c r="A270" s="185" t="s">
        <v>423</v>
      </c>
      <c r="B270" s="185" t="s">
        <v>1575</v>
      </c>
      <c r="C270" s="186">
        <v>4</v>
      </c>
    </row>
    <row r="271" spans="1:3" ht="15.5" x14ac:dyDescent="0.35">
      <c r="A271" s="185" t="s">
        <v>1576</v>
      </c>
      <c r="B271" s="185" t="s">
        <v>1577</v>
      </c>
      <c r="C271" s="186">
        <v>8</v>
      </c>
    </row>
    <row r="272" spans="1:3" ht="15.5" x14ac:dyDescent="0.35">
      <c r="A272" s="185" t="s">
        <v>596</v>
      </c>
      <c r="B272" s="185" t="s">
        <v>1578</v>
      </c>
      <c r="C272" s="186">
        <v>6</v>
      </c>
    </row>
    <row r="273" spans="1:3" ht="15.5" x14ac:dyDescent="0.35">
      <c r="A273" s="185" t="s">
        <v>1579</v>
      </c>
      <c r="B273" s="185" t="s">
        <v>1580</v>
      </c>
      <c r="C273" s="186">
        <v>6</v>
      </c>
    </row>
    <row r="274" spans="1:3" ht="15.5" x14ac:dyDescent="0.35">
      <c r="A274" s="185" t="s">
        <v>1581</v>
      </c>
      <c r="B274" s="185" t="s">
        <v>1582</v>
      </c>
      <c r="C274" s="186">
        <v>6</v>
      </c>
    </row>
    <row r="275" spans="1:3" ht="15.5" x14ac:dyDescent="0.35">
      <c r="A275" s="185" t="s">
        <v>1583</v>
      </c>
      <c r="B275" s="185" t="s">
        <v>1584</v>
      </c>
      <c r="C275" s="186">
        <v>4</v>
      </c>
    </row>
    <row r="276" spans="1:3" ht="15.5" x14ac:dyDescent="0.35">
      <c r="A276" s="185" t="s">
        <v>1585</v>
      </c>
      <c r="B276" s="185" t="s">
        <v>1107</v>
      </c>
      <c r="C276" s="186">
        <v>2</v>
      </c>
    </row>
    <row r="277" spans="1:3" ht="15.5" x14ac:dyDescent="0.35">
      <c r="A277" s="185" t="s">
        <v>1586</v>
      </c>
      <c r="B277" s="185" t="s">
        <v>1587</v>
      </c>
      <c r="C277" s="186">
        <v>2</v>
      </c>
    </row>
    <row r="278" spans="1:3" ht="15.5" x14ac:dyDescent="0.35">
      <c r="A278" s="185" t="s">
        <v>1588</v>
      </c>
      <c r="B278" s="185" t="s">
        <v>1589</v>
      </c>
      <c r="C278" s="186">
        <v>5</v>
      </c>
    </row>
    <row r="279" spans="1:3" ht="15.5" x14ac:dyDescent="0.35">
      <c r="A279" s="185" t="s">
        <v>1590</v>
      </c>
      <c r="B279" s="185" t="s">
        <v>1591</v>
      </c>
      <c r="C279" s="186">
        <v>5</v>
      </c>
    </row>
    <row r="280" spans="1:3" ht="15.5" x14ac:dyDescent="0.35">
      <c r="A280" s="185" t="s">
        <v>1592</v>
      </c>
      <c r="B280" s="185" t="s">
        <v>1593</v>
      </c>
      <c r="C280" s="186">
        <v>4</v>
      </c>
    </row>
    <row r="281" spans="1:3" ht="31" x14ac:dyDescent="0.35">
      <c r="A281" s="185" t="s">
        <v>1594</v>
      </c>
      <c r="B281" s="185" t="s">
        <v>1595</v>
      </c>
      <c r="C281" s="186">
        <v>4</v>
      </c>
    </row>
    <row r="282" spans="1:3" ht="15.5" x14ac:dyDescent="0.35">
      <c r="A282" s="185" t="s">
        <v>1596</v>
      </c>
      <c r="B282" s="185" t="s">
        <v>1597</v>
      </c>
      <c r="C282" s="186">
        <v>8</v>
      </c>
    </row>
    <row r="283" spans="1:3" ht="31" x14ac:dyDescent="0.35">
      <c r="A283" s="185" t="s">
        <v>1598</v>
      </c>
      <c r="B283" s="185" t="s">
        <v>1599</v>
      </c>
      <c r="C283" s="186">
        <v>7</v>
      </c>
    </row>
    <row r="284" spans="1:3" ht="31" x14ac:dyDescent="0.35">
      <c r="A284" s="185" t="s">
        <v>1600</v>
      </c>
      <c r="B284" s="185" t="s">
        <v>1601</v>
      </c>
      <c r="C284" s="186">
        <v>6</v>
      </c>
    </row>
    <row r="285" spans="1:3" ht="31" x14ac:dyDescent="0.35">
      <c r="A285" s="185" t="s">
        <v>1602</v>
      </c>
      <c r="B285" s="185" t="s">
        <v>1603</v>
      </c>
      <c r="C285" s="186">
        <v>8</v>
      </c>
    </row>
    <row r="286" spans="1:3" ht="31" x14ac:dyDescent="0.35">
      <c r="A286" s="185" t="s">
        <v>1604</v>
      </c>
      <c r="B286" s="185" t="s">
        <v>1605</v>
      </c>
      <c r="C286" s="186">
        <v>7</v>
      </c>
    </row>
    <row r="287" spans="1:3" ht="15.5" x14ac:dyDescent="0.35">
      <c r="A287" s="185" t="s">
        <v>1606</v>
      </c>
      <c r="B287" s="185" t="s">
        <v>1607</v>
      </c>
      <c r="C287" s="186">
        <v>6</v>
      </c>
    </row>
    <row r="288" spans="1:3" ht="31" x14ac:dyDescent="0.35">
      <c r="A288" s="185" t="s">
        <v>1608</v>
      </c>
      <c r="B288" s="185" t="s">
        <v>1609</v>
      </c>
      <c r="C288" s="186">
        <v>4</v>
      </c>
    </row>
    <row r="289" spans="1:3" ht="15.5" x14ac:dyDescent="0.35">
      <c r="A289" s="185" t="s">
        <v>1610</v>
      </c>
      <c r="B289" s="185" t="s">
        <v>1611</v>
      </c>
      <c r="C289" s="186">
        <v>4</v>
      </c>
    </row>
    <row r="290" spans="1:3" ht="15.5" x14ac:dyDescent="0.35">
      <c r="A290" s="185" t="s">
        <v>1612</v>
      </c>
      <c r="B290" s="185" t="s">
        <v>1613</v>
      </c>
      <c r="C290" s="186">
        <v>5</v>
      </c>
    </row>
    <row r="291" spans="1:3" ht="15.5" x14ac:dyDescent="0.35">
      <c r="A291" s="185" t="s">
        <v>1614</v>
      </c>
      <c r="B291" s="185" t="s">
        <v>1615</v>
      </c>
      <c r="C291" s="186">
        <v>1</v>
      </c>
    </row>
    <row r="292" spans="1:3" ht="15.5" x14ac:dyDescent="0.35">
      <c r="A292" s="185" t="s">
        <v>1616</v>
      </c>
      <c r="B292" s="185" t="s">
        <v>1617</v>
      </c>
      <c r="C292" s="186">
        <v>4</v>
      </c>
    </row>
    <row r="293" spans="1:3" ht="15.5" x14ac:dyDescent="0.35">
      <c r="A293" s="185" t="s">
        <v>1618</v>
      </c>
      <c r="B293" s="185" t="s">
        <v>1619</v>
      </c>
      <c r="C293" s="186">
        <v>7</v>
      </c>
    </row>
    <row r="294" spans="1:3" ht="15.5" x14ac:dyDescent="0.35">
      <c r="A294" s="185" t="s">
        <v>1620</v>
      </c>
      <c r="B294" s="185" t="s">
        <v>1621</v>
      </c>
      <c r="C294" s="186">
        <v>6</v>
      </c>
    </row>
    <row r="295" spans="1:3" ht="15.5" x14ac:dyDescent="0.35">
      <c r="A295" s="185" t="s">
        <v>1622</v>
      </c>
      <c r="B295" s="185" t="s">
        <v>1623</v>
      </c>
      <c r="C295" s="186">
        <v>5</v>
      </c>
    </row>
    <row r="296" spans="1:3" ht="15.5" x14ac:dyDescent="0.35">
      <c r="A296" s="185" t="s">
        <v>1624</v>
      </c>
      <c r="B296" s="185" t="s">
        <v>1625</v>
      </c>
      <c r="C296" s="186">
        <v>5</v>
      </c>
    </row>
    <row r="297" spans="1:3" ht="15.5" x14ac:dyDescent="0.35">
      <c r="A297" s="185" t="s">
        <v>1626</v>
      </c>
      <c r="B297" s="185" t="s">
        <v>1627</v>
      </c>
      <c r="C297" s="186">
        <v>3</v>
      </c>
    </row>
    <row r="298" spans="1:3" ht="15.5" x14ac:dyDescent="0.35">
      <c r="A298" s="185" t="s">
        <v>1628</v>
      </c>
      <c r="B298" s="185" t="s">
        <v>1629</v>
      </c>
      <c r="C298" s="186">
        <v>6</v>
      </c>
    </row>
    <row r="299" spans="1:3" ht="15.5" x14ac:dyDescent="0.35">
      <c r="A299" s="185" t="s">
        <v>1630</v>
      </c>
      <c r="B299" s="185" t="s">
        <v>1631</v>
      </c>
      <c r="C299" s="186">
        <v>5</v>
      </c>
    </row>
    <row r="300" spans="1:3" ht="15.5" x14ac:dyDescent="0.35">
      <c r="A300" s="185" t="s">
        <v>1632</v>
      </c>
      <c r="B300" s="185" t="s">
        <v>1633</v>
      </c>
      <c r="C300" s="186">
        <v>5</v>
      </c>
    </row>
    <row r="301" spans="1:3" ht="15.5" x14ac:dyDescent="0.35">
      <c r="A301" s="185" t="s">
        <v>1634</v>
      </c>
      <c r="B301" s="185" t="s">
        <v>1635</v>
      </c>
      <c r="C301" s="186">
        <v>6</v>
      </c>
    </row>
    <row r="302" spans="1:3" ht="15.5" x14ac:dyDescent="0.35">
      <c r="A302" s="185" t="s">
        <v>1636</v>
      </c>
      <c r="B302" s="185" t="s">
        <v>1637</v>
      </c>
      <c r="C302" s="186">
        <v>5</v>
      </c>
    </row>
    <row r="303" spans="1:3" ht="15.5" x14ac:dyDescent="0.35">
      <c r="A303" s="185" t="s">
        <v>1638</v>
      </c>
      <c r="B303" s="185" t="s">
        <v>1639</v>
      </c>
      <c r="C303" s="186">
        <v>5</v>
      </c>
    </row>
    <row r="304" spans="1:3" ht="15.5" x14ac:dyDescent="0.35">
      <c r="A304" s="185" t="s">
        <v>1640</v>
      </c>
      <c r="B304" s="185" t="s">
        <v>1107</v>
      </c>
      <c r="C304" s="186">
        <v>2</v>
      </c>
    </row>
    <row r="305" spans="1:3" ht="31" x14ac:dyDescent="0.35">
      <c r="A305" s="185" t="s">
        <v>1641</v>
      </c>
      <c r="B305" s="185" t="s">
        <v>1642</v>
      </c>
      <c r="C305" s="186">
        <v>1</v>
      </c>
    </row>
    <row r="306" spans="1:3" ht="15.5" x14ac:dyDescent="0.35">
      <c r="A306" s="185" t="s">
        <v>1643</v>
      </c>
      <c r="B306" s="185" t="s">
        <v>1644</v>
      </c>
      <c r="C306" s="186">
        <v>4</v>
      </c>
    </row>
    <row r="307" spans="1:3" ht="15.5" x14ac:dyDescent="0.35">
      <c r="A307" s="185" t="s">
        <v>1645</v>
      </c>
      <c r="B307" s="185" t="s">
        <v>1646</v>
      </c>
      <c r="C307" s="186">
        <v>5</v>
      </c>
    </row>
    <row r="308" spans="1:3" ht="15.5" x14ac:dyDescent="0.35">
      <c r="A308" s="185" t="s">
        <v>1647</v>
      </c>
      <c r="B308" s="185" t="s">
        <v>1648</v>
      </c>
      <c r="C308" s="186">
        <v>3</v>
      </c>
    </row>
    <row r="309" spans="1:3" ht="15.5" x14ac:dyDescent="0.35">
      <c r="A309" s="185" t="s">
        <v>674</v>
      </c>
      <c r="B309" s="185" t="s">
        <v>1649</v>
      </c>
      <c r="C309" s="186">
        <v>6</v>
      </c>
    </row>
    <row r="310" spans="1:3" ht="15.5" x14ac:dyDescent="0.35">
      <c r="A310" s="185" t="s">
        <v>1650</v>
      </c>
      <c r="B310" s="185" t="s">
        <v>1651</v>
      </c>
      <c r="C310" s="186">
        <v>4</v>
      </c>
    </row>
    <row r="311" spans="1:3" ht="15.5" x14ac:dyDescent="0.35">
      <c r="A311" s="185" t="s">
        <v>1652</v>
      </c>
      <c r="B311" s="185" t="s">
        <v>1653</v>
      </c>
      <c r="C311" s="186">
        <v>5</v>
      </c>
    </row>
    <row r="312" spans="1:3" ht="15.5" x14ac:dyDescent="0.35">
      <c r="A312" s="185" t="s">
        <v>1654</v>
      </c>
      <c r="B312" s="185" t="s">
        <v>1655</v>
      </c>
      <c r="C312" s="186">
        <v>4</v>
      </c>
    </row>
    <row r="313" spans="1:3" ht="15.5" x14ac:dyDescent="0.35">
      <c r="A313" s="185" t="s">
        <v>1656</v>
      </c>
      <c r="B313" s="185" t="s">
        <v>1657</v>
      </c>
      <c r="C313" s="186">
        <v>6</v>
      </c>
    </row>
    <row r="314" spans="1:3" ht="15.5" x14ac:dyDescent="0.35">
      <c r="A314" s="185" t="s">
        <v>1658</v>
      </c>
      <c r="B314" s="185" t="s">
        <v>1659</v>
      </c>
      <c r="C314" s="186">
        <v>6</v>
      </c>
    </row>
    <row r="315" spans="1:3" ht="15.5" x14ac:dyDescent="0.35">
      <c r="A315" s="185" t="s">
        <v>480</v>
      </c>
      <c r="B315" s="185" t="s">
        <v>1660</v>
      </c>
      <c r="C315" s="186">
        <v>4</v>
      </c>
    </row>
    <row r="316" spans="1:3" ht="15.5" x14ac:dyDescent="0.35">
      <c r="A316" s="185" t="s">
        <v>1661</v>
      </c>
      <c r="B316" s="185" t="s">
        <v>1662</v>
      </c>
      <c r="C316" s="186">
        <v>6</v>
      </c>
    </row>
    <row r="317" spans="1:3" ht="15.5" x14ac:dyDescent="0.35">
      <c r="A317" s="185" t="s">
        <v>1663</v>
      </c>
      <c r="B317" s="185" t="s">
        <v>1664</v>
      </c>
      <c r="C317" s="186">
        <v>3</v>
      </c>
    </row>
    <row r="318" spans="1:3" ht="15.5" x14ac:dyDescent="0.35">
      <c r="A318" s="185" t="s">
        <v>1665</v>
      </c>
      <c r="B318" s="185" t="s">
        <v>1666</v>
      </c>
      <c r="C318" s="186">
        <v>5</v>
      </c>
    </row>
    <row r="319" spans="1:3" ht="15.5" x14ac:dyDescent="0.35">
      <c r="A319" s="185" t="s">
        <v>931</v>
      </c>
      <c r="B319" s="185" t="s">
        <v>1667</v>
      </c>
      <c r="C319" s="186">
        <v>4</v>
      </c>
    </row>
    <row r="320" spans="1:3" ht="15.5" x14ac:dyDescent="0.35">
      <c r="A320" s="185" t="s">
        <v>1668</v>
      </c>
      <c r="B320" s="185" t="s">
        <v>1669</v>
      </c>
      <c r="C320" s="186">
        <v>3</v>
      </c>
    </row>
    <row r="321" spans="1:3" ht="15.5" x14ac:dyDescent="0.35">
      <c r="A321" s="185" t="s">
        <v>1670</v>
      </c>
      <c r="B321" s="185" t="s">
        <v>1671</v>
      </c>
      <c r="C321" s="186">
        <v>4</v>
      </c>
    </row>
    <row r="322" spans="1:3" ht="15.5" x14ac:dyDescent="0.35">
      <c r="A322" s="185" t="s">
        <v>1672</v>
      </c>
      <c r="B322" s="185" t="s">
        <v>1673</v>
      </c>
      <c r="C322" s="186">
        <v>5</v>
      </c>
    </row>
    <row r="323" spans="1:3" ht="15.5" x14ac:dyDescent="0.35">
      <c r="A323" s="185" t="s">
        <v>1674</v>
      </c>
      <c r="B323" s="185" t="s">
        <v>1675</v>
      </c>
      <c r="C323" s="186">
        <v>4</v>
      </c>
    </row>
    <row r="324" spans="1:3" ht="15.5" x14ac:dyDescent="0.35">
      <c r="A324" s="185" t="s">
        <v>1676</v>
      </c>
      <c r="B324" s="185" t="s">
        <v>1677</v>
      </c>
      <c r="C324" s="186">
        <v>5</v>
      </c>
    </row>
    <row r="325" spans="1:3" ht="15.5" x14ac:dyDescent="0.35">
      <c r="A325" s="185" t="s">
        <v>1678</v>
      </c>
      <c r="B325" s="185" t="s">
        <v>1679</v>
      </c>
      <c r="C325" s="186">
        <v>4</v>
      </c>
    </row>
    <row r="326" spans="1:3" ht="15.5" x14ac:dyDescent="0.35">
      <c r="A326" s="185" t="s">
        <v>1680</v>
      </c>
      <c r="B326" s="185" t="s">
        <v>1681</v>
      </c>
      <c r="C326" s="186">
        <v>4</v>
      </c>
    </row>
    <row r="327" spans="1:3" ht="15.5" x14ac:dyDescent="0.35">
      <c r="A327" s="185" t="s">
        <v>1682</v>
      </c>
      <c r="B327" s="185" t="s">
        <v>1683</v>
      </c>
      <c r="C327" s="186">
        <v>5</v>
      </c>
    </row>
    <row r="328" spans="1:3" ht="31" x14ac:dyDescent="0.35">
      <c r="A328" s="185" t="s">
        <v>1684</v>
      </c>
      <c r="B328" s="185" t="s">
        <v>1685</v>
      </c>
      <c r="C328" s="186">
        <v>6</v>
      </c>
    </row>
    <row r="329" spans="1:3" ht="15.5" x14ac:dyDescent="0.35">
      <c r="A329" s="185" t="s">
        <v>1686</v>
      </c>
      <c r="B329" s="185" t="s">
        <v>1687</v>
      </c>
      <c r="C329" s="186">
        <v>5</v>
      </c>
    </row>
    <row r="330" spans="1:3" ht="15.5" x14ac:dyDescent="0.35">
      <c r="A330" s="185" t="s">
        <v>1688</v>
      </c>
      <c r="B330" s="185" t="s">
        <v>1689</v>
      </c>
      <c r="C330" s="186">
        <v>5</v>
      </c>
    </row>
    <row r="331" spans="1:3" ht="15.5" x14ac:dyDescent="0.35">
      <c r="A331" s="185" t="s">
        <v>1690</v>
      </c>
      <c r="B331" s="185" t="s">
        <v>1691</v>
      </c>
      <c r="C331" s="186">
        <v>6</v>
      </c>
    </row>
    <row r="332" spans="1:3" ht="15.5" x14ac:dyDescent="0.35">
      <c r="A332" s="185" t="s">
        <v>1692</v>
      </c>
      <c r="B332" s="185" t="s">
        <v>1693</v>
      </c>
      <c r="C332" s="186">
        <v>5</v>
      </c>
    </row>
    <row r="333" spans="1:3" ht="15.5" x14ac:dyDescent="0.35">
      <c r="A333" s="185" t="s">
        <v>1694</v>
      </c>
      <c r="B333" s="185" t="s">
        <v>1695</v>
      </c>
      <c r="C333" s="186">
        <v>5</v>
      </c>
    </row>
    <row r="334" spans="1:3" ht="15.5" x14ac:dyDescent="0.35">
      <c r="A334" s="185" t="s">
        <v>2138</v>
      </c>
      <c r="B334" s="185" t="s">
        <v>2139</v>
      </c>
      <c r="C334" s="186">
        <v>6</v>
      </c>
    </row>
    <row r="335" spans="1:3" ht="15.5" x14ac:dyDescent="0.35">
      <c r="A335" s="185" t="s">
        <v>2140</v>
      </c>
      <c r="B335" s="185" t="s">
        <v>2141</v>
      </c>
      <c r="C335" s="186">
        <v>6</v>
      </c>
    </row>
    <row r="336" spans="1:3" ht="15.5" x14ac:dyDescent="0.35">
      <c r="A336" s="185" t="s">
        <v>2142</v>
      </c>
      <c r="B336" s="185" t="s">
        <v>2143</v>
      </c>
      <c r="C336" s="186">
        <v>6</v>
      </c>
    </row>
    <row r="337" spans="1:3" ht="31" x14ac:dyDescent="0.35">
      <c r="A337" s="185" t="s">
        <v>2144</v>
      </c>
      <c r="B337" s="185" t="s">
        <v>2145</v>
      </c>
      <c r="C337" s="186">
        <v>6</v>
      </c>
    </row>
    <row r="338" spans="1:3" ht="15.5" x14ac:dyDescent="0.35">
      <c r="A338" s="185" t="s">
        <v>1696</v>
      </c>
      <c r="B338" s="185" t="s">
        <v>1697</v>
      </c>
      <c r="C338" s="186">
        <v>6</v>
      </c>
    </row>
    <row r="339" spans="1:3" ht="15.5" x14ac:dyDescent="0.35">
      <c r="A339" s="185" t="s">
        <v>1698</v>
      </c>
      <c r="B339" s="185" t="s">
        <v>1699</v>
      </c>
      <c r="C339" s="186">
        <v>5</v>
      </c>
    </row>
    <row r="340" spans="1:3" ht="15.5" x14ac:dyDescent="0.35">
      <c r="A340" s="185" t="s">
        <v>1700</v>
      </c>
      <c r="B340" s="185" t="s">
        <v>1701</v>
      </c>
      <c r="C340" s="186">
        <v>6</v>
      </c>
    </row>
    <row r="341" spans="1:3" ht="15.5" x14ac:dyDescent="0.35">
      <c r="A341" s="185" t="s">
        <v>1702</v>
      </c>
      <c r="B341" s="185" t="s">
        <v>1703</v>
      </c>
      <c r="C341" s="186">
        <v>6</v>
      </c>
    </row>
    <row r="342" spans="1:3" ht="15.5" x14ac:dyDescent="0.35">
      <c r="A342" s="185" t="s">
        <v>1704</v>
      </c>
      <c r="B342" s="185" t="s">
        <v>1705</v>
      </c>
      <c r="C342" s="186">
        <v>4</v>
      </c>
    </row>
    <row r="343" spans="1:3" ht="15.5" x14ac:dyDescent="0.35">
      <c r="A343" s="185" t="s">
        <v>1706</v>
      </c>
      <c r="B343" s="185" t="s">
        <v>1707</v>
      </c>
      <c r="C343" s="186">
        <v>5</v>
      </c>
    </row>
    <row r="344" spans="1:3" ht="15.5" x14ac:dyDescent="0.35">
      <c r="A344" s="185" t="s">
        <v>1708</v>
      </c>
      <c r="B344" s="185" t="s">
        <v>1709</v>
      </c>
      <c r="C344" s="186">
        <v>4</v>
      </c>
    </row>
    <row r="345" spans="1:3" ht="15.5" x14ac:dyDescent="0.35">
      <c r="A345" s="185" t="s">
        <v>1710</v>
      </c>
      <c r="B345" s="185" t="s">
        <v>1711</v>
      </c>
      <c r="C345" s="186">
        <v>3</v>
      </c>
    </row>
    <row r="346" spans="1:3" ht="15.5" x14ac:dyDescent="0.35">
      <c r="A346" s="185" t="s">
        <v>1712</v>
      </c>
      <c r="B346" s="185" t="s">
        <v>1713</v>
      </c>
      <c r="C346" s="186">
        <v>2</v>
      </c>
    </row>
    <row r="347" spans="1:3" ht="15.5" x14ac:dyDescent="0.35">
      <c r="A347" s="185" t="s">
        <v>1714</v>
      </c>
      <c r="B347" s="185" t="s">
        <v>1715</v>
      </c>
      <c r="C347" s="186">
        <v>3</v>
      </c>
    </row>
    <row r="348" spans="1:3" ht="15.5" x14ac:dyDescent="0.35">
      <c r="A348" s="185" t="s">
        <v>1716</v>
      </c>
      <c r="B348" s="185" t="s">
        <v>1107</v>
      </c>
      <c r="C348" s="186">
        <v>2</v>
      </c>
    </row>
    <row r="349" spans="1:3" ht="15.5" x14ac:dyDescent="0.35">
      <c r="A349" s="185" t="s">
        <v>1717</v>
      </c>
      <c r="B349" s="185" t="s">
        <v>1718</v>
      </c>
      <c r="C349" s="186">
        <v>7</v>
      </c>
    </row>
    <row r="350" spans="1:3" ht="15.5" x14ac:dyDescent="0.35">
      <c r="A350" s="185" t="s">
        <v>1719</v>
      </c>
      <c r="B350" s="185" t="s">
        <v>1720</v>
      </c>
      <c r="C350" s="186">
        <v>6</v>
      </c>
    </row>
    <row r="351" spans="1:3" ht="15.5" x14ac:dyDescent="0.35">
      <c r="A351" s="185" t="s">
        <v>1721</v>
      </c>
      <c r="B351" s="185" t="s">
        <v>1722</v>
      </c>
      <c r="C351" s="186">
        <v>7</v>
      </c>
    </row>
    <row r="352" spans="1:3" ht="15.5" x14ac:dyDescent="0.35">
      <c r="A352" s="185" t="s">
        <v>1723</v>
      </c>
      <c r="B352" s="185" t="s">
        <v>1724</v>
      </c>
      <c r="C352" s="186">
        <v>5</v>
      </c>
    </row>
    <row r="353" spans="1:3" ht="15.5" x14ac:dyDescent="0.35">
      <c r="A353" s="185" t="s">
        <v>1725</v>
      </c>
      <c r="B353" s="185" t="s">
        <v>1726</v>
      </c>
      <c r="C353" s="186">
        <v>5</v>
      </c>
    </row>
    <row r="354" spans="1:3" ht="15.5" x14ac:dyDescent="0.35">
      <c r="A354" s="185" t="s">
        <v>1727</v>
      </c>
      <c r="B354" s="185" t="s">
        <v>1728</v>
      </c>
      <c r="C354" s="186">
        <v>6</v>
      </c>
    </row>
    <row r="355" spans="1:3" ht="15.5" x14ac:dyDescent="0.35">
      <c r="A355" s="185" t="s">
        <v>1729</v>
      </c>
      <c r="B355" s="185" t="s">
        <v>1730</v>
      </c>
      <c r="C355" s="186">
        <v>5</v>
      </c>
    </row>
    <row r="356" spans="1:3" ht="15.5" x14ac:dyDescent="0.35">
      <c r="A356" s="185" t="s">
        <v>1731</v>
      </c>
      <c r="B356" s="185" t="s">
        <v>1732</v>
      </c>
      <c r="C356" s="186">
        <v>4</v>
      </c>
    </row>
    <row r="357" spans="1:3" ht="15.5" x14ac:dyDescent="0.35">
      <c r="A357" s="185" t="s">
        <v>1733</v>
      </c>
      <c r="B357" s="185" t="s">
        <v>1734</v>
      </c>
      <c r="C357" s="186">
        <v>2</v>
      </c>
    </row>
    <row r="358" spans="1:3" ht="15.5" x14ac:dyDescent="0.35">
      <c r="A358" s="185" t="s">
        <v>1735</v>
      </c>
      <c r="B358" s="185" t="s">
        <v>1736</v>
      </c>
      <c r="C358" s="186">
        <v>4</v>
      </c>
    </row>
    <row r="359" spans="1:3" ht="15.5" x14ac:dyDescent="0.35">
      <c r="A359" s="185" t="s">
        <v>1737</v>
      </c>
      <c r="B359" s="185" t="s">
        <v>1738</v>
      </c>
      <c r="C359" s="186">
        <v>4</v>
      </c>
    </row>
    <row r="360" spans="1:3" ht="15.5" x14ac:dyDescent="0.35">
      <c r="A360" s="185" t="s">
        <v>1739</v>
      </c>
      <c r="B360" s="185" t="s">
        <v>1740</v>
      </c>
      <c r="C360" s="186">
        <v>5</v>
      </c>
    </row>
    <row r="361" spans="1:3" ht="15.5" x14ac:dyDescent="0.35">
      <c r="A361" s="185" t="s">
        <v>1741</v>
      </c>
      <c r="B361" s="185" t="s">
        <v>1742</v>
      </c>
      <c r="C361" s="186">
        <v>2</v>
      </c>
    </row>
    <row r="362" spans="1:3" ht="15.5" x14ac:dyDescent="0.35">
      <c r="A362" s="185" t="s">
        <v>1743</v>
      </c>
      <c r="B362" s="185" t="s">
        <v>1744</v>
      </c>
      <c r="C362" s="186">
        <v>4</v>
      </c>
    </row>
    <row r="363" spans="1:3" ht="15.5" x14ac:dyDescent="0.35">
      <c r="A363" s="185" t="s">
        <v>1745</v>
      </c>
      <c r="B363" s="185" t="s">
        <v>1746</v>
      </c>
      <c r="C363" s="186">
        <v>4</v>
      </c>
    </row>
    <row r="364" spans="1:3" ht="15.5" x14ac:dyDescent="0.35">
      <c r="A364" s="185" t="s">
        <v>1747</v>
      </c>
      <c r="B364" s="185" t="s">
        <v>1748</v>
      </c>
      <c r="C364" s="186">
        <v>5</v>
      </c>
    </row>
    <row r="365" spans="1:3" ht="15.5" x14ac:dyDescent="0.35">
      <c r="A365" s="185" t="s">
        <v>1749</v>
      </c>
      <c r="B365" s="185" t="s">
        <v>1750</v>
      </c>
      <c r="C365" s="186">
        <v>8</v>
      </c>
    </row>
    <row r="366" spans="1:3" ht="15.5" x14ac:dyDescent="0.35">
      <c r="A366" s="185" t="s">
        <v>1751</v>
      </c>
      <c r="B366" s="185" t="s">
        <v>1752</v>
      </c>
      <c r="C366" s="186">
        <v>3</v>
      </c>
    </row>
    <row r="367" spans="1:3" ht="15.5" x14ac:dyDescent="0.35">
      <c r="A367" s="185" t="s">
        <v>1753</v>
      </c>
      <c r="B367" s="185" t="s">
        <v>1754</v>
      </c>
      <c r="C367" s="186">
        <v>4</v>
      </c>
    </row>
    <row r="368" spans="1:3" ht="15.5" x14ac:dyDescent="0.35">
      <c r="A368" s="185" t="s">
        <v>1755</v>
      </c>
      <c r="B368" s="185" t="s">
        <v>1756</v>
      </c>
      <c r="C368" s="186">
        <v>4</v>
      </c>
    </row>
    <row r="369" spans="1:3" ht="31" x14ac:dyDescent="0.35">
      <c r="A369" s="185" t="s">
        <v>1757</v>
      </c>
      <c r="B369" s="185" t="s">
        <v>1758</v>
      </c>
      <c r="C369" s="186">
        <v>4</v>
      </c>
    </row>
    <row r="370" spans="1:3" ht="15.5" x14ac:dyDescent="0.35">
      <c r="A370" s="185" t="s">
        <v>1759</v>
      </c>
      <c r="B370" s="185" t="s">
        <v>1760</v>
      </c>
      <c r="C370" s="186">
        <v>5</v>
      </c>
    </row>
    <row r="371" spans="1:3" ht="15.5" x14ac:dyDescent="0.35">
      <c r="A371" s="185" t="s">
        <v>1761</v>
      </c>
      <c r="B371" s="185" t="s">
        <v>1762</v>
      </c>
      <c r="C371" s="186">
        <v>5</v>
      </c>
    </row>
    <row r="372" spans="1:3" ht="15.5" x14ac:dyDescent="0.35">
      <c r="A372" s="185" t="s">
        <v>627</v>
      </c>
      <c r="B372" s="185" t="s">
        <v>1763</v>
      </c>
      <c r="C372" s="186">
        <v>5</v>
      </c>
    </row>
    <row r="373" spans="1:3" ht="15.5" x14ac:dyDescent="0.35">
      <c r="A373" s="185" t="s">
        <v>1764</v>
      </c>
      <c r="B373" s="185" t="s">
        <v>1765</v>
      </c>
      <c r="C373" s="186">
        <v>4</v>
      </c>
    </row>
    <row r="374" spans="1:3" ht="15.5" x14ac:dyDescent="0.35">
      <c r="A374" s="185" t="s">
        <v>1766</v>
      </c>
      <c r="B374" s="185" t="s">
        <v>1767</v>
      </c>
      <c r="C374" s="186">
        <v>6</v>
      </c>
    </row>
    <row r="375" spans="1:3" ht="15.5" x14ac:dyDescent="0.35">
      <c r="A375" s="185" t="s">
        <v>1768</v>
      </c>
      <c r="B375" s="185" t="s">
        <v>1769</v>
      </c>
      <c r="C375" s="186">
        <v>4</v>
      </c>
    </row>
    <row r="376" spans="1:3" ht="15.5" x14ac:dyDescent="0.35">
      <c r="A376" s="185" t="s">
        <v>1770</v>
      </c>
      <c r="B376" s="185" t="s">
        <v>1107</v>
      </c>
      <c r="C376" s="186">
        <v>2</v>
      </c>
    </row>
    <row r="377" spans="1:3" ht="15.5" x14ac:dyDescent="0.35">
      <c r="A377" s="185" t="s">
        <v>1771</v>
      </c>
      <c r="B377" s="185" t="s">
        <v>1772</v>
      </c>
      <c r="C377" s="186">
        <v>4</v>
      </c>
    </row>
    <row r="378" spans="1:3" ht="15.5" x14ac:dyDescent="0.35">
      <c r="A378" s="185" t="s">
        <v>1773</v>
      </c>
      <c r="B378" s="185" t="s">
        <v>1774</v>
      </c>
      <c r="C378" s="186">
        <v>1</v>
      </c>
    </row>
    <row r="379" spans="1:3" ht="15.5" x14ac:dyDescent="0.35">
      <c r="A379" s="185" t="s">
        <v>1775</v>
      </c>
      <c r="B379" s="185" t="s">
        <v>1776</v>
      </c>
      <c r="C379" s="186">
        <v>4</v>
      </c>
    </row>
    <row r="380" spans="1:3" ht="15.5" x14ac:dyDescent="0.35">
      <c r="A380" s="185" t="s">
        <v>1777</v>
      </c>
      <c r="B380" s="185" t="s">
        <v>1778</v>
      </c>
      <c r="C380" s="186">
        <v>3</v>
      </c>
    </row>
    <row r="381" spans="1:3" ht="15.5" x14ac:dyDescent="0.35">
      <c r="A381" s="185" t="s">
        <v>1779</v>
      </c>
      <c r="B381" s="185" t="s">
        <v>1780</v>
      </c>
      <c r="C381" s="186">
        <v>5</v>
      </c>
    </row>
    <row r="382" spans="1:3" ht="15.5" x14ac:dyDescent="0.35">
      <c r="A382" s="185" t="s">
        <v>1781</v>
      </c>
      <c r="B382" s="185" t="s">
        <v>1782</v>
      </c>
      <c r="C382" s="186">
        <v>4</v>
      </c>
    </row>
    <row r="383" spans="1:3" ht="15.5" x14ac:dyDescent="0.35">
      <c r="A383" s="185" t="s">
        <v>1783</v>
      </c>
      <c r="B383" s="185" t="s">
        <v>1784</v>
      </c>
      <c r="C383" s="186">
        <v>4</v>
      </c>
    </row>
    <row r="384" spans="1:3" ht="15.5" x14ac:dyDescent="0.35">
      <c r="A384" s="185" t="s">
        <v>1785</v>
      </c>
      <c r="B384" s="185" t="s">
        <v>1786</v>
      </c>
      <c r="C384" s="186">
        <v>5</v>
      </c>
    </row>
    <row r="385" spans="1:3" ht="15.5" x14ac:dyDescent="0.35">
      <c r="A385" s="185" t="s">
        <v>1787</v>
      </c>
      <c r="B385" s="185" t="s">
        <v>1788</v>
      </c>
      <c r="C385" s="186">
        <v>1</v>
      </c>
    </row>
    <row r="386" spans="1:3" ht="15.5" x14ac:dyDescent="0.35">
      <c r="A386" s="185" t="s">
        <v>1789</v>
      </c>
      <c r="B386" s="185" t="s">
        <v>1790</v>
      </c>
      <c r="C386" s="186">
        <v>1</v>
      </c>
    </row>
    <row r="387" spans="1:3" ht="15.5" x14ac:dyDescent="0.35">
      <c r="A387" s="185" t="s">
        <v>1791</v>
      </c>
      <c r="B387" s="185" t="s">
        <v>1107</v>
      </c>
      <c r="C387" s="186">
        <v>2</v>
      </c>
    </row>
    <row r="388" spans="1:3" ht="15.5" x14ac:dyDescent="0.35">
      <c r="A388" s="185" t="s">
        <v>1792</v>
      </c>
      <c r="B388" s="185" t="s">
        <v>1793</v>
      </c>
      <c r="C388" s="186">
        <v>1</v>
      </c>
    </row>
    <row r="389" spans="1:3" ht="15.5" x14ac:dyDescent="0.35">
      <c r="A389" s="185" t="s">
        <v>1794</v>
      </c>
      <c r="B389" s="185" t="s">
        <v>1795</v>
      </c>
      <c r="C389" s="186">
        <v>1</v>
      </c>
    </row>
    <row r="390" spans="1:3" ht="15.5" x14ac:dyDescent="0.35">
      <c r="A390" s="185" t="s">
        <v>1796</v>
      </c>
      <c r="B390" s="185" t="s">
        <v>1797</v>
      </c>
      <c r="C390" s="186">
        <v>1</v>
      </c>
    </row>
    <row r="391" spans="1:3" ht="15.5" x14ac:dyDescent="0.35">
      <c r="A391" s="185" t="s">
        <v>1798</v>
      </c>
      <c r="B391" s="185" t="s">
        <v>1799</v>
      </c>
      <c r="C391" s="186">
        <v>1</v>
      </c>
    </row>
    <row r="392" spans="1:3" ht="15.5" x14ac:dyDescent="0.35">
      <c r="A392" s="185" t="s">
        <v>1800</v>
      </c>
      <c r="B392" s="185" t="s">
        <v>1801</v>
      </c>
      <c r="C392" s="186">
        <v>1</v>
      </c>
    </row>
    <row r="393" spans="1:3" ht="15.5" x14ac:dyDescent="0.35">
      <c r="A393" s="185" t="s">
        <v>1802</v>
      </c>
      <c r="B393" s="185" t="s">
        <v>1803</v>
      </c>
      <c r="C393" s="186">
        <v>1</v>
      </c>
    </row>
    <row r="394" spans="1:3" ht="15.5" x14ac:dyDescent="0.35">
      <c r="A394" s="185" t="s">
        <v>1804</v>
      </c>
      <c r="B394" s="185" t="s">
        <v>1805</v>
      </c>
      <c r="C394" s="186">
        <v>1</v>
      </c>
    </row>
    <row r="395" spans="1:3" ht="15.5" x14ac:dyDescent="0.35">
      <c r="A395" s="185" t="s">
        <v>1806</v>
      </c>
      <c r="B395" s="185" t="s">
        <v>1807</v>
      </c>
      <c r="C395" s="186">
        <v>1</v>
      </c>
    </row>
    <row r="396" spans="1:3" ht="15.5" x14ac:dyDescent="0.35">
      <c r="A396" s="185" t="s">
        <v>1808</v>
      </c>
      <c r="B396" s="185" t="s">
        <v>1809</v>
      </c>
      <c r="C396" s="186">
        <v>1</v>
      </c>
    </row>
    <row r="397" spans="1:3" ht="15.5" x14ac:dyDescent="0.35">
      <c r="A397" s="185" t="s">
        <v>1810</v>
      </c>
      <c r="B397" s="185" t="s">
        <v>1811</v>
      </c>
      <c r="C397" s="186">
        <v>1</v>
      </c>
    </row>
    <row r="398" spans="1:3" ht="15.5" x14ac:dyDescent="0.35">
      <c r="A398" s="185" t="s">
        <v>1812</v>
      </c>
      <c r="B398" s="185" t="s">
        <v>1813</v>
      </c>
      <c r="C398" s="186">
        <v>1</v>
      </c>
    </row>
    <row r="399" spans="1:3" ht="15.5" x14ac:dyDescent="0.35">
      <c r="A399" s="185" t="s">
        <v>1814</v>
      </c>
      <c r="B399" s="185" t="s">
        <v>1815</v>
      </c>
      <c r="C399" s="186">
        <v>1</v>
      </c>
    </row>
    <row r="400" spans="1:3" ht="15.5" x14ac:dyDescent="0.35">
      <c r="A400" s="185" t="s">
        <v>1816</v>
      </c>
      <c r="B400" s="185" t="s">
        <v>1817</v>
      </c>
      <c r="C400" s="186">
        <v>1</v>
      </c>
    </row>
    <row r="401" spans="1:3" ht="15.5" x14ac:dyDescent="0.35">
      <c r="A401" s="185" t="s">
        <v>1818</v>
      </c>
      <c r="B401" s="185" t="s">
        <v>1819</v>
      </c>
      <c r="C401" s="186">
        <v>1</v>
      </c>
    </row>
    <row r="402" spans="1:3" ht="15.5" x14ac:dyDescent="0.35">
      <c r="A402" s="185" t="s">
        <v>1820</v>
      </c>
      <c r="B402" s="185" t="s">
        <v>1821</v>
      </c>
      <c r="C402" s="186">
        <v>1</v>
      </c>
    </row>
    <row r="403" spans="1:3" ht="15.5" x14ac:dyDescent="0.35">
      <c r="A403" s="185" t="s">
        <v>1822</v>
      </c>
      <c r="B403" s="185" t="s">
        <v>1823</v>
      </c>
      <c r="C403" s="186">
        <v>1</v>
      </c>
    </row>
    <row r="404" spans="1:3" ht="31" x14ac:dyDescent="0.35">
      <c r="A404" s="185" t="s">
        <v>1824</v>
      </c>
      <c r="B404" s="185" t="s">
        <v>1825</v>
      </c>
      <c r="C404" s="186">
        <v>1</v>
      </c>
    </row>
    <row r="405" spans="1:3" ht="31" x14ac:dyDescent="0.35">
      <c r="A405" s="185" t="s">
        <v>1826</v>
      </c>
      <c r="B405" s="185" t="s">
        <v>1827</v>
      </c>
      <c r="C405" s="186">
        <v>1</v>
      </c>
    </row>
    <row r="406" spans="1:3" ht="15.5" x14ac:dyDescent="0.35">
      <c r="A406" s="185" t="s">
        <v>1828</v>
      </c>
      <c r="B406" s="185" t="s">
        <v>1829</v>
      </c>
      <c r="C406" s="186">
        <v>1</v>
      </c>
    </row>
    <row r="407" spans="1:3" ht="15.5" x14ac:dyDescent="0.35">
      <c r="A407" s="185" t="s">
        <v>1830</v>
      </c>
      <c r="B407" s="185" t="s">
        <v>1831</v>
      </c>
      <c r="C407" s="186">
        <v>1</v>
      </c>
    </row>
    <row r="408" spans="1:3" ht="15.5" x14ac:dyDescent="0.35">
      <c r="A408" s="185" t="s">
        <v>1832</v>
      </c>
      <c r="B408" s="185" t="s">
        <v>1833</v>
      </c>
      <c r="C408" s="186">
        <v>1</v>
      </c>
    </row>
    <row r="409" spans="1:3" ht="15.5" x14ac:dyDescent="0.35">
      <c r="A409" s="185" t="s">
        <v>1834</v>
      </c>
      <c r="B409" s="185" t="s">
        <v>1835</v>
      </c>
      <c r="C409" s="186">
        <v>1</v>
      </c>
    </row>
    <row r="410" spans="1:3" ht="15.5" x14ac:dyDescent="0.35">
      <c r="A410" s="185" t="s">
        <v>1836</v>
      </c>
      <c r="B410" s="185" t="s">
        <v>1837</v>
      </c>
      <c r="C410" s="186">
        <v>1</v>
      </c>
    </row>
    <row r="411" spans="1:3" ht="15.5" x14ac:dyDescent="0.35">
      <c r="A411" s="185" t="s">
        <v>1838</v>
      </c>
      <c r="B411" s="185" t="s">
        <v>1839</v>
      </c>
      <c r="C411" s="186">
        <v>1</v>
      </c>
    </row>
    <row r="412" spans="1:3" ht="15.5" x14ac:dyDescent="0.35">
      <c r="A412" s="185" t="s">
        <v>1840</v>
      </c>
      <c r="B412" s="185" t="s">
        <v>1841</v>
      </c>
      <c r="C412" s="186">
        <v>1</v>
      </c>
    </row>
    <row r="413" spans="1:3" ht="15.5" x14ac:dyDescent="0.35">
      <c r="A413" s="185" t="s">
        <v>1842</v>
      </c>
      <c r="B413" s="185" t="s">
        <v>1843</v>
      </c>
      <c r="C413" s="186">
        <v>1</v>
      </c>
    </row>
    <row r="414" spans="1:3" ht="15.5" x14ac:dyDescent="0.35">
      <c r="A414" s="185" t="s">
        <v>1844</v>
      </c>
      <c r="B414" s="185" t="s">
        <v>1845</v>
      </c>
      <c r="C414" s="186">
        <v>1</v>
      </c>
    </row>
    <row r="415" spans="1:3" ht="15.5" x14ac:dyDescent="0.35">
      <c r="A415" s="185" t="s">
        <v>1846</v>
      </c>
      <c r="B415" s="185" t="s">
        <v>1847</v>
      </c>
      <c r="C415" s="186">
        <v>1</v>
      </c>
    </row>
    <row r="416" spans="1:3" ht="15.5" x14ac:dyDescent="0.35">
      <c r="A416" s="185" t="s">
        <v>1848</v>
      </c>
      <c r="B416" s="185" t="s">
        <v>1849</v>
      </c>
      <c r="C416" s="186">
        <v>1</v>
      </c>
    </row>
    <row r="417" spans="1:3" ht="15.5" x14ac:dyDescent="0.35">
      <c r="A417" s="185" t="s">
        <v>1850</v>
      </c>
      <c r="B417" s="185" t="s">
        <v>1851</v>
      </c>
      <c r="C417" s="186">
        <v>1</v>
      </c>
    </row>
    <row r="418" spans="1:3" ht="15.5" x14ac:dyDescent="0.35">
      <c r="A418" s="185" t="s">
        <v>2093</v>
      </c>
      <c r="B418" s="185" t="s">
        <v>2094</v>
      </c>
      <c r="C418" s="186">
        <v>1</v>
      </c>
    </row>
    <row r="419" spans="1:3" ht="15.5" x14ac:dyDescent="0.35">
      <c r="A419" s="185" t="s">
        <v>1852</v>
      </c>
      <c r="B419" s="185" t="s">
        <v>1853</v>
      </c>
      <c r="C419" s="186">
        <v>1</v>
      </c>
    </row>
    <row r="420" spans="1:3" ht="15.5" x14ac:dyDescent="0.35">
      <c r="A420" s="185" t="s">
        <v>2095</v>
      </c>
      <c r="B420" s="185" t="s">
        <v>2096</v>
      </c>
      <c r="C420" s="186">
        <v>1</v>
      </c>
    </row>
    <row r="421" spans="1:3" ht="15.5" x14ac:dyDescent="0.35">
      <c r="A421" s="185" t="s">
        <v>2097</v>
      </c>
      <c r="B421" s="185" t="s">
        <v>2098</v>
      </c>
      <c r="C421" s="186">
        <v>1</v>
      </c>
    </row>
    <row r="422" spans="1:3" ht="15.5" x14ac:dyDescent="0.35">
      <c r="A422" s="185" t="s">
        <v>2099</v>
      </c>
      <c r="B422" s="185" t="s">
        <v>2100</v>
      </c>
      <c r="C422" s="186">
        <v>1</v>
      </c>
    </row>
    <row r="423" spans="1:3" ht="15.5" x14ac:dyDescent="0.35">
      <c r="A423" s="185" t="s">
        <v>2101</v>
      </c>
      <c r="B423" s="185" t="s">
        <v>2102</v>
      </c>
      <c r="C423" s="186">
        <v>1</v>
      </c>
    </row>
    <row r="424" spans="1:3" ht="15.5" x14ac:dyDescent="0.35">
      <c r="A424" s="185" t="s">
        <v>2103</v>
      </c>
      <c r="B424" s="185" t="s">
        <v>1851</v>
      </c>
      <c r="C424" s="186">
        <v>1</v>
      </c>
    </row>
    <row r="425" spans="1:3" ht="15.5" x14ac:dyDescent="0.35">
      <c r="A425" s="185" t="s">
        <v>2104</v>
      </c>
      <c r="B425" s="185" t="s">
        <v>2105</v>
      </c>
      <c r="C425" s="186">
        <v>1</v>
      </c>
    </row>
    <row r="426" spans="1:3" ht="15.5" x14ac:dyDescent="0.35">
      <c r="A426" s="185" t="s">
        <v>2106</v>
      </c>
      <c r="B426" s="185" t="s">
        <v>2107</v>
      </c>
      <c r="C426" s="186">
        <v>1</v>
      </c>
    </row>
    <row r="427" spans="1:3" ht="15.5" x14ac:dyDescent="0.35">
      <c r="A427" s="185" t="s">
        <v>2108</v>
      </c>
      <c r="B427" s="185" t="s">
        <v>2109</v>
      </c>
      <c r="C427" s="186">
        <v>1</v>
      </c>
    </row>
    <row r="428" spans="1:3" ht="15.5" x14ac:dyDescent="0.35">
      <c r="A428" s="185" t="s">
        <v>2110</v>
      </c>
      <c r="B428" s="185" t="s">
        <v>2111</v>
      </c>
      <c r="C428" s="186">
        <v>1</v>
      </c>
    </row>
    <row r="429" spans="1:3" ht="15.5" x14ac:dyDescent="0.35">
      <c r="A429" s="185" t="s">
        <v>2112</v>
      </c>
      <c r="B429" s="185" t="s">
        <v>2113</v>
      </c>
      <c r="C429" s="186">
        <v>1</v>
      </c>
    </row>
    <row r="430" spans="1:3" ht="15.5" x14ac:dyDescent="0.35">
      <c r="A430" s="185" t="s">
        <v>1854</v>
      </c>
      <c r="B430" s="185" t="s">
        <v>1855</v>
      </c>
      <c r="C430" s="186">
        <v>1</v>
      </c>
    </row>
    <row r="431" spans="1:3" ht="15.5" x14ac:dyDescent="0.35">
      <c r="A431" s="185" t="s">
        <v>1856</v>
      </c>
      <c r="B431" s="185" t="s">
        <v>1857</v>
      </c>
      <c r="C431" s="186">
        <v>1</v>
      </c>
    </row>
    <row r="432" spans="1:3" ht="15.5" x14ac:dyDescent="0.35">
      <c r="A432" s="185" t="s">
        <v>1858</v>
      </c>
      <c r="B432" s="185" t="s">
        <v>1859</v>
      </c>
      <c r="C432" s="186">
        <v>1</v>
      </c>
    </row>
    <row r="433" spans="1:3" ht="15.5" x14ac:dyDescent="0.35">
      <c r="A433" s="185" t="s">
        <v>1860</v>
      </c>
      <c r="B433" s="185" t="s">
        <v>1861</v>
      </c>
      <c r="C433" s="186">
        <v>1</v>
      </c>
    </row>
    <row r="434" spans="1:3" ht="15.5" x14ac:dyDescent="0.35">
      <c r="A434" s="185" t="s">
        <v>1862</v>
      </c>
      <c r="B434" s="185" t="s">
        <v>1863</v>
      </c>
      <c r="C434" s="186">
        <v>1</v>
      </c>
    </row>
    <row r="435" spans="1:3" ht="15.5" x14ac:dyDescent="0.35">
      <c r="A435" s="185" t="s">
        <v>1864</v>
      </c>
      <c r="B435" s="185" t="s">
        <v>1865</v>
      </c>
      <c r="C435" s="186">
        <v>1</v>
      </c>
    </row>
    <row r="436" spans="1:3" ht="15.5" x14ac:dyDescent="0.35">
      <c r="A436" s="185" t="s">
        <v>1866</v>
      </c>
      <c r="B436" s="185" t="s">
        <v>1867</v>
      </c>
      <c r="C436" s="186">
        <v>1</v>
      </c>
    </row>
    <row r="437" spans="1:3" ht="15.5" x14ac:dyDescent="0.35">
      <c r="A437" s="185" t="s">
        <v>1868</v>
      </c>
      <c r="B437" s="185" t="s">
        <v>1869</v>
      </c>
      <c r="C437" s="186">
        <v>1</v>
      </c>
    </row>
    <row r="438" spans="1:3" ht="15.5" x14ac:dyDescent="0.35">
      <c r="A438" s="185" t="s">
        <v>1870</v>
      </c>
      <c r="B438" s="185" t="s">
        <v>1871</v>
      </c>
      <c r="C438" s="186">
        <v>1</v>
      </c>
    </row>
    <row r="439" spans="1:3" ht="15.5" x14ac:dyDescent="0.35">
      <c r="A439" s="185" t="s">
        <v>1872</v>
      </c>
      <c r="B439" s="185" t="s">
        <v>1873</v>
      </c>
      <c r="C439" s="186">
        <v>1</v>
      </c>
    </row>
    <row r="440" spans="1:3" ht="15.5" x14ac:dyDescent="0.35">
      <c r="A440" s="185" t="s">
        <v>1874</v>
      </c>
      <c r="B440" s="185" t="s">
        <v>1875</v>
      </c>
      <c r="C440" s="186">
        <v>1</v>
      </c>
    </row>
    <row r="441" spans="1:3" ht="15.5" x14ac:dyDescent="0.35">
      <c r="A441" s="185" t="s">
        <v>1876</v>
      </c>
      <c r="B441" s="185" t="s">
        <v>1877</v>
      </c>
      <c r="C441" s="186">
        <v>1</v>
      </c>
    </row>
    <row r="442" spans="1:3" ht="15.5" x14ac:dyDescent="0.35">
      <c r="A442" s="185" t="s">
        <v>1878</v>
      </c>
      <c r="B442" s="185" t="s">
        <v>1879</v>
      </c>
      <c r="C442" s="186">
        <v>1</v>
      </c>
    </row>
    <row r="443" spans="1:3" ht="15.5" x14ac:dyDescent="0.35">
      <c r="A443" s="185" t="s">
        <v>1880</v>
      </c>
      <c r="B443" s="185" t="s">
        <v>1881</v>
      </c>
      <c r="C443" s="186">
        <v>1</v>
      </c>
    </row>
    <row r="444" spans="1:3" ht="15.5" x14ac:dyDescent="0.35">
      <c r="A444" s="185" t="s">
        <v>1882</v>
      </c>
      <c r="B444" s="185" t="s">
        <v>1883</v>
      </c>
      <c r="C444" s="186">
        <v>1</v>
      </c>
    </row>
    <row r="445" spans="1:3" ht="15.5" x14ac:dyDescent="0.35">
      <c r="A445" s="185" t="s">
        <v>1884</v>
      </c>
      <c r="B445" s="185" t="s">
        <v>1885</v>
      </c>
      <c r="C445" s="186">
        <v>1</v>
      </c>
    </row>
    <row r="446" spans="1:3" ht="15.5" x14ac:dyDescent="0.35">
      <c r="A446" s="185" t="s">
        <v>1886</v>
      </c>
      <c r="B446" s="185" t="s">
        <v>1887</v>
      </c>
      <c r="C446" s="186">
        <v>1</v>
      </c>
    </row>
    <row r="447" spans="1:3" ht="15.5" x14ac:dyDescent="0.35">
      <c r="A447" s="185" t="s">
        <v>1888</v>
      </c>
      <c r="B447" s="185" t="s">
        <v>1889</v>
      </c>
      <c r="C447" s="186">
        <v>1</v>
      </c>
    </row>
    <row r="448" spans="1:3" ht="15.5" x14ac:dyDescent="0.35">
      <c r="A448" s="185" t="s">
        <v>1890</v>
      </c>
      <c r="B448" s="185" t="s">
        <v>1891</v>
      </c>
      <c r="C448" s="186">
        <v>1</v>
      </c>
    </row>
    <row r="449" spans="1:3" ht="15.5" x14ac:dyDescent="0.35">
      <c r="A449" s="185" t="s">
        <v>1892</v>
      </c>
      <c r="B449" s="185" t="s">
        <v>1893</v>
      </c>
      <c r="C449" s="186">
        <v>1</v>
      </c>
    </row>
    <row r="450" spans="1:3" ht="15.5" x14ac:dyDescent="0.35">
      <c r="A450" s="185" t="s">
        <v>1894</v>
      </c>
      <c r="B450" s="185" t="s">
        <v>1895</v>
      </c>
      <c r="C450" s="186">
        <v>1</v>
      </c>
    </row>
    <row r="451" spans="1:3" ht="15.5" x14ac:dyDescent="0.35">
      <c r="A451" s="185" t="s">
        <v>1896</v>
      </c>
      <c r="B451" s="185" t="s">
        <v>1897</v>
      </c>
      <c r="C451" s="186">
        <v>1</v>
      </c>
    </row>
    <row r="452" spans="1:3" ht="15.5" x14ac:dyDescent="0.35">
      <c r="A452" s="185" t="s">
        <v>1898</v>
      </c>
      <c r="B452" s="185" t="s">
        <v>1899</v>
      </c>
      <c r="C452" s="186">
        <v>1</v>
      </c>
    </row>
    <row r="453" spans="1:3" ht="15.5" x14ac:dyDescent="0.35">
      <c r="A453" s="185" t="s">
        <v>1900</v>
      </c>
      <c r="B453" s="185" t="s">
        <v>1901</v>
      </c>
      <c r="C453" s="186">
        <v>1</v>
      </c>
    </row>
    <row r="454" spans="1:3" ht="15.5" x14ac:dyDescent="0.35">
      <c r="A454" s="185" t="s">
        <v>1902</v>
      </c>
      <c r="B454" s="185" t="s">
        <v>1903</v>
      </c>
      <c r="C454" s="186">
        <v>1</v>
      </c>
    </row>
    <row r="455" spans="1:3" ht="15.5" x14ac:dyDescent="0.35">
      <c r="A455" s="185" t="s">
        <v>1904</v>
      </c>
      <c r="B455" s="185" t="s">
        <v>1905</v>
      </c>
      <c r="C455" s="186">
        <v>1</v>
      </c>
    </row>
    <row r="456" spans="1:3" ht="15.5" x14ac:dyDescent="0.35">
      <c r="A456" s="185" t="s">
        <v>1906</v>
      </c>
      <c r="B456" s="185" t="s">
        <v>1907</v>
      </c>
      <c r="C456" s="186">
        <v>1</v>
      </c>
    </row>
    <row r="457" spans="1:3" ht="15.5" x14ac:dyDescent="0.35">
      <c r="A457" s="185" t="s">
        <v>1908</v>
      </c>
      <c r="B457" s="185" t="s">
        <v>1909</v>
      </c>
      <c r="C457" s="186">
        <v>1</v>
      </c>
    </row>
    <row r="458" spans="1:3" ht="15.5" x14ac:dyDescent="0.35">
      <c r="A458" s="185" t="s">
        <v>1910</v>
      </c>
      <c r="B458" s="185" t="s">
        <v>1911</v>
      </c>
      <c r="C458" s="186">
        <v>1</v>
      </c>
    </row>
    <row r="459" spans="1:3" ht="15.5" x14ac:dyDescent="0.35">
      <c r="A459" s="185" t="s">
        <v>1912</v>
      </c>
      <c r="B459" s="185" t="s">
        <v>1913</v>
      </c>
      <c r="C459" s="186">
        <v>1</v>
      </c>
    </row>
    <row r="460" spans="1:3" ht="15.5" x14ac:dyDescent="0.35">
      <c r="A460" s="185" t="s">
        <v>1914</v>
      </c>
      <c r="B460" s="185" t="s">
        <v>1915</v>
      </c>
      <c r="C460" s="186">
        <v>1</v>
      </c>
    </row>
    <row r="461" spans="1:3" ht="15.5" x14ac:dyDescent="0.35">
      <c r="A461" s="185" t="s">
        <v>1916</v>
      </c>
      <c r="B461" s="185" t="s">
        <v>1917</v>
      </c>
      <c r="C461" s="186">
        <v>1</v>
      </c>
    </row>
    <row r="462" spans="1:3" ht="15.5" x14ac:dyDescent="0.35">
      <c r="A462" s="185" t="s">
        <v>1918</v>
      </c>
      <c r="B462" s="185" t="s">
        <v>1919</v>
      </c>
      <c r="C462" s="186">
        <v>1</v>
      </c>
    </row>
    <row r="463" spans="1:3" ht="15.5" x14ac:dyDescent="0.35">
      <c r="A463" s="185" t="s">
        <v>1920</v>
      </c>
      <c r="B463" s="185" t="s">
        <v>1921</v>
      </c>
      <c r="C463" s="186">
        <v>1</v>
      </c>
    </row>
    <row r="464" spans="1:3" ht="15.5" x14ac:dyDescent="0.35">
      <c r="A464" s="185" t="s">
        <v>1922</v>
      </c>
      <c r="B464" s="185" t="s">
        <v>1923</v>
      </c>
      <c r="C464" s="186">
        <v>1</v>
      </c>
    </row>
    <row r="465" spans="1:3" ht="15.5" x14ac:dyDescent="0.35">
      <c r="A465" s="185" t="s">
        <v>1924</v>
      </c>
      <c r="B465" s="185" t="s">
        <v>1925</v>
      </c>
      <c r="C465" s="186">
        <v>1</v>
      </c>
    </row>
    <row r="466" spans="1:3" ht="15.5" x14ac:dyDescent="0.35">
      <c r="A466" s="185" t="s">
        <v>1926</v>
      </c>
      <c r="B466" s="185" t="s">
        <v>1927</v>
      </c>
      <c r="C466" s="186">
        <v>1</v>
      </c>
    </row>
    <row r="467" spans="1:3" ht="15.5" x14ac:dyDescent="0.35">
      <c r="A467" s="185" t="s">
        <v>1928</v>
      </c>
      <c r="B467" s="185" t="s">
        <v>1929</v>
      </c>
      <c r="C467" s="186">
        <v>1</v>
      </c>
    </row>
    <row r="468" spans="1:3" ht="15.5" x14ac:dyDescent="0.35">
      <c r="A468" s="185" t="s">
        <v>1930</v>
      </c>
      <c r="B468" s="185" t="s">
        <v>1931</v>
      </c>
      <c r="C468" s="186">
        <v>1</v>
      </c>
    </row>
    <row r="469" spans="1:3" ht="15.5" x14ac:dyDescent="0.35">
      <c r="A469" s="185" t="s">
        <v>1932</v>
      </c>
      <c r="B469" s="185" t="s">
        <v>1933</v>
      </c>
      <c r="C469" s="186">
        <v>1</v>
      </c>
    </row>
    <row r="470" spans="1:3" ht="15.5" x14ac:dyDescent="0.35">
      <c r="A470" s="185" t="s">
        <v>1934</v>
      </c>
      <c r="B470" s="185" t="s">
        <v>1935</v>
      </c>
      <c r="C470" s="186">
        <v>5</v>
      </c>
    </row>
    <row r="471" spans="1:3" ht="15.5" x14ac:dyDescent="0.35">
      <c r="A471" s="185" t="s">
        <v>1936</v>
      </c>
      <c r="B471" s="185" t="s">
        <v>1937</v>
      </c>
      <c r="C471" s="186">
        <v>4</v>
      </c>
    </row>
    <row r="472" spans="1:3" ht="15.5" x14ac:dyDescent="0.35">
      <c r="A472" s="185" t="s">
        <v>1938</v>
      </c>
      <c r="B472" s="185" t="s">
        <v>1939</v>
      </c>
      <c r="C472" s="186">
        <v>1</v>
      </c>
    </row>
    <row r="473" spans="1:3" ht="15.5" x14ac:dyDescent="0.35">
      <c r="A473" s="185" t="s">
        <v>1940</v>
      </c>
      <c r="B473" s="185" t="s">
        <v>1941</v>
      </c>
      <c r="C473" s="186">
        <v>1</v>
      </c>
    </row>
    <row r="474" spans="1:3" ht="15.5" x14ac:dyDescent="0.35">
      <c r="A474" s="185" t="s">
        <v>1942</v>
      </c>
      <c r="B474" s="185" t="s">
        <v>1943</v>
      </c>
      <c r="C474" s="186">
        <v>1</v>
      </c>
    </row>
    <row r="475" spans="1:3" ht="15.5" x14ac:dyDescent="0.35">
      <c r="A475" s="185" t="s">
        <v>1944</v>
      </c>
      <c r="B475" s="185" t="s">
        <v>1945</v>
      </c>
      <c r="C475" s="186">
        <v>1</v>
      </c>
    </row>
    <row r="476" spans="1:3" ht="15.5" x14ac:dyDescent="0.35">
      <c r="A476" s="185" t="s">
        <v>1946</v>
      </c>
      <c r="B476" s="185" t="s">
        <v>1947</v>
      </c>
      <c r="C476" s="186">
        <v>1</v>
      </c>
    </row>
    <row r="477" spans="1:3" ht="15.5" x14ac:dyDescent="0.35">
      <c r="A477" s="185" t="s">
        <v>1948</v>
      </c>
      <c r="B477" s="185" t="s">
        <v>1949</v>
      </c>
      <c r="C477" s="186">
        <v>1</v>
      </c>
    </row>
    <row r="478" spans="1:3" ht="31" x14ac:dyDescent="0.35">
      <c r="A478" s="185" t="s">
        <v>1950</v>
      </c>
      <c r="B478" s="185" t="s">
        <v>1951</v>
      </c>
      <c r="C478" s="186">
        <v>1</v>
      </c>
    </row>
    <row r="479" spans="1:3" ht="31" x14ac:dyDescent="0.35">
      <c r="A479" s="185" t="s">
        <v>1952</v>
      </c>
      <c r="B479" s="185" t="s">
        <v>1953</v>
      </c>
      <c r="C479" s="186">
        <v>1</v>
      </c>
    </row>
    <row r="480" spans="1:3" ht="15.5" x14ac:dyDescent="0.35">
      <c r="A480" s="185" t="s">
        <v>1954</v>
      </c>
      <c r="B480" s="185" t="s">
        <v>1955</v>
      </c>
      <c r="C480" s="186">
        <v>1</v>
      </c>
    </row>
    <row r="481" spans="1:3" ht="15.5" x14ac:dyDescent="0.35">
      <c r="A481" s="185" t="s">
        <v>1956</v>
      </c>
      <c r="B481" s="185" t="s">
        <v>1957</v>
      </c>
      <c r="C481" s="186">
        <v>1</v>
      </c>
    </row>
    <row r="482" spans="1:3" ht="15.5" x14ac:dyDescent="0.35">
      <c r="A482" s="185" t="s">
        <v>1958</v>
      </c>
      <c r="B482" s="185" t="s">
        <v>1959</v>
      </c>
      <c r="C482" s="186">
        <v>1</v>
      </c>
    </row>
    <row r="483" spans="1:3" ht="15.5" x14ac:dyDescent="0.35">
      <c r="A483" s="185" t="s">
        <v>1960</v>
      </c>
      <c r="B483" s="185" t="s">
        <v>1961</v>
      </c>
      <c r="C483" s="186">
        <v>1</v>
      </c>
    </row>
    <row r="484" spans="1:3" ht="15.5" x14ac:dyDescent="0.35">
      <c r="A484" s="185" t="s">
        <v>1962</v>
      </c>
      <c r="B484" s="185" t="s">
        <v>1963</v>
      </c>
      <c r="C484" s="186">
        <v>1</v>
      </c>
    </row>
    <row r="485" spans="1:3" ht="15.5" x14ac:dyDescent="0.35">
      <c r="A485" s="185" t="s">
        <v>1964</v>
      </c>
      <c r="B485" s="185" t="s">
        <v>1965</v>
      </c>
      <c r="C485" s="186">
        <v>8</v>
      </c>
    </row>
    <row r="486" spans="1:3" ht="15.5" x14ac:dyDescent="0.35">
      <c r="A486" s="185" t="s">
        <v>1966</v>
      </c>
      <c r="B486" s="185" t="s">
        <v>1967</v>
      </c>
      <c r="C486" s="186">
        <v>1</v>
      </c>
    </row>
    <row r="487" spans="1:3" ht="15.5" x14ac:dyDescent="0.35">
      <c r="A487" s="185" t="s">
        <v>1968</v>
      </c>
      <c r="B487" s="185" t="s">
        <v>1969</v>
      </c>
      <c r="C487" s="186">
        <v>1</v>
      </c>
    </row>
    <row r="488" spans="1:3" ht="15.5" x14ac:dyDescent="0.35">
      <c r="A488" s="185" t="s">
        <v>1970</v>
      </c>
      <c r="B488" s="185" t="s">
        <v>1971</v>
      </c>
      <c r="C488" s="186">
        <v>1</v>
      </c>
    </row>
    <row r="489" spans="1:3" ht="15.5" x14ac:dyDescent="0.35">
      <c r="A489" s="185" t="s">
        <v>1972</v>
      </c>
      <c r="B489" s="185" t="s">
        <v>1973</v>
      </c>
      <c r="C489" s="186">
        <v>1</v>
      </c>
    </row>
    <row r="490" spans="1:3" ht="15.5" x14ac:dyDescent="0.35">
      <c r="A490" s="185" t="s">
        <v>1974</v>
      </c>
      <c r="B490" s="185" t="s">
        <v>1975</v>
      </c>
      <c r="C490" s="186">
        <v>1</v>
      </c>
    </row>
    <row r="491" spans="1:3" ht="15.5" x14ac:dyDescent="0.35">
      <c r="A491" s="185" t="s">
        <v>1976</v>
      </c>
      <c r="B491" s="185" t="s">
        <v>1977</v>
      </c>
      <c r="C491" s="186">
        <v>1</v>
      </c>
    </row>
    <row r="492" spans="1:3" ht="15.5" x14ac:dyDescent="0.35">
      <c r="A492" s="185" t="s">
        <v>1978</v>
      </c>
      <c r="B492" s="185" t="s">
        <v>1979</v>
      </c>
      <c r="C492" s="186">
        <v>1</v>
      </c>
    </row>
    <row r="493" spans="1:3" ht="15.5" x14ac:dyDescent="0.35">
      <c r="A493" s="185" t="s">
        <v>1980</v>
      </c>
      <c r="B493" s="185" t="s">
        <v>1981</v>
      </c>
      <c r="C493" s="186">
        <v>1</v>
      </c>
    </row>
    <row r="494" spans="1:3" ht="15.5" x14ac:dyDescent="0.35">
      <c r="A494" s="185" t="s">
        <v>1982</v>
      </c>
      <c r="B494" s="185" t="s">
        <v>1983</v>
      </c>
      <c r="C494" s="186">
        <v>1</v>
      </c>
    </row>
    <row r="495" spans="1:3" ht="15.5" x14ac:dyDescent="0.35">
      <c r="A495" s="185" t="s">
        <v>1984</v>
      </c>
      <c r="B495" s="185" t="s">
        <v>1985</v>
      </c>
      <c r="C495" s="186">
        <v>1</v>
      </c>
    </row>
    <row r="496" spans="1:3" ht="15.5" x14ac:dyDescent="0.35">
      <c r="A496" s="185" t="s">
        <v>1986</v>
      </c>
      <c r="B496" s="185" t="s">
        <v>1987</v>
      </c>
      <c r="C496" s="186">
        <v>1</v>
      </c>
    </row>
    <row r="497" spans="1:3" ht="15.5" x14ac:dyDescent="0.35">
      <c r="A497" s="185" t="s">
        <v>1988</v>
      </c>
      <c r="B497" s="185" t="s">
        <v>1989</v>
      </c>
      <c r="C497" s="186">
        <v>1</v>
      </c>
    </row>
    <row r="498" spans="1:3" ht="15.5" x14ac:dyDescent="0.35">
      <c r="A498" s="185" t="s">
        <v>1990</v>
      </c>
      <c r="B498" s="185" t="s">
        <v>1991</v>
      </c>
      <c r="C498" s="186">
        <v>1</v>
      </c>
    </row>
    <row r="499" spans="1:3" ht="15.5" x14ac:dyDescent="0.35">
      <c r="A499" s="185" t="s">
        <v>1992</v>
      </c>
      <c r="B499" s="185" t="s">
        <v>1993</v>
      </c>
      <c r="C499" s="186">
        <v>1</v>
      </c>
    </row>
    <row r="500" spans="1:3" ht="15.5" x14ac:dyDescent="0.35">
      <c r="A500" s="185" t="s">
        <v>1994</v>
      </c>
      <c r="B500" s="185" t="s">
        <v>1995</v>
      </c>
      <c r="C500" s="186">
        <v>1</v>
      </c>
    </row>
    <row r="501" spans="1:3" ht="15.5" x14ac:dyDescent="0.35">
      <c r="A501" s="185" t="s">
        <v>1996</v>
      </c>
      <c r="B501" s="185" t="s">
        <v>1997</v>
      </c>
      <c r="C501" s="186">
        <v>1</v>
      </c>
    </row>
    <row r="502" spans="1:3" ht="15.5" x14ac:dyDescent="0.35">
      <c r="A502" s="185" t="s">
        <v>1998</v>
      </c>
      <c r="B502" s="185" t="s">
        <v>1999</v>
      </c>
      <c r="C502" s="186">
        <v>1</v>
      </c>
    </row>
    <row r="503" spans="1:3" ht="15.5" x14ac:dyDescent="0.35">
      <c r="A503" s="185" t="s">
        <v>2000</v>
      </c>
      <c r="B503" s="185" t="s">
        <v>2001</v>
      </c>
      <c r="C503" s="186">
        <v>1</v>
      </c>
    </row>
    <row r="504" spans="1:3" ht="15.5" x14ac:dyDescent="0.35">
      <c r="A504" s="185" t="s">
        <v>2002</v>
      </c>
      <c r="B504" s="185" t="s">
        <v>2003</v>
      </c>
      <c r="C504" s="186">
        <v>1</v>
      </c>
    </row>
    <row r="505" spans="1:3" ht="15.5" x14ac:dyDescent="0.35">
      <c r="A505" s="185" t="s">
        <v>2004</v>
      </c>
      <c r="B505" s="185" t="s">
        <v>2005</v>
      </c>
      <c r="C505" s="186">
        <v>1</v>
      </c>
    </row>
    <row r="506" spans="1:3" ht="15.5" x14ac:dyDescent="0.35">
      <c r="A506" s="185" t="s">
        <v>2006</v>
      </c>
      <c r="B506" s="185" t="s">
        <v>2007</v>
      </c>
      <c r="C506" s="186">
        <v>1</v>
      </c>
    </row>
    <row r="507" spans="1:3" ht="15.5" x14ac:dyDescent="0.35">
      <c r="A507" s="185" t="s">
        <v>2008</v>
      </c>
      <c r="B507" s="185" t="s">
        <v>2009</v>
      </c>
      <c r="C507" s="186">
        <v>1</v>
      </c>
    </row>
    <row r="508" spans="1:3" ht="15.5" x14ac:dyDescent="0.35">
      <c r="A508" s="185" t="s">
        <v>2010</v>
      </c>
      <c r="B508" s="185" t="s">
        <v>2011</v>
      </c>
      <c r="C508" s="186">
        <v>1</v>
      </c>
    </row>
    <row r="509" spans="1:3" ht="15.5" x14ac:dyDescent="0.35">
      <c r="A509" s="185" t="s">
        <v>2012</v>
      </c>
      <c r="B509" s="185" t="s">
        <v>2013</v>
      </c>
      <c r="C509" s="186">
        <v>1</v>
      </c>
    </row>
    <row r="510" spans="1:3" ht="15.5" x14ac:dyDescent="0.35">
      <c r="A510" s="185" t="s">
        <v>2014</v>
      </c>
      <c r="B510" s="185" t="s">
        <v>2015</v>
      </c>
      <c r="C510" s="186">
        <v>1</v>
      </c>
    </row>
    <row r="511" spans="1:3" ht="15.5" x14ac:dyDescent="0.35">
      <c r="A511" s="185" t="s">
        <v>2016</v>
      </c>
      <c r="B511" s="185" t="s">
        <v>2017</v>
      </c>
      <c r="C511" s="186">
        <v>1</v>
      </c>
    </row>
    <row r="512" spans="1:3" ht="15.5" x14ac:dyDescent="0.35">
      <c r="A512" s="185" t="s">
        <v>2018</v>
      </c>
      <c r="B512" s="185" t="s">
        <v>2019</v>
      </c>
      <c r="C512" s="186">
        <v>1</v>
      </c>
    </row>
    <row r="513" spans="1:3" ht="15.5" x14ac:dyDescent="0.35">
      <c r="A513" s="185" t="s">
        <v>2020</v>
      </c>
      <c r="B513" s="185" t="s">
        <v>2021</v>
      </c>
      <c r="C513" s="186">
        <v>1</v>
      </c>
    </row>
    <row r="514" spans="1:3" ht="15.5" x14ac:dyDescent="0.35">
      <c r="A514" s="185" t="s">
        <v>2022</v>
      </c>
      <c r="B514" s="185" t="s">
        <v>2023</v>
      </c>
      <c r="C514" s="186">
        <v>1</v>
      </c>
    </row>
    <row r="515" spans="1:3" ht="15.5" x14ac:dyDescent="0.35">
      <c r="A515" s="185" t="s">
        <v>2024</v>
      </c>
      <c r="B515" s="185" t="s">
        <v>2025</v>
      </c>
      <c r="C515" s="186">
        <v>1</v>
      </c>
    </row>
    <row r="516" spans="1:3" ht="15.5" x14ac:dyDescent="0.35">
      <c r="A516" s="185" t="s">
        <v>2026</v>
      </c>
      <c r="B516" s="185" t="s">
        <v>2027</v>
      </c>
      <c r="C516" s="186">
        <v>1</v>
      </c>
    </row>
    <row r="517" spans="1:3" ht="15.5" x14ac:dyDescent="0.35">
      <c r="A517" s="185" t="s">
        <v>2028</v>
      </c>
      <c r="B517" s="185" t="s">
        <v>2029</v>
      </c>
      <c r="C517" s="186">
        <v>1</v>
      </c>
    </row>
    <row r="518" spans="1:3" ht="15.5" x14ac:dyDescent="0.35">
      <c r="A518" s="185" t="s">
        <v>2030</v>
      </c>
      <c r="B518" s="185" t="s">
        <v>2031</v>
      </c>
      <c r="C518" s="186">
        <v>1</v>
      </c>
    </row>
    <row r="519" spans="1:3" ht="15.5" x14ac:dyDescent="0.35">
      <c r="A519" s="185" t="s">
        <v>2032</v>
      </c>
      <c r="B519" s="185" t="s">
        <v>2033</v>
      </c>
      <c r="C519" s="186">
        <v>1</v>
      </c>
    </row>
    <row r="520" spans="1:3" ht="15.5" x14ac:dyDescent="0.35">
      <c r="A520" s="185" t="s">
        <v>2034</v>
      </c>
      <c r="B520" s="185" t="s">
        <v>2035</v>
      </c>
      <c r="C520" s="186">
        <v>1</v>
      </c>
    </row>
    <row r="521" spans="1:3" ht="15.5" x14ac:dyDescent="0.35">
      <c r="A521" s="185" t="s">
        <v>2036</v>
      </c>
      <c r="B521" s="185" t="s">
        <v>2037</v>
      </c>
      <c r="C521" s="186">
        <v>1</v>
      </c>
    </row>
    <row r="522" spans="1:3" ht="15.5" x14ac:dyDescent="0.35">
      <c r="A522" s="185" t="s">
        <v>2038</v>
      </c>
      <c r="B522" s="185" t="s">
        <v>2039</v>
      </c>
      <c r="C522" s="186">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Props1.xml><?xml version="1.0" encoding="utf-8"?>
<ds:datastoreItem xmlns:ds="http://schemas.openxmlformats.org/officeDocument/2006/customXml" ds:itemID="{42766C94-DC73-4097-AF9D-6A38F30F2C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A9BBE4-DF1A-4C54-AF46-A09CC453A4F3}">
  <ds:schemaRefs>
    <ds:schemaRef ds:uri="http://schemas.microsoft.com/sharepoint/v3/contenttype/forms"/>
  </ds:schemaRefs>
</ds:datastoreItem>
</file>

<file path=customXml/itemProps3.xml><?xml version="1.0" encoding="utf-8"?>
<ds:datastoreItem xmlns:ds="http://schemas.openxmlformats.org/officeDocument/2006/customXml" ds:itemID="{6E9F00E4-4811-444E-9F67-40BAA03DCCB5}">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4DC22118-21B9-4E26-95D0-9D0A66601DE9}">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Dashboard</vt:lpstr>
      <vt:lpstr>Results</vt:lpstr>
      <vt:lpstr>Instructions</vt:lpstr>
      <vt:lpstr>IBMi Test Cases</vt:lpstr>
      <vt:lpstr>Change Log</vt:lpstr>
      <vt:lpstr>Issue Code Table</vt:lpstr>
      <vt:lpstr>'Change Log'!Print_Area</vt:lpstr>
      <vt:lpstr>Dashboard!Print_Area</vt:lpstr>
      <vt:lpstr>Instructions!Print_Area</vt:lpstr>
      <vt:lpstr>Results!Print_Area</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Taylor Jared V</cp:lastModifiedBy>
  <cp:revision/>
  <dcterms:created xsi:type="dcterms:W3CDTF">2012-09-21T14:43:24Z</dcterms:created>
  <dcterms:modified xsi:type="dcterms:W3CDTF">2022-09-20T14:44:56Z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0x010100E8981AE45EB946489AEC838024505119</vt:lpwstr>
  </property>
</Properties>
</file>