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23986FCA-D2B5-4C5A-9F8E-397EAC2781AD}" xr6:coauthVersionLast="47" xr6:coauthVersionMax="47" xr10:uidLastSave="{00000000-0000-0000-0000-000000000000}"/>
  <bookViews>
    <workbookView xWindow="-110" yWindow="-110" windowWidth="19420" windowHeight="10420" tabRatio="584"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Cases'!$A$2:$AA$46</definedName>
    <definedName name="_xlnm.Print_Area" localSheetId="4">'Change Log'!$A$1:$D$14</definedName>
    <definedName name="_xlnm.Print_Area" localSheetId="0">Dashboard!$A$1:$C$43</definedName>
    <definedName name="_xlnm.Print_Area" localSheetId="2">Instructions!$A$1:$N$40</definedName>
    <definedName name="_xlnm.Print_Area" localSheetId="5">'New Release Changes'!$A$1:$D$3</definedName>
    <definedName name="_xlnm.Print_Area" localSheetId="1">Results!$A$1:$N$16</definedName>
    <definedName name="_xlnm.Print_Area" localSheetId="3">'Test Cases'!$A$1:$J$46</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4" l="1"/>
  <c r="AA4" i="4"/>
  <c r="AA5" i="4"/>
  <c r="AA6" i="4"/>
  <c r="AA7" i="4"/>
  <c r="AA8" i="4"/>
  <c r="AA9" i="4"/>
  <c r="AA10" i="4"/>
  <c r="AA11" i="4"/>
  <c r="AA12"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3" i="4"/>
  <c r="B29" i="8"/>
  <c r="B27" i="8"/>
  <c r="E12" i="8"/>
  <c r="D12" i="8"/>
  <c r="C12" i="8"/>
  <c r="M12" i="8"/>
  <c r="O12" i="8"/>
  <c r="B12" i="8"/>
  <c r="N12" i="8" l="1"/>
  <c r="A27" i="8" s="1"/>
  <c r="F12" i="8"/>
  <c r="D19" i="8"/>
  <c r="I19" i="8" s="1"/>
  <c r="D20" i="8"/>
  <c r="I20" i="8" s="1"/>
  <c r="A29" i="8"/>
  <c r="E20" i="8"/>
  <c r="C19" i="8"/>
  <c r="F22" i="8"/>
  <c r="F21" i="8"/>
  <c r="F18" i="8"/>
  <c r="D21" i="8"/>
  <c r="I21" i="8" s="1"/>
  <c r="E22" i="8"/>
  <c r="E23" i="8"/>
  <c r="F17" i="8"/>
  <c r="D18" i="8"/>
  <c r="I18" i="8" s="1"/>
  <c r="F19" i="8"/>
  <c r="D23" i="8"/>
  <c r="I23" i="8" s="1"/>
  <c r="E19" i="8"/>
  <c r="C18" i="8"/>
  <c r="E21" i="8"/>
  <c r="C21" i="8"/>
  <c r="F20" i="8"/>
  <c r="E16" i="8"/>
  <c r="C20" i="8"/>
  <c r="F16" i="8"/>
  <c r="E17" i="8"/>
  <c r="D22" i="8"/>
  <c r="I22" i="8" s="1"/>
  <c r="F23" i="8"/>
  <c r="C23" i="8"/>
  <c r="C17" i="8"/>
  <c r="E18" i="8"/>
  <c r="C16" i="8"/>
  <c r="D17" i="8"/>
  <c r="I17" i="8" s="1"/>
  <c r="C22" i="8"/>
  <c r="D16" i="8"/>
  <c r="I16" i="8" s="1"/>
  <c r="H17" i="8" l="1"/>
  <c r="H22" i="8"/>
  <c r="H16" i="8"/>
  <c r="H21" i="8"/>
  <c r="H18" i="8"/>
  <c r="H20" i="8"/>
  <c r="H19" i="8"/>
  <c r="H23" i="8"/>
  <c r="D24" i="8" l="1"/>
  <c r="G12" i="8" s="1"/>
</calcChain>
</file>

<file path=xl/sharedStrings.xml><?xml version="1.0" encoding="utf-8"?>
<sst xmlns="http://schemas.openxmlformats.org/spreadsheetml/2006/main" count="1741" uniqueCount="1545">
  <si>
    <t>Internal Revenue Service</t>
  </si>
  <si>
    <t>Office of Safeguards</t>
  </si>
  <si>
    <t>Safeguard Computer Security Evaluation Matrix (SCSEM)</t>
  </si>
  <si>
    <t xml:space="preserve"> ▪ Oracle Enterprise Taxation and Policy Management (ETPM)</t>
  </si>
  <si>
    <t xml:space="preserve"> ▪ Oracle Public Sector Revenue Management (PSRM)</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</si>
  <si>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</si>
  <si>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</si>
  <si>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</si>
  <si>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</si>
  <si>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</si>
  <si>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</si>
  <si>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</si>
  <si>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</si>
  <si>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</si>
  <si>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</si>
  <si>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</si>
  <si>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</si>
  <si>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</si>
  <si>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</si>
  <si>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</si>
  <si>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</si>
  <si>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</si>
  <si>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</si>
  <si>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</si>
  <si>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</si>
  <si>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</si>
  <si>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</si>
  <si>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</si>
  <si>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</si>
  <si>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</si>
  <si>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</si>
  <si>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</si>
  <si>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</si>
  <si>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</si>
  <si>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</si>
  <si>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</si>
  <si>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</si>
  <si>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</si>
  <si>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</si>
  <si>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</si>
  <si>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</si>
  <si>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</si>
  <si>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</si>
  <si>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</si>
  <si>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</si>
  <si>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</si>
  <si>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</si>
  <si>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</si>
  <si>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</si>
  <si>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</si>
  <si>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</si>
  <si>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</si>
  <si>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</si>
  <si>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</si>
  <si>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</si>
  <si>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</si>
  <si>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</si>
  <si>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</si>
  <si>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</si>
  <si>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</si>
  <si>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</si>
  <si>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</si>
  <si>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</si>
  <si>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</si>
  <si>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</si>
  <si>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</si>
  <si>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</si>
  <si>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</si>
  <si>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</si>
  <si>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</si>
  <si>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</si>
  <si>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</si>
  <si>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</si>
  <si>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</si>
  <si>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</si>
  <si>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</si>
  <si>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</si>
  <si>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</si>
  <si>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</si>
  <si>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</si>
  <si>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</si>
  <si>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</si>
  <si>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</si>
  <si>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</si>
  <si>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</si>
  <si>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</si>
  <si>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</si>
  <si>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</si>
  <si>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</si>
  <si>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</si>
  <si>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</si>
  <si>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</si>
  <si>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</si>
  <si>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</si>
  <si>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</si>
  <si>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</si>
  <si>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</si>
  <si>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</si>
  <si>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</si>
  <si>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</si>
  <si>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</si>
  <si>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</si>
  <si>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</si>
  <si>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</si>
  <si>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</si>
  <si>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</si>
  <si>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</si>
  <si>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</si>
  <si>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</si>
  <si>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</si>
  <si>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</si>
  <si>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</si>
  <si>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</si>
  <si>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</si>
  <si>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</si>
  <si>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</si>
  <si>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ETPM-01</t>
  </si>
  <si>
    <t>SA-22</t>
  </si>
  <si>
    <t>Unsupported System Components</t>
  </si>
  <si>
    <t>Examine</t>
  </si>
  <si>
    <t>The agency schedules, performs, documents, and reviews records of routine preventative and regular maintenance (including repairs) on the components of the ETPM system in accordance with manufacturer or vendor specifications and/or organizational requirements.</t>
  </si>
  <si>
    <t>Examine the system to determine if the version of the Oracle ETPM Product Suite application is a current vendor-supported Oracle EPTM that still receives security updates/patches, and that a current maintenance contract is in place with the Oracle ETPM vendor.</t>
  </si>
  <si>
    <t>The version of the Oracle ETPM Product Suite application is a current vendor-supported Oracle ETPM that still receives security updates/patches.
A current maintenance support contract is in place with the Oracle ETPM vendor.</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</si>
  <si>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</si>
  <si>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</si>
  <si>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</si>
  <si>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ETPM-02</t>
  </si>
  <si>
    <t>AC-2</t>
  </si>
  <si>
    <t>Account Management</t>
  </si>
  <si>
    <t>Test
Interview</t>
  </si>
  <si>
    <t>ETPM system accounts are managed through a documented account management process and align with agency-wide account management procedures.</t>
  </si>
  <si>
    <t xml:space="preserve">1. Interview the SA and examine account management policy and procedures.  Ensure the account management process is documented and identifies procedures for ETPM account creation through deletion for individual, group, system, application, guest/anonymous, and temporary account types.
2. ETPM account management procedures are in place (if applicable):
 - standardized user profile templates
 - new user account establishment procedures, 
 - role/group membership assignment procedures are defined
 - notification processes are in place to determine if/when accounts should be removed,
 - standard accounts are reviewed at least annually for appropriateness.
 - privileged accounts are reviewed at least bi-annually for privileged accounts
 - monitoring of temporary accounts.
3.  Randomly select up to 10% of the user accounts and verify that the users of those accounts are still active users that require Oracle ETPM application access.
4.  Verify that user and administrative accounts are automatically locked due to account inactivity (90 days for user and privileged accounts).
</t>
  </si>
  <si>
    <t>1. Account management procedures are implemented to request and create accounts, appropriate role/group membership is determined before the account is created, timely notification is received and processed by the SA for the removal of accounts, and the use of temporary accounts is defined, documented, and strictly limited, and user account templates are used to generate a standardized profile of security features when creating new user accounts.  Accounts are reviewed at least annually for standard users and bi-annually for privileged accounts. Documented supervisor/manager approval (i.e., email, completed signature form) is provided and maintained for each account as part of the account request process.
2. All active accounts are assigned to users that currently require access to the Oracle ETPM application and there are no unassigned active accounts.</t>
  </si>
  <si>
    <r>
      <rPr>
        <b/>
        <sz val="10"/>
        <rFont val="Arial"/>
        <family val="2"/>
      </rPr>
      <t xml:space="preserve">Note: </t>
    </r>
    <r>
      <rPr>
        <sz val="10"/>
        <rFont val="Arial"/>
        <family val="2"/>
      </rPr>
      <t xml:space="preserve">The tester should leverage policies and procedures reviews in the MOT SCSEM for completion of this test.  </t>
    </r>
  </si>
  <si>
    <t>Significant</t>
  </si>
  <si>
    <t>HAC37
HAC8
HAC41</t>
  </si>
  <si>
    <t>HAC37: Account management procedures are not implemented
HAC8: Accounts are not reviewed periodically for proper privileges
HAC41: Accounts are not removed or suspended when no longer necessary</t>
  </si>
  <si>
    <t>ETPM-03</t>
  </si>
  <si>
    <t>Interview
Examine</t>
  </si>
  <si>
    <t>Centralized and Local account management procedures are followed for access to ETPM.</t>
  </si>
  <si>
    <t xml:space="preserve">1. Interview the SA and ensure that accounts only follow the agency's centralized account management process and the local user list within ETPM contains active privileged user accounts only.
2. Examine account management process and procedures to ensure that local ETPM account management is addressed.
</t>
  </si>
  <si>
    <t>1. Account management is performed centralized (e.g. Active Directory)
2. Account management for local accounts (e.g. approval processes) are included in the agency's account management process.</t>
  </si>
  <si>
    <t>HIA3
HAC37</t>
  </si>
  <si>
    <t>HIA3: Authentication server is not used for end user authentication
HAC37: Account management procedures are not implemented</t>
  </si>
  <si>
    <t>ETPM-04</t>
  </si>
  <si>
    <t>The ETPM system enforces assigned authorizations for controlling access to the system in accordance with applicable policy.</t>
  </si>
  <si>
    <t xml:space="preserve">Examine the user or group role structure that is set up within the Active Directory group membership or within the Oracle ETPM application itself.  Verify access to functions or areas in Oracle ETPM are protected by access controls. 
</t>
  </si>
  <si>
    <t>The application enforces role-based access control by  using a user or group role structure.  
Roles are assigned for a particular set of users and then that role/group is given only the rights that are required to perform that duty.</t>
  </si>
  <si>
    <t>HAC24</t>
  </si>
  <si>
    <t>HAC24: User roles do not exist within the data warehouse environment</t>
  </si>
  <si>
    <t>ETPM-05</t>
  </si>
  <si>
    <t>AC-3</t>
  </si>
  <si>
    <t>Access Enforcement</t>
  </si>
  <si>
    <t>Test</t>
  </si>
  <si>
    <t>The ETPM system enforces assigned authorizations for controlling access to FTI for only those accounts necessary</t>
  </si>
  <si>
    <t>1. Review Application Service and Data Access Group and Data Access Roles that control access to FTI data and portals. Confirm that users with access to these security options represent the appropriate subset of total system users.
2. Have an non-FTI authorized user search for known FTI data. Verify that the user is prohibited from accessing the data. Demonstrate that an authorized user can access the data.</t>
  </si>
  <si>
    <t>Access to FTI data and portals within ETPM is restricted to authorized agency personnel with a valid need-to-know and a job function that requires access to FTI.</t>
  </si>
  <si>
    <t>HAC11</t>
  </si>
  <si>
    <t>HAC11: User access was not established with the concept of least privilege</t>
  </si>
  <si>
    <t>ETPM-06</t>
  </si>
  <si>
    <t>AC-4</t>
  </si>
  <si>
    <t>Information Flow Enforcement</t>
  </si>
  <si>
    <t>FTI data that is commingled with other agency data in a data warehouse is properly labeled in the database.</t>
  </si>
  <si>
    <t>1. Interview the administrator to identify any database tables that contain FTI commingled with other agency data.
2. Review the standard end-user interface to the Oracle ETPM application to determine if specific fields within the commingled data is labeled as FTI.</t>
  </si>
  <si>
    <t xml:space="preserve">1. In situations where FTI is commingled with other agency data in the database the FTI within database tables, columns, rows and data elements is back-end labeled and tagged with an IRS identifier.
2. If FTI is displayed on screen as part of any Oracle ETPM report, the FTI is clearly labeled.
</t>
  </si>
  <si>
    <r>
      <rPr>
        <b/>
        <sz val="10"/>
        <rFont val="Arial"/>
        <family val="2"/>
      </rPr>
      <t>DES Checkpoint:</t>
    </r>
    <r>
      <rPr>
        <sz val="10"/>
        <rFont val="Arial"/>
        <family val="2"/>
      </rPr>
      <t xml:space="preserve"> Testing of this control is a shared responsibility between the DES and the Computer Security Reviewer. The Computer Security Reviewer is responsible for testing this control for backend administrative access to ETPM.  The DES will be observing the implementation of this control from an end-user perspective.
</t>
    </r>
  </si>
  <si>
    <t>Moderate</t>
  </si>
  <si>
    <t>HAC4
HCM2</t>
  </si>
  <si>
    <t>HAC4: FTI is not labeled and is commingled with non-FTI
HCM2: FTI is not labeled on-screen</t>
  </si>
  <si>
    <t>ETPM-07</t>
  </si>
  <si>
    <t>AC-5</t>
  </si>
  <si>
    <t>Separation of Duties</t>
  </si>
  <si>
    <t>Checks to see if the ETPM system enforces separation of duties through assigned access authorizations.</t>
  </si>
  <si>
    <t>1. Verify  the controls in place within the ETPM application to ensure users have proper access to functionality. A single user/role cannot manage all aspects of the application environment.</t>
  </si>
  <si>
    <t xml:space="preserve">1. A documented process (i.e., account authorization request forms) exists to determine the proper level of access that should be assigned to user accounts.
2. User and group access is assigned using the principle of least privilege by job function and need-to-know.  User or group structure separates privilege levels for personnel that review and clear audit logs and personnel that perform non-audit administration.  Users listed, if any, with security equal to a "root user" are documented.
3. Administrative access to the Oracle ETPM application is restricted to application administrators only.
4. User accounts do not have "open" and "find" permissions unnecessarily assigned to them and can only access cases assigned to them.
</t>
  </si>
  <si>
    <t>HAC12</t>
  </si>
  <si>
    <t>HAC12: Separation of duties is not in place</t>
  </si>
  <si>
    <t>ETPM-08</t>
  </si>
  <si>
    <t>AC-7</t>
  </si>
  <si>
    <t>Unsuccessful Logon Attempts</t>
  </si>
  <si>
    <t>Failed Login Minimum Requirement and locked account timeout</t>
  </si>
  <si>
    <t xml:space="preserve">1. If user account authentication is done via Active Directory, verify the account Lockout setting on the Windows® AD Domain Controller.  The ETPM application allows for customers to choose which "Authentication/LDAP" provider that the Web Application Server tier will support. User Authentication is delegated to the Web Application.  Verify that correct lockout setting has been configured in the LDAP Repository.
To confirm the authentication/LDAP provider being used:
1. Login into the WebLogic Console
2. Navigate to the following location: Home &gt;Summary of Security Realms &gt;my realm &gt;Providers 
3. Check the listed: Authentication Providers      
Default User ID's to check: 
          SYSUSER
          system 
          WEB 
          SPL
2. Interview the SA and determine If user account authentication is done locally within the Oracle ETPM application.  Examine ETPM authentication mechanisms and confirm that the application locks out local user accounts after 3 unsuccessful login attempts.
</t>
  </si>
  <si>
    <t xml:space="preserve">User account lockout feature disables the user account after 3 unsuccessful login attempts.
Account lockout duration is set to 15 minutes or greater before unlock.
</t>
  </si>
  <si>
    <t>HAC15
HAC17</t>
  </si>
  <si>
    <t>HAC15: User accounts not locked out after 3 unsuccessful login attempts
HAC17: Account lockouts do not require administrator action</t>
  </si>
  <si>
    <t>ETPM-09</t>
  </si>
  <si>
    <t>AC-8</t>
  </si>
  <si>
    <t>System Use Notification</t>
  </si>
  <si>
    <t>Checks to ensure the IRS approved login banner is used and displayed before login for both users and administrators.</t>
  </si>
  <si>
    <t>Interview the system administrator and have them login into the system and verify that user is presented with a legal disclaimer (regardless of their access to FTI) before being able to access the system. Note: Adding an interim log on notification screen is an implementation team activity and is not part of a base product installation.</t>
  </si>
  <si>
    <t>The information system displays an approved, system use notification message (i.e., warning banner) BEFORE granting system access informing potential users (i.e., web-based) and Oracle ETPM administrators (i.e., thin client based) that contains the following elements: 
(i) that the user is accessing a U.S. Government information system;
(ii) that system usage may be monitored, recorded, and subject to audit; 
(iii) that unauthorized use of the system is prohibited and subject to criminal and civil penalties; and 
(iv) that use of the system indicates consent to monitoring and recording. 
The system use notification message provides appropriate privacy and security notices (based on associated privacy and security policies or summaries) and remains on the screen until the user takes explicit actions to log on to the information system.</t>
  </si>
  <si>
    <t>Limited</t>
  </si>
  <si>
    <t>HAC14
HAC38</t>
  </si>
  <si>
    <t>HAC14: Warning banner is insufficient
HAC38: Warning banner does not exist</t>
  </si>
  <si>
    <t>ETPM-10</t>
  </si>
  <si>
    <t>AC-11</t>
  </si>
  <si>
    <t>Device Lock</t>
  </si>
  <si>
    <t>The ETPM system prevents further access to the system by initiating a session lock after 15 minutes of inactivity, and the session lock remains in effect until the user reestablishes access using appropriate identification and authentication procedures.</t>
  </si>
  <si>
    <r>
      <t xml:space="preserve">Verify that an automatic session lock timeout due to inactivity is enabled and configured to 15 minutes or less by the following:
Examine the following files to check the session lock setting: web.xml(in minutes) and weblogic.xml(in seconds). The web.xml file takes precedence over weblogic.xml file. Review the following in the weblogic.xml file:
  timeout-secs parameter value in the session-descriptor element
Examine the following in the web.xml file:
session-timeout element in the J2EE standard Web application deployment
</t>
    </r>
    <r>
      <rPr>
        <u/>
        <sz val="10"/>
        <color indexed="8"/>
        <rFont val="Arial"/>
        <family val="2"/>
      </rPr>
      <t xml:space="preserve">Verification: </t>
    </r>
    <r>
      <rPr>
        <sz val="10"/>
        <color indexed="8"/>
        <rFont val="Arial"/>
        <family val="2"/>
      </rPr>
      <t xml:space="preserve">
Sign into the system and wait for a time exceeding the time entered above. Verify the session is closed when this time period expires. 
</t>
    </r>
  </si>
  <si>
    <t>An automatic session lock timeout due to inactivity is enabled and configured to 15 minutes or less.</t>
  </si>
  <si>
    <t>HAC2</t>
  </si>
  <si>
    <t>HAC2: User sessions do not lock after the Publication 1075 required timeframe</t>
  </si>
  <si>
    <t>ETPM-11</t>
  </si>
  <si>
    <t>AC-12</t>
  </si>
  <si>
    <t>Session Termination</t>
  </si>
  <si>
    <t>The ETPM system prevents further access to the system by terminating a session after 30 minutes of inactivity.</t>
  </si>
  <si>
    <r>
      <t xml:space="preserve">Verify that an automatic session disconnection due to inactivity is enabled and configured to 30 minutes or less by the following:
Examine the following files to check the session timeout setting: web.xml(in minutes) and weblogic.xml(in seconds). The web.xml file takes precedence over weblogic.xml file. Review the following in the weblogic.xml file:
  timeout-secs parameter value in the session-descriptor element
Examine the following in the web.xml file:
session-timeout element in the J2EE standard Web application deployment
</t>
    </r>
    <r>
      <rPr>
        <u/>
        <sz val="10"/>
        <color indexed="8"/>
        <rFont val="Arial"/>
        <family val="2"/>
      </rPr>
      <t xml:space="preserve">Verification: </t>
    </r>
    <r>
      <rPr>
        <sz val="10"/>
        <color indexed="8"/>
        <rFont val="Arial"/>
        <family val="2"/>
      </rPr>
      <t xml:space="preserve">
Sign into the system and wait for a time exceeding the time entered above. Verify the session is closed when this time period expires. 
</t>
    </r>
  </si>
  <si>
    <t>An automatic session termination due to inactivity is enabled and configured to 30 minutes or less.</t>
  </si>
  <si>
    <t>HRM5</t>
  </si>
  <si>
    <t>HRM5: User sessions do not terminate after the Publication 1075 period of inactivity</t>
  </si>
  <si>
    <t>ETPM-12</t>
  </si>
  <si>
    <t>AU-6</t>
  </si>
  <si>
    <t>Audit Review, Analysis, and Reporting</t>
  </si>
  <si>
    <t>Checks to see if table and/or security logs are reviewed on a periodic basis.</t>
  </si>
  <si>
    <t xml:space="preserve">Verify table and/or security logs are reviewed on a periodic basis for:
- logon attempt failures by user
- logons at unusual/non-duty hours
- access to restricted system or data files indicating a possible pattern of deliberate browsing
- System failures or errors
- Unusual or suspicious patterns of activity
Examine agency procedural documentation to confirm an enforceable site policy in place to monitor and  archive the following log files on a pre-determined schedule: 
 access.log            (WebLogic Log File)   
 weblogic_current.log  (WebLogic Log File)   
 myserver.log          (WebLogic Log File)   
 spl_service.log       (ETPM Log File)
 spl_web.log           (ETPM Log File)
</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</si>
  <si>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</si>
  <si>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</si>
  <si>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</si>
  <si>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ETPM-13</t>
  </si>
  <si>
    <t>AC-14</t>
  </si>
  <si>
    <t>Permitted Actions without Identification or Authentication</t>
  </si>
  <si>
    <t>Checks to see if the agency identifies and documents specific user actions that can be performed on the ETPM system without identification or authentication</t>
  </si>
  <si>
    <t>Attempt to access any module of the Oracle ETPM Product Suite Application without logging in.</t>
  </si>
  <si>
    <t>No actions can be performed within Oracle ETPM without user identification and authentication first being required.</t>
  </si>
  <si>
    <t>HAC29</t>
  </si>
  <si>
    <t>HAC29: Access to system functionality without identification and authentication</t>
  </si>
  <si>
    <t>ETPM-14</t>
  </si>
  <si>
    <t>AC-17</t>
  </si>
  <si>
    <t>Remote Access</t>
  </si>
  <si>
    <t>The agency authorizes, monitors, and controls all methods of remote access to the ETPM system.</t>
  </si>
  <si>
    <t xml:space="preserve">Examine the mechanism used for remote access to the Oracle ETPM application (i.e., verify if the user and administrator web interfaces are accessible through the internet or corporate VPN).  </t>
  </si>
  <si>
    <t>The remote access mechanisms are part of an enterprise service offering either by the agency or a consolidated data center function. Remote access is properly limited.
Note: All remote access mechanisms must be reviewed using appropriate networking SCSEM.</t>
  </si>
  <si>
    <t>HRM7</t>
  </si>
  <si>
    <t>HRM7: The agency does not adequately control remote access to its systems</t>
  </si>
  <si>
    <t>ETPM-15</t>
  </si>
  <si>
    <t>AU-11</t>
  </si>
  <si>
    <t>Audit Record Retention</t>
  </si>
  <si>
    <t>Interview Examine</t>
  </si>
  <si>
    <t>The agency retains audit records for 7 years in an encrypted format to provide support for after-the-fact investigations of security incidents and to meet regulatory and organizational information retention requirements.</t>
  </si>
  <si>
    <t>Interview the system administrator and examine examples of labeled storage media that the organization retains audit records for 7 years in an encrypted format to provide support for after-the-fact investigations of security incidents and to meet regulatory and organizational information retention requirements.</t>
  </si>
  <si>
    <t>The organization retains audit records for 7 years in an encrypted format to provide support for after-the-fact investigations of security incidents and to meet regulatory and organizational information retention requirements.</t>
  </si>
  <si>
    <t>HAU7</t>
  </si>
  <si>
    <t>HAU7: Audit records are not retained per Pub 1075</t>
  </si>
  <si>
    <t>ETPM-16</t>
  </si>
  <si>
    <t>AU-12</t>
  </si>
  <si>
    <t>Audit Generation</t>
  </si>
  <si>
    <t>The ETPM system provides audit record generation capability for the list of auditable events defined in AU-2 at [Assignment: agency-defined ETPM system components]; Allows designated organizational personnel to select which auditable events are to be audited by specific components of the system; and Generates audit records for the list of audited events defined in AU-2 with the content as defined in AU-3.</t>
  </si>
  <si>
    <t>Confirm the auditing is enabled (i.e., the Oracle ETPM Audit Manager Module provides monitoring capabilities of ongoing tax audits, not auditing functions within the Oracle ETPM  product suite) and ensure the logs are not empty.  
Use the base product audit query portals to verify that auditing is enabled for adds, updates, deletes and user viewing of system data. These queries can be accessed from the Admin menu under 'Audit Query by Table/Field/Key', 'Audit Query by User' and 'Inquiry Audits'. Review the details shown in these queries to verify that the entries provide appropriate details.
Perform this query to summarize the types of maintenance audits being recorded by table and field. The 'CI_AUDIT' tablename may need to be replaced with custom audit tables added by the customer.
Select AUDIT_TBL_NAME, AUDIT_FLD_NAME, AUDIT_ACTION_FLG, Count(AUDIT_ID) From CI_AUDIT Group By AUDIT_TBL_NAME, AUDIT_FLD_NAME, AUDIT_ACTION_FLG Order By AUDIT_TBL_NAME, AUDIT_FLD_NAME, AUDIT_ACTION_FLG;
Perform this query to summarize the types of inquiry audits being recorded by system object.
Select USER_ID, Count(AUDIT_ID), AUDIT_SOURCE_FLG, MAINT_OBJ_CD, BUS_OBJ_CD, PORTAL_CD, ZONE_CD, SVC_NAME From CI_AUDIT_INQUIRY GROUP By AUDIT_SOURCE_FLG, MAINT_OBJ_CD, BUS_OBJ_CD, PORTAL_CD, ZONE_CD, SVC_NAME, USER_ID Order By USER_ID, AUDIT_SOURCE_FLG, MAINT_OBJ_CD, BUS_OBJ_CD, PORTAL_CD, ZONE_CD, SVC_NAME;</t>
  </si>
  <si>
    <t>Oracle ETPM auditing is enabled and the audit logs contain appropriate audit event entries.</t>
  </si>
  <si>
    <t>HAU2
HAU17</t>
  </si>
  <si>
    <t>HAU2: No auditing is being performed on the system
HAU17: Audit logs do not capture sufficient auditable events</t>
  </si>
  <si>
    <t>ETPM-17</t>
  </si>
  <si>
    <t>AU-3</t>
  </si>
  <si>
    <t>Content of Audit Records</t>
  </si>
  <si>
    <t>Interview / Examine</t>
  </si>
  <si>
    <t xml:space="preserve">The agency:
 - Determines, based on a risk assessment and mission/business needs, that the ETPM system must be capable of auditing the following events: [Assignment: agency-defined list of auditable events]; 
 - Coordinates the security audit function with other organizational entities requiring audit-related information to enhance mutual support and to help guide the selection of auditable events; 
 - Provides a rationale for why the list of auditable events are deemed to be adequate to support after the-fact investigations of security incidents; 
 - Determines, based on current threat information and ongoing assessment of risk, that the following events are to be audited within the ETPM system: [Assignment: agency-defined subset of the auditable events defined above to be audited along with the frequency of (or situation requiring) auditing for each identified event].
</t>
  </si>
  <si>
    <t xml:space="preserve">Review the logging mechanism to see what elements are recorded. The following elements are selected to be recorded in the logs:  
a) User ID (if available), but do not log password used; 
b) Action/request attempted (particularly: database queries, table changes, etc);
c) Success or failure of the action; and
d) Date/time stamp of the event </t>
  </si>
  <si>
    <t>1. Sufficient security relevant data is captured in system logs.</t>
  </si>
  <si>
    <t xml:space="preserve"> </t>
  </si>
  <si>
    <t>HAU22</t>
  </si>
  <si>
    <t>HAU22: Content of audit records is not sufficient</t>
  </si>
  <si>
    <t>ETPM-18</t>
  </si>
  <si>
    <t>AU-2</t>
  </si>
  <si>
    <t>Audit Events</t>
  </si>
  <si>
    <t>Checks to ensure successful and unsuccessful login and logout activity is logged.</t>
  </si>
  <si>
    <t>Verify login/logout events are audited by the following process:
The Login and Logout events are logged in the spl-web.log log file.  Typical location of log file is $SPLEBASE/logs/system.  The invalid login attempts will be captured in Oracle Access Manager / Oracle Internet Directory, within the audit functionality.  In Oracle Internet Directory you able check for Failed or Successful login attempts in the following location:  $ORACLE_INSTANCE/auditlogs/OID/[oid1]/audit-pid[*****].log</t>
  </si>
  <si>
    <t>1. Successful logins and logouts are logged.
2. Unsuccessful logins are logged.</t>
  </si>
  <si>
    <t>HAU21</t>
  </si>
  <si>
    <t>HAU21: System does not audit all attempts to gain access</t>
  </si>
  <si>
    <t>ETPM-19</t>
  </si>
  <si>
    <t>The ETPM system produces audit records that contain sufficient information to establish what events occurred, the sources of the events, and the outcomes of the events (i.e., capture access, modification, deletion and movement of FTI by each unique user).</t>
  </si>
  <si>
    <t>1. Examine the access logs and have the administrator point out the access events surrounding FTI data.
Use the base product audit query portals to review auditing record details related to adds, updates, deletes and user viewing of system data. These queries can be accessed from the Admin menu under 'Audit Query by Table/Field/Key', Audit Query by User' and 'Inquiry Audits'. Review the details shown in these queries to verify that the entries provide appropriate details.
This query shows detailed maintenance audit records including the action performed and the 'before' and 'after' values for a field if the FTI record was updated. The 'Where' clause of this SQL should be updated to query any distinct objects used to manage FTI.
Select AUDIT_TBL_NAME, AUDIT_FLD_NAME, AUDIT_ACTION_FLG, USER_ID, CRE_DTTM, VAL_BEFORE, VALUE_AFTER 
From CI_AUDIT 
Where AUDIT_TBL_NAME = 'CI_PROC_FLOW'
Order By AUDIT_TBL_NAME, AUDIT_FLD_NAME, AUDIT_ACTION_FLG, USER_ID;
Perform this query to retrieve the data displayed to a user when FTI records were viewed. The 'Where' clause of this SQL should be updated to query any distinct objects used to manage FTI.
Select USER_ID, AUDIT_SOURCE_FLG, MAINT_OBJ_CD, BUS_OBJ_CD, PORTAL_CD, ZONE_CD, SVC_NAME, CRE_DTTM, C1_AUDIT_INQUIRY_DATA_AREA 
From CI_AUDIT_INQUIRY 
Where MAINT_OBJ_CD = 'C1-PROCFLOW'
or BUS_OBJ_CD = &lt;&lt;customer BO where FTI is stored&gt;&gt;
Order By AUDIT_SOURCE_FLG, MAINT_OBJ_CD, BUS_OBJ_CD, PORTAL_CD, ZONE_CD, SVC_NAME, USER_ID;
2. Examine the audit events in the log to verify access, modification, deletion and movement of FTI in and out of the data warehouse is captured.</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</si>
  <si>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</si>
  <si>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</si>
  <si>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</si>
  <si>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ETPM-20</t>
  </si>
  <si>
    <t>AU-4</t>
  </si>
  <si>
    <t>Audit Storage Capacity</t>
  </si>
  <si>
    <t>The agency allocates sufficient audit record storage capacity and configures auditing to reduce the likelihood of such capacity being exceeded.</t>
  </si>
  <si>
    <t xml:space="preserve">1. Examine example log tables
Log into the Oracle Enterprise Manager (OEM) console, check to see if the database server and application server User-Defined Metric Thresholds are set to monitor disk space usage, are set to send an email to the correct group/s in the organization.
</t>
  </si>
  <si>
    <t xml:space="preserve">1. Complete log history is maintained in DBMS in appropriate table(s).  Allocation storage is maintained as part of DBMS maintenance.  Audit security logs are archived to a central log server.  </t>
  </si>
  <si>
    <t xml:space="preserve">HAU23
HAU16
</t>
  </si>
  <si>
    <t>HAU23: Audit storage capacity threshold has not been defined
HAU16: A centralized automated audit log analysis solution is not implemented</t>
  </si>
  <si>
    <t>ETPM-21</t>
  </si>
  <si>
    <t>AU-5</t>
  </si>
  <si>
    <t>Response to Audit Processing Failures</t>
  </si>
  <si>
    <t>The ETPM system alerts appropriate organizational officials in the event of an audit processing failure and takes the following additional actions: [Assignment: agency-defined actions to be taken (e.g., shut down ETPM system, overwrite oldest audit records, stop generating audit records)].</t>
  </si>
  <si>
    <t>Examine system audit features/options to determine if 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
Log into the Oracle Enterprise Manager (OEM) console, check to see if the database server and application server User-Defined Metric Thresholds are set to monitor disk space usage</t>
  </si>
  <si>
    <t>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t>
  </si>
  <si>
    <t>HAU24</t>
  </si>
  <si>
    <t>HAU24: Administrators are not notified when audit storage threshold is reached</t>
  </si>
  <si>
    <t>ETPM-22</t>
  </si>
  <si>
    <t>AU-7</t>
  </si>
  <si>
    <t>Audit Reduction and Report Generation</t>
  </si>
  <si>
    <t>The ETPM system provides an audit reduction and report generation capability.</t>
  </si>
  <si>
    <t>Verify the information system is utilizing the BI Publisher reports that are provided and utilizes the embedded WebLogic LDAP security provider to view Audit Logs (or Screens in the ETPM Application).</t>
  </si>
  <si>
    <t>The information system provides an audit reduction and report generation capability.</t>
  </si>
  <si>
    <t>HAU9</t>
  </si>
  <si>
    <t>HAU9: No log reduction system exists</t>
  </si>
  <si>
    <t>ETPM-23</t>
  </si>
  <si>
    <t>AU-8</t>
  </si>
  <si>
    <t>Time Stamps</t>
  </si>
  <si>
    <t>The ETPM system provides time stamps for use in audit record generation.</t>
  </si>
  <si>
    <t xml:space="preserve">1. Run a database query to show the current date and time. A sample could be:
SELECT CURRENT_TIMESTAMP FROM DUAL;
2. Look at configuration options for process date at either installation or user level to see what date may be being used in the environment. First, go to the 'User'...'Characteristics' tab and see if an entry exists for the 'Overridden System Date' characteristic. Next, go to 'Feature Configuration' and look up the 'General System Configuration' Feature Type for a 'System Override Date' Option Type. If either of these options are populated then any actions performed against audited objects should create the appropriate audit record for either the standard current date and time or the overridden value.
3. Execute a sample search or update to ensure that the audit record created uses the appropriate date and time. </t>
  </si>
  <si>
    <t>The information system provides synchronized time stamp data for use in audit record generation.</t>
  </si>
  <si>
    <t>HAU12
HAU11</t>
  </si>
  <si>
    <t>HAU12: Audit records are not time stamped
HAU11: NTP is not properly implemented</t>
  </si>
  <si>
    <t>ETPM-24</t>
  </si>
  <si>
    <t>AU-9</t>
  </si>
  <si>
    <t>Protection of Audit Information</t>
  </si>
  <si>
    <t>Checks to see if the ETPM system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</si>
  <si>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</si>
  <si>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</si>
  <si>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</si>
  <si>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</si>
  <si>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ETPM-25</t>
  </si>
  <si>
    <t>IA-4</t>
  </si>
  <si>
    <t>Identifier Management</t>
  </si>
  <si>
    <t>The ETPM system uniquely identifies and authenticates [Assignment: agency-defined list of specific and/or types of devices] before establishing a connection.</t>
  </si>
  <si>
    <t xml:space="preserve">If LDAP is not used, verify that accounts are unique.  Check user in the ETPM Product:  Simple Version:  
    select * from sc_user
    order by user_id  
When the Oracle Identity Directory is used you are able to list the users by running the following:  ldapsearch uid=*
</t>
  </si>
  <si>
    <t>Every Oracle ETPM application account name is unique.  Accounts do not have the same user account name.</t>
  </si>
  <si>
    <t>If LDAP is used the Oracle ETPM application relies on the control implemented by Windows® Active Directory.  The uniqueness of all accounts will need to be verified on the Windows® AD Domain Controller.</t>
  </si>
  <si>
    <t>HAC20</t>
  </si>
  <si>
    <t>HAC20: Agency duplicates usernames</t>
  </si>
  <si>
    <t>ETPM-26</t>
  </si>
  <si>
    <t>IA-5</t>
  </si>
  <si>
    <t>Authenticator Management</t>
  </si>
  <si>
    <t>Agency has defined appropriate rules for password management in Oracle ETPM (e.g. minimum/maximum length, complexity, etc.)</t>
  </si>
  <si>
    <t xml:space="preserve">If LDAP is not used, verify password configuration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minimum, maximum length, complexity on the rules set on the page. 
</t>
  </si>
  <si>
    <t xml:space="preserve">Passwords are a minimum length of 14 characters in a combination of alpha, numeric, and special characters (i.e., complexity requirements).  </t>
  </si>
  <si>
    <t>If LDAP is used the Oracle ETPM application relies on the control implemented by Windows® Active Directory.  The password minimum/maximum length and complexity settings will need to be verified on the Windows® AD Domain Controller.
Update 3/3/14:  Corrected min pwd to 8 characters.</t>
  </si>
  <si>
    <t>HPW3
HPW12
HPW19</t>
  </si>
  <si>
    <t>HPW3: Minimum password length is too short
HPW12: Passwords do not meet complexity requirements
HPW19: More than one Publication 1075 password requirement is not met</t>
  </si>
  <si>
    <t>ETPM-27</t>
  </si>
  <si>
    <t>The ETPM system shall routinely prompt users to change their passwords within 14 days before such password expires.</t>
  </si>
  <si>
    <t xml:space="preserve">If LDAP is not used, verify password expiration notification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Warn After (days) value.
</t>
  </si>
  <si>
    <t>The application prompts users to change their passwords within 14 days before such password expires.</t>
  </si>
  <si>
    <t>If LDAP is used the Oracle ETPM application relies on the control implemented by Windows® Active Directory.  The password change warning setting will need to be verified on the Windows® AD Domain Controller.</t>
  </si>
  <si>
    <t>HPW7</t>
  </si>
  <si>
    <t>HPW7: Password change notification is not sufficient</t>
  </si>
  <si>
    <t>ETPM-28</t>
  </si>
  <si>
    <t xml:space="preserve">Users shall be prohibited from using their last 24 passwords to deter reuse of the same password. </t>
  </si>
  <si>
    <t xml:space="preserve">If LDAP is not used, verify password history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Disallow Last Passwords value.
</t>
  </si>
  <si>
    <t>Users are prohibited from using their last 24 passwords to deter reuse of the same password.</t>
  </si>
  <si>
    <t>If LDAP is used the Oracle ETPM application relies on the control implemented by Windows® Active Directory.  The password history setting will need to be verified on the Windows® AD Domain Controller.
3/3/14: Increased to 24 passwords remembered.</t>
  </si>
  <si>
    <t>HPW6</t>
  </si>
  <si>
    <t>HPW6: Password history is insufficient</t>
  </si>
  <si>
    <t>ETPM-29</t>
  </si>
  <si>
    <t>Maximum Password Age is enforced.</t>
  </si>
  <si>
    <t xml:space="preserve">If LDAP is not used, verify password maximum age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Maximum age value.
</t>
  </si>
  <si>
    <t>The maximum password age is configured to 90 days or less for privileged user accounts, and standard user accounts.</t>
  </si>
  <si>
    <t>If LDAP is used the Oracle ETPM application relies on the control implemented by Windows® Active Directory.  The maximum password age setting will need to be verified on the Windows® AD Domain Controller.</t>
  </si>
  <si>
    <t>HPW2</t>
  </si>
  <si>
    <t>HPW2: Password does not expire timely</t>
  </si>
  <si>
    <t>ETPM-30</t>
  </si>
  <si>
    <t>Minimum Password Age is enforced.</t>
  </si>
  <si>
    <t xml:space="preserve">If LDAP is not used, verify password minimum age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Minimum Length or Minimum (Age) value.
</t>
  </si>
  <si>
    <t>The minimum password age is configured to be 1 day or more.</t>
  </si>
  <si>
    <t>If LDAP is used the Oracle ETPM application relies on the control implemented by Windows® Active Directory.  The minimum password age setting will need to be verified on the Windows® AD Domain Controller.
3/3/14: Updated to 1 day.</t>
  </si>
  <si>
    <t>HPW4</t>
  </si>
  <si>
    <t>HPW4: Minimum password age does not exist</t>
  </si>
  <si>
    <t>ETPM-31</t>
  </si>
  <si>
    <t>Checks to ensure new users must change their password upon initial login to the application.</t>
  </si>
  <si>
    <t xml:space="preserve">This test is only applicable if Oracle Identity Manager is implemented to manage user accounts.  Verify that new users must change their password upon initial login by using the following:
ETPM does not store the password in the application, in the solution this functionality will be maintained by the rules set in Oracle Identity Manager Design Console by logging into the console and checking the password policy.  When a user is created in Oracle Identity Manager, the user is forced to change the password when logging in for the first time. This is done by setting the value of the Force Password Change At First Login property, which has the XL.ForcePasswordChangeAtFirstLogin keyword, to True by using the System Configuration form of the Design Console. Note that the user is forced to change the password at first logon only when the user is created with the XL.ForcePasswordChangeAtFirstLogin keyword already set to True.
</t>
  </si>
  <si>
    <t xml:space="preserve">The account configuration requirement that the user must change password upon first login flag is set to True in the XL.ForcePasswordChangeAtFirstLogin parameter.
</t>
  </si>
  <si>
    <t>If LDAP is used the Oracle ETPM application relies on the control implemented by Windows® Active Directory.  The "required to change password upon first login" will need to be verified on the Windows® AD Domain Controller.</t>
  </si>
  <si>
    <t>HPW20</t>
  </si>
  <si>
    <t>HPW20: User is not required to change password upon first use</t>
  </si>
  <si>
    <t>ETPM-32</t>
  </si>
  <si>
    <t>IA-6</t>
  </si>
  <si>
    <t>Authenticator Feedback</t>
  </si>
  <si>
    <t>Examine
Test</t>
  </si>
  <si>
    <t>Checks to see if the ETPM system obscures feedback of authentication information during the authentication process to protect the information from possible exploitation/use by unauthorized individuals.</t>
  </si>
  <si>
    <t xml:space="preserve">1. Examine during login to the application that the user's password is obscured on screen during input.
2. Test the application by forcing a bad login through entering an invalid password and observe the onscreen feedback.
</t>
  </si>
  <si>
    <t>1. Passwords are masked during input.
2. Invalid login reports message of bad login or password, thus not providing information of what was wrong (the password or the login).</t>
  </si>
  <si>
    <t>If LDAP is used the Oracle ETPM application relies on the control implemented by Windows® Active Directory, which implements this requirement by default.</t>
  </si>
  <si>
    <t>HPW8</t>
  </si>
  <si>
    <t>HPW8: Passwords are displayed on screen when entered</t>
  </si>
  <si>
    <t>ETPM-33</t>
  </si>
  <si>
    <t>SC-13</t>
  </si>
  <si>
    <t>Cryptographic Protection</t>
  </si>
  <si>
    <t xml:space="preserve">The ETPM system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</si>
  <si>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Confirm that the web application access is done using a FIPS 140 validated encryption module (TLS version 1.2 or later).</t>
  </si>
  <si>
    <t>The information system protects the confidentiality of transmitted information using TLS 1.2 or later.</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</si>
  <si>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</si>
  <si>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</si>
  <si>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</si>
  <si>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ETPM-34</t>
  </si>
  <si>
    <t>SC-10</t>
  </si>
  <si>
    <t>Network Disconnect</t>
  </si>
  <si>
    <t>Checks to ensure the application automatically terminates connections after 30 minutes of inactivity.</t>
  </si>
  <si>
    <t xml:space="preserve">Interview the ETPM Administrator and verify what remote services are used.  Examine timeout settings for online or Web Service (XAI) traffic by reviewing the following configuration settings within the Web Application Server and Business Application Server. XAI implementation will be unique to the implementation.  Listed below are example XAI parameters:
ouaf.timeout.business_object.&lt;bocode&gt;  Maximum amount of time (in seconds) for business object &lt;bocode&gt; can execute before timeout. This timeout will override ouaf.timeout.business_object.default when executing this specific business object. The values for &lt;bocode&gt; may be any valid business object. 
ouaf.timeout.business_object.default  Maximum amount of time (in seconds) an invokeBO call can last. All queries issues by the business object will have life time remaining time of execution of this business object call. This is a general timeout and can be overridden for an individual business object, if desired. 
ouaf.timeout.business_service.&lt;bscode&gt;  Maximum amount of time (in seconds) for business service &lt;bscode&gt; can execute before timeout. This timeout will override ouaf.timeout.business_service.default when executing this specific business service. The values for &lt;bscode&gt; may be any valid business service. 
ouaf.timeout.business_service.default  Maximum amount of time (in seconds) an invokeBS can execute before timeout. All queries issues by the business service will have life time remaining time of execution of this business service call. This is a general timeout and can be overridden for an individual business service, if desired. 
ouaf.timeout.query.default  Maximum amount of time(in seconds) an individual query can run if it is not restricted by a service or some other timeout. For instance, if the online application is issuing a query, which is not a part of a service call, a script or a Business Object read, the query will be affected by this timeout. Otherwise, the timeout will be set to remaining time of a logical transaction it belongs to (service call, script, Business Object execution). 
ouaf.timeout.script.&lt;scriptname&gt;  Maximum amount of time (in seconds) for script &lt;scriptname&gt; can execute before timeout. This timeout will override ouaf.timeout.script.default when executing this specific service script. The values for &lt;scriptname&gt; may be any valid service script. 
ouaf.timeout.script.default  Maximum amount of time (in seconds) a service script call can execute before timeout. All queries issues by the script will have life time remaining time of execution of this script call. This is a general timeout and can be overridden for an individual service script, if desired. 
ouaf.timeout.service.&lt;service&gt;  Maximum amount of time (in seconds) for service &lt;service&gt; can execute before timeout. This timeout will override ouaf.timeout.service.default when executing this specific service. The values for &lt;service&gt; may be any valid application service. 
</t>
  </si>
  <si>
    <t>Network connections are automatically terminated after 30 minutes of inactivity.</t>
  </si>
  <si>
    <t>3/3/14: Updated to 30 minutes.</t>
  </si>
  <si>
    <t>HSC25</t>
  </si>
  <si>
    <t>HSC25: Network sessions do not timeout per Publication 1075 requirements</t>
  </si>
  <si>
    <t>ETPM-35</t>
  </si>
  <si>
    <t>Checks to ensure the application uses an approved cryptographic module.</t>
  </si>
  <si>
    <t>If the application does not utilize encryption, key exchange, digital signature or hash, FIPS 140 cryptography is not required this check is not applicable.
Examine and verify that all cryptography functions used by the application are FIPS-140 validated cryptographic modules.  
The National Institute of Standards and Technology's FIPS 140-1 and FIPS 140 Vendor List is http://csrc.nist.gov/cryptval/.</t>
  </si>
  <si>
    <t xml:space="preserve">The application uses approved FIPS 140 compliant modules. </t>
  </si>
  <si>
    <t>Note - CMVP stopped accepting FIPS 140-2 submissions for new validation certificates on 9/21/2021. However, many 140-2 certificates will be valid through 2026. Check the NIST website for further guidance.</t>
  </si>
  <si>
    <t>ETPM-36</t>
  </si>
  <si>
    <t>SC-2</t>
  </si>
  <si>
    <t>Application Partitioning</t>
  </si>
  <si>
    <t>Examine
Interview</t>
  </si>
  <si>
    <t>Checks to see if the ETPM system separates user functionality (including user interface services) from ETPM system management functionality.</t>
  </si>
  <si>
    <t xml:space="preserve">Interview the Oracle ETPM application administrator or examine the application documentation to determine how management and user interface services are separate.  
</t>
  </si>
  <si>
    <t xml:space="preserve">The Oracle ETPM  product suite provide separate management and user interface services to prevent management-related information or functionality from being presented to non-privileged users.  
</t>
  </si>
  <si>
    <t>HCM20</t>
  </si>
  <si>
    <t>HCM20: Application interfaces are not separated from management functionality</t>
  </si>
  <si>
    <t>ETPM-37</t>
  </si>
  <si>
    <t>SC-23</t>
  </si>
  <si>
    <t>Session Authenticity</t>
  </si>
  <si>
    <t>Checks to see if the ETPM system allows users to initiate a logout process to terminate the session and displays an explicitly logout message to notify the user that the session has been successfully and securely terminated.</t>
  </si>
  <si>
    <t xml:space="preserve">Interview the administrator to determine if the Oracle ETPM  application suite provides users with a method to initiate a logout function through the user interface and notifies the user that the connection has been successfully terminated.
</t>
  </si>
  <si>
    <t>The Oracle ETPM  application suite provides users with a method to initiate a logout function through the user interface and notifies the user that the connection has been successfully terminated.</t>
  </si>
  <si>
    <t>HAC44</t>
  </si>
  <si>
    <t>HAC44: System does not have a manual log off feature</t>
  </si>
  <si>
    <t>ETPM-38</t>
  </si>
  <si>
    <t>SC-4</t>
  </si>
  <si>
    <t xml:space="preserve">Information in Shared System Resources
 </t>
  </si>
  <si>
    <t>Interview</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</si>
  <si>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</si>
  <si>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</si>
  <si>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t>
  </si>
  <si>
    <t>HSC10
HSC12</t>
  </si>
  <si>
    <t>HSC10: FTI is not properly deleted / destroyed
HSC12: Original FTI extracts are not protected after ETL process</t>
  </si>
  <si>
    <t>ETPM-39</t>
  </si>
  <si>
    <t>Checks to ensure the application prevents unauthorized and unintended information transfer via shared system resources.</t>
  </si>
  <si>
    <t>Interview the administrator to determine if a documented procedure exists for handling reports which contain FTI. Reports containing FTI, if kept, must be stored in an enterprise system which is approved to process FTI.
Check whether files containing FTI are easily identifiable as containing FTI.</t>
  </si>
  <si>
    <t>Files containing FTI are maintained as part of an enterprise system for storing information; files are easily identifiable.
The agency properly restricts access to the reports or products.</t>
  </si>
  <si>
    <t>HSI22</t>
  </si>
  <si>
    <t>HSI22: Data remanence is not properly handled</t>
  </si>
  <si>
    <t>ETPM-40</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</si>
  <si>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</si>
  <si>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</si>
  <si>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HRM10</t>
  </si>
  <si>
    <t>HRM10: Client side caching utility has not been implemented</t>
  </si>
  <si>
    <t>ETPM-41</t>
  </si>
  <si>
    <t>SI-10</t>
  </si>
  <si>
    <t>Information Input Validation</t>
  </si>
  <si>
    <t>The ETPM system checks the validity of information inputs.</t>
  </si>
  <si>
    <t>Verify that all data and query requests submitted by users are checked for validity before they are processed (i.e., text and special characters are not accepted when a field is expected to contain only numbers).
The system uses application server side rules to validate that added or updated data is properly formatted before saving it to the database. Attempt to input invalid data types into system fields and verify that the system returns error messages  of invalid data.</t>
  </si>
  <si>
    <t>The information system checks the validity of information inputs.</t>
  </si>
  <si>
    <t>HSI19</t>
  </si>
  <si>
    <t>HSI19: Data inputs are not being validated</t>
  </si>
  <si>
    <t>ETPM-42</t>
  </si>
  <si>
    <t>Verify that all data sources are loaded into a staging database and the data is validated before it is loaded into the production data warehouse.
Review the appropriate extract or transformation processes used on the implementation to prepare data for loading into the data warehouse. The precise approach for this test should be based on the processing approach used by the implementation.</t>
  </si>
  <si>
    <t>All data sources are loaded into a staging database and the data is validated before it is loaded into the production data warehouse.</t>
  </si>
  <si>
    <t>ETPM-43</t>
  </si>
  <si>
    <t>SA-10</t>
  </si>
  <si>
    <t>Developer Configuration Management</t>
  </si>
  <si>
    <t>The agency requires that ETPM system developers/integrators: Perform configuration management during ETPM system design, development, implementation, and operation; Manage and control changes to the ETPM system;. Implement only agency-approved changes; Document approved changes to the ETPM system; and Track security flaws and flaw resolution.</t>
  </si>
  <si>
    <t>Verify how patch/update/security testing is performed in the development environment (i.e., is it performed by Oracle ETPM within their domain before delivering the patch/update software to the agency, or is it performed in an agency pre-production environment with Oracle ETPM's assistance?).
The Oracle ETPM Product Development team tests all patches/updates/security changes prior to delivering to a customer.   The patch will be tested first in a development environment. Once the fix is verified, the patch will then be processed by a Release Service Engineer, and then applied and tested again by a Quality Assurance engineer. Once the fix is verified the patch will be uploaded to My Oracle Support (https://support.oracle.com/ ) for customers to download. Customers can keep up to date on recently released patches by visiting the Oracle Enterprise Taxation and Policy Management Information Center (Doc ID 1478736.2) on My Oracle Support (https://support.oracle.com/ ). From here customers can view and download recent patches and service packs. Once downloaded, the customer is responsible for following their standard patch installation process which should include appropriate  patch/update/security testing.</t>
  </si>
  <si>
    <t>All patch/update/security testing is performed in accordance with organizational procedures. The agency tests changes before making them in production.
Significant changes are controlled and approved by agency management.</t>
  </si>
  <si>
    <t>Per vendor description of services, developer configuration is performed prior to certification for the customers on a separate development environment.</t>
  </si>
  <si>
    <t>HCM34
HCM6</t>
  </si>
  <si>
    <t>HCM34: Agency does not control significant changes to systems via an approval process
HCM6: Agency does not control routine operational changes to systems via an approval process</t>
  </si>
  <si>
    <t>ETPM-44</t>
  </si>
  <si>
    <t>CP-9</t>
  </si>
  <si>
    <t>Information System Backup</t>
  </si>
  <si>
    <t>The agency protects the confidentiality and integrity of ETPM backup information for end-user or system resources at the storage location.</t>
  </si>
  <si>
    <t>Interview the system administrator and verify logical protections of any sensitive database content (i.e., all databases containing FTI) in the backup environment.
Review the use of encryption and access controls in the backup environment.</t>
  </si>
  <si>
    <t>The ETPM database content (i.e., all databases containing FTI) are properly protected in system backups.
Note: If the system is not backed up, this control is N/A.</t>
  </si>
  <si>
    <t>HCP5</t>
  </si>
  <si>
    <t>HCP5: Backup data is not adequately protected</t>
  </si>
  <si>
    <t>Do not edit below</t>
  </si>
  <si>
    <t>Info</t>
  </si>
  <si>
    <t>Automated</t>
  </si>
  <si>
    <t>Test (Automated)</t>
  </si>
  <si>
    <t>Test (Manual)</t>
  </si>
  <si>
    <t>Criticality Ratings</t>
  </si>
  <si>
    <t>Change Log</t>
  </si>
  <si>
    <t>Version</t>
  </si>
  <si>
    <t>Date</t>
  </si>
  <si>
    <t>Description of Changes</t>
  </si>
  <si>
    <t>Author</t>
  </si>
  <si>
    <t>First Release</t>
  </si>
  <si>
    <t>Updates based on Publication 1075.  See SCSEM notes column for specific updates.</t>
  </si>
  <si>
    <t>Added baseline Criticality Score and Issue Codes, weighted test cases based on criticality, and updated Results Tab</t>
  </si>
  <si>
    <t>Added baseline Criticality Score and Issue Codes, weighted test cases based on criticality, and updated Results Tab, Removed duplicative test cases, added test cases per latest Publication 1075, re-assigned issue codes and revised weighted risk formulas</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</si>
  <si>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</si>
  <si>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</si>
  <si>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</si>
  <si>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Minor Fix - Changed to TLS1.1 or greater allowed</t>
  </si>
  <si>
    <t>Internal Updates</t>
  </si>
  <si>
    <t xml:space="preserve">Internal Updates and updated issue code table </t>
  </si>
  <si>
    <t>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</si>
  <si>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</si>
  <si>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</si>
  <si>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</si>
  <si>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</si>
  <si>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</si>
  <si>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</si>
  <si>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</si>
  <si>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</si>
  <si>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</si>
  <si>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</si>
  <si>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</si>
  <si>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</si>
  <si>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</si>
  <si>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</si>
  <si>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</si>
  <si>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</si>
  <si>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</si>
  <si>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</si>
  <si>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</si>
  <si>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</si>
  <si>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</si>
  <si>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</si>
  <si>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</si>
  <si>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</si>
  <si>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</si>
  <si>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</si>
  <si>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</si>
  <si>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</si>
  <si>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</si>
  <si>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</si>
  <si>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</si>
  <si>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</si>
  <si>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</si>
  <si>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</si>
  <si>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</si>
  <si>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</si>
  <si>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</si>
  <si>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</si>
  <si>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</si>
  <si>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</si>
  <si>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</si>
  <si>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</si>
  <si>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</si>
  <si>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</si>
  <si>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</si>
  <si>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</si>
  <si>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</si>
  <si>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</si>
  <si>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</si>
  <si>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</si>
  <si>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</si>
  <si>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</si>
  <si>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</si>
  <si>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</si>
  <si>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</si>
  <si>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</si>
  <si>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</si>
  <si>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</si>
  <si>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</si>
  <si>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</si>
  <si>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</si>
  <si>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</si>
  <si>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</si>
  <si>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</si>
  <si>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</si>
  <si>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</si>
  <si>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</si>
  <si>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</si>
  <si>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</si>
  <si>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</si>
  <si>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</si>
  <si>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</si>
  <si>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</si>
  <si>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</si>
  <si>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</si>
  <si>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</si>
  <si>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</si>
  <si>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</si>
  <si>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</si>
  <si>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</si>
  <si>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</si>
  <si>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</si>
  <si>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</si>
  <si>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</si>
  <si>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</si>
  <si>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</si>
  <si>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</si>
  <si>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</si>
  <si>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</si>
  <si>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</si>
  <si>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</si>
  <si>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</si>
  <si>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</si>
  <si>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</si>
  <si>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</si>
  <si>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</si>
  <si>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</si>
  <si>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</si>
  <si>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</si>
  <si>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</si>
  <si>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</si>
  <si>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</si>
  <si>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</si>
  <si>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</si>
  <si>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</si>
  <si>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</si>
  <si>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</si>
  <si>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</si>
  <si>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</si>
  <si>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</si>
  <si>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</si>
  <si>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</si>
  <si>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</si>
  <si>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</si>
  <si>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</si>
  <si>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</si>
  <si>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</si>
  <si>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</si>
  <si>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</si>
  <si>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</si>
  <si>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</si>
  <si>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</si>
  <si>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</si>
  <si>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</si>
  <si>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</si>
  <si>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</si>
  <si>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</si>
  <si>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</si>
  <si>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</si>
  <si>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</si>
  <si>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</si>
  <si>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</si>
  <si>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</si>
  <si>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</si>
  <si>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</si>
  <si>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</si>
  <si>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</si>
  <si>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</si>
  <si>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</si>
  <si>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</si>
  <si>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</si>
  <si>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</si>
  <si>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</si>
  <si>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</si>
  <si>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</si>
  <si>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</si>
  <si>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</si>
  <si>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</si>
  <si>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</si>
  <si>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</si>
  <si>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</si>
  <si>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</si>
  <si>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</si>
  <si>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</si>
  <si>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</si>
  <si>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</si>
  <si>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</si>
  <si>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</si>
  <si>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</si>
  <si>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</si>
  <si>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</si>
  <si>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</si>
  <si>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</si>
  <si>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</si>
  <si>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</si>
  <si>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</si>
  <si>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</si>
  <si>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</si>
  <si>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</si>
  <si>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</si>
  <si>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</si>
  <si>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</si>
  <si>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</si>
  <si>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</si>
  <si>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</si>
  <si>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</si>
  <si>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</si>
  <si>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</si>
  <si>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</si>
  <si>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</si>
  <si>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</si>
  <si>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</si>
  <si>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</si>
  <si>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</si>
  <si>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</si>
  <si>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</si>
  <si>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</si>
  <si>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</si>
  <si>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</si>
  <si>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</si>
  <si>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</si>
  <si>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</si>
  <si>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</si>
  <si>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</si>
  <si>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</si>
  <si>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</si>
  <si>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</si>
  <si>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</si>
  <si>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</si>
  <si>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</si>
  <si>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</si>
  <si>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</si>
  <si>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</si>
  <si>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</si>
  <si>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</si>
  <si>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</si>
  <si>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</si>
  <si>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</si>
  <si>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</si>
  <si>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</si>
  <si>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</si>
  <si>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</si>
  <si>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</si>
  <si>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</si>
  <si>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</si>
  <si>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</si>
  <si>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</si>
  <si>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</si>
  <si>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</si>
  <si>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</si>
  <si>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</si>
  <si>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</si>
  <si>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</si>
  <si>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</si>
  <si>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</si>
  <si>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</si>
  <si>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</si>
  <si>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</si>
  <si>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</si>
  <si>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</si>
  <si>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</si>
  <si>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</si>
  <si>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</si>
  <si>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</si>
  <si>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</si>
  <si>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</si>
  <si>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</si>
  <si>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</si>
  <si>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</si>
  <si>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</si>
  <si>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</si>
  <si>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</si>
  <si>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</si>
  <si>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</si>
  <si>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</si>
  <si>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</si>
  <si>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</si>
  <si>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</si>
  <si>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</si>
  <si>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</si>
  <si>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</si>
  <si>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</si>
  <si>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</si>
  <si>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</si>
  <si>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</si>
  <si>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</si>
  <si>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</si>
  <si>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</si>
  <si>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</si>
  <si>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</si>
  <si>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</si>
  <si>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</si>
  <si>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</si>
  <si>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</si>
  <si>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</si>
  <si>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</si>
  <si>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</si>
  <si>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</si>
  <si>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</si>
  <si>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</si>
  <si>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</si>
  <si>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</si>
  <si>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</si>
  <si>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</si>
  <si>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</si>
  <si>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</si>
  <si>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</si>
  <si>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</si>
  <si>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</si>
  <si>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</si>
  <si>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</si>
  <si>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</si>
  <si>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</si>
  <si>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</si>
  <si>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</si>
  <si>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</si>
  <si>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</si>
  <si>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</si>
  <si>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</si>
  <si>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</si>
  <si>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</si>
  <si>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</si>
  <si>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</si>
  <si>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</si>
  <si>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</si>
  <si>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</si>
  <si>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</si>
  <si>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</si>
  <si>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</si>
  <si>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</si>
  <si>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</si>
  <si>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</si>
  <si>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</si>
  <si>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</si>
  <si>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</si>
  <si>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</si>
  <si>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</si>
  <si>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</si>
  <si>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</si>
  <si>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</si>
  <si>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</si>
  <si>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</si>
  <si>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</si>
  <si>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</si>
  <si>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</si>
  <si>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</si>
  <si>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</si>
  <si>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</si>
  <si>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</si>
  <si>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</si>
  <si>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</si>
  <si>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</si>
  <si>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</si>
  <si>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</si>
  <si>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</si>
  <si>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</si>
  <si>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</si>
  <si>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</si>
  <si>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</si>
  <si>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</si>
  <si>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</si>
  <si>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</si>
  <si>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</si>
  <si>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</si>
  <si>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</si>
  <si>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</si>
  <si>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</si>
  <si>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</si>
  <si>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</si>
  <si>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</si>
  <si>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</si>
  <si>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</si>
  <si>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</si>
  <si>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</si>
  <si>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</si>
  <si>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</si>
  <si>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</si>
  <si>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</si>
  <si>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</si>
  <si>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</si>
  <si>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</si>
  <si>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</si>
  <si>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</si>
  <si>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</si>
  <si>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</si>
  <si>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</si>
  <si>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</si>
  <si>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</si>
  <si>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</si>
  <si>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</si>
  <si>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</si>
  <si>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</si>
  <si>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</si>
  <si>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</si>
  <si>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</si>
  <si>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</si>
  <si>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</si>
  <si>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</si>
  <si>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</si>
  <si>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</si>
  <si>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</si>
  <si>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</si>
  <si>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</si>
  <si>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</si>
  <si>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</si>
  <si>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</si>
  <si>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</si>
  <si>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</si>
  <si>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</si>
  <si>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</si>
  <si>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</si>
  <si>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</si>
  <si>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</si>
  <si>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</si>
  <si>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</si>
  <si>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</si>
  <si>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</si>
  <si>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</si>
  <si>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</si>
  <si>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</si>
  <si>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</si>
  <si>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</si>
  <si>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</si>
  <si>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</si>
  <si>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</si>
  <si>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</si>
  <si>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</si>
  <si>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</si>
  <si>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</si>
  <si>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</si>
  <si>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</si>
  <si>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</si>
  <si>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</si>
  <si>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</si>
  <si>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</si>
  <si>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</si>
  <si>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</si>
  <si>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</si>
  <si>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</si>
  <si>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</si>
  <si>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</si>
  <si>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</si>
  <si>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</si>
  <si>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</si>
  <si>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</si>
  <si>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</si>
  <si>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</si>
  <si>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</si>
  <si>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</si>
  <si>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</si>
  <si>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</si>
  <si>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</si>
  <si>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</si>
  <si>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</si>
  <si>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</si>
  <si>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</si>
  <si>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</si>
  <si>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</si>
  <si>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</si>
  <si>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</si>
  <si>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</si>
  <si>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</si>
  <si>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</si>
  <si>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</si>
  <si>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</si>
  <si>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</si>
  <si>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</si>
  <si>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</si>
  <si>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</si>
  <si>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</si>
  <si>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</si>
  <si>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</si>
  <si>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</si>
  <si>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</si>
  <si>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</si>
  <si>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</si>
  <si>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</si>
  <si>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</si>
  <si>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</si>
  <si>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</si>
  <si>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</si>
  <si>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</si>
  <si>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</si>
  <si>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</si>
  <si>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</si>
  <si>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</si>
  <si>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</si>
  <si>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</si>
  <si>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</si>
  <si>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</si>
  <si>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</si>
  <si>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</si>
  <si>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</si>
  <si>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</si>
  <si>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</si>
  <si>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</si>
  <si>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</si>
  <si>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</si>
  <si>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</si>
  <si>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</si>
  <si>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</si>
  <si>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</si>
  <si>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</si>
  <si>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</si>
  <si>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</si>
  <si>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</si>
  <si>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</si>
  <si>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</si>
  <si>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</si>
  <si>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</si>
  <si>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</si>
  <si>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</si>
  <si>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</si>
  <si>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</si>
  <si>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</si>
  <si>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</si>
  <si>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</si>
  <si>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</si>
  <si>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</si>
  <si>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</si>
  <si>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</si>
  <si>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</si>
  <si>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</si>
  <si>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</si>
  <si>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</si>
  <si>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</si>
  <si>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</si>
  <si>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</si>
  <si>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</si>
  <si>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</si>
  <si>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</si>
  <si>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</si>
  <si>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</si>
  <si>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</si>
  <si>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</si>
  <si>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</si>
  <si>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</si>
  <si>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</si>
  <si>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</si>
  <si>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</si>
  <si>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</si>
  <si>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</si>
  <si>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</si>
  <si>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</si>
  <si>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</si>
  <si>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</si>
  <si>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</si>
  <si>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</si>
  <si>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</si>
  <si>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</si>
  <si>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</si>
  <si>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</si>
  <si>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</si>
  <si>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</si>
  <si>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</si>
  <si>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</si>
  <si>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</si>
  <si>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</si>
  <si>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</si>
  <si>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</si>
  <si>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</si>
  <si>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</si>
  <si>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</si>
  <si>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</si>
  <si>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</si>
  <si>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</si>
  <si>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</si>
  <si>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</si>
  <si>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</si>
  <si>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</si>
  <si>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</si>
  <si>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</si>
  <si>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</si>
  <si>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</si>
  <si>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</si>
  <si>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</si>
  <si>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</si>
  <si>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</si>
  <si>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</si>
  <si>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</si>
  <si>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</si>
  <si>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</si>
  <si>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</si>
  <si>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</si>
  <si>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</si>
  <si>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</si>
  <si>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</si>
  <si>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</si>
  <si>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</si>
  <si>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</si>
  <si>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</si>
  <si>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</si>
  <si>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</si>
  <si>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</si>
  <si>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</si>
  <si>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</si>
  <si>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</si>
  <si>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</si>
  <si>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</si>
  <si>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</si>
  <si>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</si>
  <si>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</si>
  <si>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</si>
  <si>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</si>
  <si>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</si>
  <si>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</si>
  <si>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</si>
  <si>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</si>
  <si>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</si>
  <si>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</si>
  <si>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</si>
  <si>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</si>
  <si>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</si>
  <si>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</si>
  <si>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</si>
  <si>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</si>
  <si>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</si>
  <si>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</si>
  <si>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</si>
  <si>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</si>
  <si>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</si>
  <si>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</si>
  <si>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</si>
  <si>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</si>
  <si>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</si>
  <si>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</si>
  <si>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</si>
  <si>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</si>
  <si>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</si>
  <si>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</si>
  <si>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</si>
  <si>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</si>
  <si>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</si>
  <si>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</si>
  <si>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</si>
  <si>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</si>
  <si>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</si>
  <si>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</si>
  <si>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</si>
  <si>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</si>
  <si>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</si>
  <si>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</si>
  <si>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</si>
  <si>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</si>
  <si>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</si>
  <si>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</si>
  <si>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</si>
  <si>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</si>
  <si>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</si>
  <si>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</si>
  <si>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</si>
  <si>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</si>
  <si>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</si>
  <si>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</si>
  <si>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</si>
  <si>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</si>
  <si>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</si>
  <si>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</si>
  <si>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</si>
  <si>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</si>
  <si>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</si>
  <si>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</si>
  <si>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</si>
  <si>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</si>
  <si>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</si>
  <si>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</si>
  <si>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</si>
  <si>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</si>
  <si>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</si>
  <si>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</si>
  <si>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</si>
  <si>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</si>
  <si>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</si>
  <si>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</si>
  <si>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</si>
  <si>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</si>
  <si>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</si>
  <si>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</si>
  <si>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</si>
  <si>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</si>
  <si>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</si>
  <si>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</si>
  <si>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</si>
  <si>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</si>
  <si>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</si>
  <si>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</si>
  <si>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</si>
  <si>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</si>
  <si>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</si>
  <si>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</si>
  <si>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</si>
  <si>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</si>
  <si>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</si>
  <si>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</si>
  <si>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</si>
  <si>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</si>
  <si>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</si>
  <si>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</si>
  <si>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</si>
  <si>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</si>
  <si>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</si>
  <si>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</si>
  <si>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</si>
  <si>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</si>
  <si>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</si>
  <si>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</si>
  <si>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</si>
  <si>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</si>
  <si>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</si>
  <si>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</si>
  <si>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</si>
  <si>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</si>
  <si>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</si>
  <si>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</si>
  <si>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</si>
  <si>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</si>
  <si>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</si>
  <si>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</si>
  <si>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</si>
  <si>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</si>
  <si>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</si>
  <si>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</si>
  <si>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</si>
  <si>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</si>
  <si>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</si>
  <si>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</si>
  <si>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</si>
  <si>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</si>
  <si>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</si>
  <si>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</si>
  <si>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</si>
  <si>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</si>
  <si>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</si>
  <si>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</si>
  <si>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</si>
  <si>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</si>
  <si>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</si>
  <si>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</si>
  <si>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</si>
  <si>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</si>
  <si>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</si>
  <si>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</si>
  <si>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</si>
  <si>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</si>
  <si>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</si>
  <si>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</si>
  <si>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</si>
  <si>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</si>
  <si>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</si>
  <si>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</si>
  <si>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</si>
  <si>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</si>
  <si>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</si>
  <si>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</si>
  <si>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</si>
  <si>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</si>
  <si>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</si>
  <si>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</si>
  <si>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</si>
  <si>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</si>
  <si>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</si>
  <si>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</si>
  <si>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</si>
  <si>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</si>
  <si>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</si>
  <si>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</si>
  <si>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</si>
  <si>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</si>
  <si>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</si>
  <si>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</si>
  <si>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</si>
  <si>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</si>
  <si>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</si>
  <si>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</si>
  <si>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</si>
  <si>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</si>
  <si>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</si>
  <si>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</si>
  <si>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</si>
  <si>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</si>
  <si>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</si>
  <si>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</si>
  <si>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</si>
  <si>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</si>
  <si>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</si>
  <si>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</si>
  <si>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</si>
  <si>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</si>
  <si>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</si>
  <si>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</si>
  <si>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</si>
  <si>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</si>
  <si>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</si>
  <si>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</si>
  <si>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</si>
  <si>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</si>
  <si>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</si>
  <si>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</si>
  <si>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</si>
  <si>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</si>
  <si>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</si>
  <si>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</si>
  <si>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</si>
  <si>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</si>
  <si>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</si>
  <si>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</si>
  <si>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</si>
  <si>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</si>
  <si>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</si>
  <si>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</si>
  <si>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</si>
  <si>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</si>
  <si>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</si>
  <si>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</si>
  <si>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</si>
  <si>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</si>
  <si>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</si>
  <si>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</si>
  <si>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</si>
  <si>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</si>
  <si>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</si>
  <si>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</si>
  <si>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</si>
  <si>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</si>
  <si>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</si>
  <si>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</si>
  <si>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</si>
  <si>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</si>
  <si>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</si>
  <si>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</si>
  <si>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</si>
  <si>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</si>
  <si>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</si>
  <si>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</si>
  <si>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</si>
  <si>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</si>
  <si>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</si>
  <si>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</si>
  <si>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</si>
  <si>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</si>
  <si>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</si>
  <si>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</si>
  <si>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</si>
  <si>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</si>
  <si>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</si>
  <si>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</si>
  <si>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</si>
  <si>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</si>
  <si>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</si>
  <si>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</si>
  <si>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</si>
  <si>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</si>
  <si>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</si>
  <si>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</si>
  <si>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</si>
  <si>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</si>
  <si>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</si>
  <si>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</si>
  <si>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</si>
  <si>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</si>
  <si>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</si>
  <si>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</si>
  <si>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</si>
  <si>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</si>
  <si>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</si>
  <si>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</si>
  <si>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</si>
  <si>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</si>
  <si>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</si>
  <si>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</si>
  <si>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</si>
  <si>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</si>
  <si>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</si>
  <si>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</si>
  <si>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</si>
  <si>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</si>
  <si>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</si>
  <si>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</si>
  <si>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</si>
  <si>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</si>
  <si>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</si>
  <si>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</si>
  <si>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</si>
  <si>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</si>
  <si>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</si>
  <si>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</si>
  <si>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</si>
  <si>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</si>
  <si>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</si>
  <si>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</si>
  <si>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</si>
  <si>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</si>
  <si>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</si>
  <si>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</si>
  <si>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</si>
  <si>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</si>
  <si>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</si>
  <si>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</si>
  <si>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</si>
  <si>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</si>
  <si>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</si>
  <si>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</si>
  <si>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</si>
  <si>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</si>
  <si>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</si>
  <si>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</si>
  <si>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</si>
  <si>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</si>
  <si>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</si>
  <si>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</si>
  <si>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</si>
  <si>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</si>
  <si>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</si>
  <si>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</si>
  <si>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</si>
  <si>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</si>
  <si>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</si>
  <si>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</si>
  <si>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</si>
  <si>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</si>
  <si>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</si>
  <si>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</si>
  <si>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</si>
  <si>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</si>
  <si>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</si>
  <si>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</si>
  <si>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</si>
  <si>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</si>
  <si>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</si>
  <si>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</si>
  <si>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</si>
  <si>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</si>
  <si>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</si>
  <si>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</si>
  <si>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</si>
  <si>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</si>
  <si>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</si>
  <si>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</si>
  <si>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</si>
  <si>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</si>
  <si>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</si>
  <si>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</si>
  <si>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</si>
  <si>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</si>
  <si>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</si>
  <si>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</si>
  <si>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</si>
  <si>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</si>
  <si>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</si>
  <si>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</si>
  <si>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</si>
  <si>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</si>
  <si>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</si>
  <si>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</si>
  <si>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</si>
  <si>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</si>
  <si>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</si>
  <si>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</si>
  <si>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</si>
  <si>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</si>
  <si>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</si>
  <si>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</si>
  <si>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</si>
  <si>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</si>
  <si>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</si>
  <si>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</si>
  <si>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</si>
  <si>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</si>
  <si>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</si>
  <si>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</si>
  <si>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</si>
  <si>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</si>
  <si>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</si>
  <si>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</si>
  <si>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</si>
  <si>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</si>
  <si>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</si>
  <si>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</si>
  <si>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</si>
  <si>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</si>
  <si>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</si>
  <si>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</si>
  <si>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</si>
  <si>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</si>
  <si>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</si>
  <si>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</si>
  <si>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</si>
  <si>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</si>
  <si>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</si>
  <si>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</si>
  <si>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</si>
  <si>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</si>
  <si>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</si>
  <si>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</si>
  <si>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</si>
  <si>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</si>
  <si>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</si>
  <si>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</si>
  <si>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</si>
  <si>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</si>
  <si>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</si>
  <si>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</si>
  <si>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</si>
  <si>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</si>
  <si>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</si>
  <si>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</si>
  <si>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</si>
  <si>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</si>
  <si>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</si>
  <si>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</si>
  <si>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</si>
  <si>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</si>
  <si>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</si>
  <si>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</si>
  <si>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</si>
  <si>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</si>
  <si>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</si>
  <si>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</si>
  <si>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</si>
  <si>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</si>
  <si>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</si>
  <si>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</si>
  <si>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</si>
  <si>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</si>
  <si>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</si>
  <si>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</si>
  <si>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</si>
  <si>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</si>
  <si>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</si>
  <si>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</si>
  <si>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</si>
  <si>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</si>
  <si>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</si>
  <si>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</si>
  <si>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</si>
  <si>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</si>
  <si>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</si>
  <si>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This SCSEM is used by the IRS Office of Safeguards to evaluate compliance with IRS Publication 1075 for agencies that have implemented an Oracle ETPM system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ETPM Authentication
Note: User accounts are not authenticated in the ETPM product, this action is delegated to the underlying Web Server. Each J2EE Web Application Server vendor supplies a number of dedicated adapters for commonly used LDAP based security provider. Each adapter is unique to the Web Application Server/LDAP bases security repository combination. Within the ETPM application, you are able to access the User Screen for accounts to check the expiration date of the user and also check that inactive Users do not have an active flag set for a specific user.  If local Oracle ETPM account authentication is in use, users are authenticated through the embedded WebLogic LDAP security provider.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Custom SCSEM developed in coordination with Oracle.</t>
  </si>
  <si>
    <t>Updated Issue Code Table</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</si>
  <si>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</si>
  <si>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</si>
  <si>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</si>
  <si>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</si>
  <si>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</si>
  <si>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</si>
  <si>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</si>
  <si>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</si>
  <si>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</si>
  <si>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</si>
  <si>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</si>
  <si>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</si>
  <si>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</si>
  <si>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</si>
  <si>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</si>
  <si>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</si>
  <si>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</si>
  <si>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</si>
  <si>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</si>
  <si>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</si>
  <si>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</si>
  <si>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</si>
  <si>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</si>
  <si>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</si>
  <si>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</si>
  <si>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issue code table.</t>
  </si>
  <si>
    <t xml:space="preserve">Internal Revenue Service </t>
  </si>
  <si>
    <t xml:space="preserve"> ▪ SCSEM Version: 2.8</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</si>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</sst>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9"/>
      <name val="Arial"/>
      <family val="2"/>
    </font>
    <font>
      <b/>
      <u/>
      <sz val="10"/>
      <name val="Arial"/>
      <family val="2"/>
    </font>
    <font>
      <b/>
      <i/>
      <sz val="10"/>
      <name val="Arial"/>
      <family val="2"/>
    </font>
    <font>
      <u/>
      <sz val="10"/>
      <color indexed="8"/>
      <name val="Arial"/>
      <family val="2"/>
    </font>
    <font>
      <u/>
      <sz val="10"/>
      <color theme="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style="thin">
        <color indexed="63"/>
      </left>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s>
  <cellStyleXfs count="5">
    <xf numFmtId="0" fontId="0" fillId="0" borderId="0"/>
    <xf numFmtId="0" fontId="14" fillId="0" borderId="0" applyNumberFormat="0" applyFill="0" applyBorder="0" applyAlignment="0" applyProtection="0"/>
    <xf numFmtId="0" fontId="7" fillId="0" borderId="0"/>
    <xf numFmtId="0" fontId="7" fillId="0" borderId="0"/>
    <xf numFmtId="0" fontId="1" fillId="0" borderId="0" applyFill="0" applyProtection="0"/>
  </cellStyleXfs>
  <cellXfs count="213">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7" fillId="0" borderId="11"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9" fillId="3" borderId="0" xfId="0" applyFont="1" applyFill="1"/>
    <xf numFmtId="0" fontId="7" fillId="3" borderId="0" xfId="0" applyFont="1" applyFill="1"/>
    <xf numFmtId="0" fontId="3" fillId="4" borderId="5" xfId="0" applyFont="1" applyFill="1" applyBorder="1" applyAlignment="1">
      <alignment vertical="center"/>
    </xf>
    <xf numFmtId="0" fontId="0" fillId="4" borderId="0" xfId="0" applyFill="1" applyAlignment="1">
      <alignment vertical="top"/>
    </xf>
    <xf numFmtId="0" fontId="0" fillId="4" borderId="9" xfId="0" applyFill="1" applyBorder="1" applyAlignment="1">
      <alignment vertical="top"/>
    </xf>
    <xf numFmtId="0" fontId="3" fillId="2" borderId="3" xfId="0" applyFont="1" applyFill="1" applyBorder="1" applyAlignment="1">
      <alignment vertical="center"/>
    </xf>
    <xf numFmtId="0" fontId="16" fillId="0" borderId="0" xfId="0" applyFont="1"/>
    <xf numFmtId="0" fontId="14" fillId="0" borderId="0" xfId="1" applyProtection="1"/>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12" xfId="0" applyFont="1" applyFill="1" applyBorder="1" applyAlignment="1">
      <alignment vertical="top"/>
    </xf>
    <xf numFmtId="0" fontId="3" fillId="6" borderId="5" xfId="0" applyFont="1" applyFill="1" applyBorder="1" applyAlignment="1">
      <alignment vertical="top"/>
    </xf>
    <xf numFmtId="0" fontId="3" fillId="6" borderId="6" xfId="0" applyFont="1" applyFill="1" applyBorder="1" applyAlignment="1">
      <alignment vertical="top"/>
    </xf>
    <xf numFmtId="0" fontId="7" fillId="0" borderId="12"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3" fillId="6" borderId="11"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6" fillId="4" borderId="0" xfId="0" applyFont="1" applyFill="1"/>
    <xf numFmtId="0" fontId="6" fillId="4" borderId="0" xfId="0" applyFont="1" applyFill="1" applyAlignment="1">
      <alignment vertical="center"/>
    </xf>
    <xf numFmtId="0" fontId="7"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10" fillId="0" borderId="0" xfId="0" applyFont="1" applyAlignment="1">
      <alignment horizontal="left" indent="1"/>
    </xf>
    <xf numFmtId="0" fontId="3" fillId="4" borderId="12" xfId="0" applyFont="1" applyFill="1" applyBorder="1" applyAlignment="1">
      <alignment horizontal="left" indent="1"/>
    </xf>
    <xf numFmtId="0" fontId="7" fillId="4" borderId="11" xfId="0" applyFont="1" applyFill="1" applyBorder="1" applyAlignment="1">
      <alignment horizontal="left" vertical="top" indent="1"/>
    </xf>
    <xf numFmtId="0" fontId="17" fillId="0" borderId="4" xfId="0" applyFont="1" applyBorder="1" applyAlignment="1">
      <alignment vertical="top" wrapText="1"/>
    </xf>
    <xf numFmtId="0" fontId="3" fillId="0" borderId="2" xfId="0" applyFont="1" applyBorder="1" applyAlignment="1">
      <alignment horizontal="left" vertical="top" indent="1"/>
    </xf>
    <xf numFmtId="165" fontId="17" fillId="0" borderId="4" xfId="0" applyNumberFormat="1" applyFont="1" applyBorder="1" applyAlignment="1">
      <alignment vertical="top" wrapText="1"/>
    </xf>
    <xf numFmtId="0" fontId="17" fillId="0" borderId="4" xfId="0" applyFont="1" applyBorder="1" applyAlignment="1">
      <alignment horizontal="left" vertical="top" wrapText="1"/>
    </xf>
    <xf numFmtId="165" fontId="17" fillId="0" borderId="4" xfId="0" applyNumberFormat="1" applyFont="1" applyBorder="1" applyAlignment="1">
      <alignment horizontal="left" vertical="top" wrapText="1"/>
    </xf>
    <xf numFmtId="0" fontId="9"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7" fillId="3" borderId="7" xfId="0" applyFont="1" applyFill="1" applyBorder="1" applyAlignment="1">
      <alignment horizontal="left" indent="1"/>
    </xf>
    <xf numFmtId="0" fontId="7" fillId="3" borderId="7" xfId="0" applyFont="1" applyFill="1" applyBorder="1" applyAlignment="1">
      <alignment horizontal="left" vertical="top" indent="1"/>
    </xf>
    <xf numFmtId="0" fontId="7" fillId="0" borderId="1" xfId="0" applyFont="1" applyBorder="1" applyAlignment="1">
      <alignment horizontal="left" vertical="top"/>
    </xf>
    <xf numFmtId="0" fontId="7" fillId="0" borderId="0" xfId="0" applyFont="1"/>
    <xf numFmtId="0" fontId="7" fillId="0" borderId="13" xfId="0" applyFont="1" applyBorder="1" applyAlignment="1">
      <alignment horizontal="left" vertical="top" wrapText="1"/>
    </xf>
    <xf numFmtId="0" fontId="7" fillId="3" borderId="14" xfId="0" applyFont="1" applyFill="1" applyBorder="1"/>
    <xf numFmtId="0" fontId="9" fillId="3" borderId="14" xfId="0" applyFont="1" applyFill="1" applyBorder="1"/>
    <xf numFmtId="0" fontId="9" fillId="3" borderId="14" xfId="0" applyFont="1" applyFill="1" applyBorder="1" applyAlignment="1">
      <alignment vertical="top"/>
    </xf>
    <xf numFmtId="0" fontId="3" fillId="4" borderId="15" xfId="0" applyFont="1" applyFill="1" applyBorder="1" applyAlignment="1">
      <alignment vertical="center"/>
    </xf>
    <xf numFmtId="0" fontId="0" fillId="4" borderId="14" xfId="0" applyFill="1" applyBorder="1" applyAlignment="1">
      <alignment vertical="top"/>
    </xf>
    <xf numFmtId="0" fontId="0" fillId="4" borderId="16" xfId="0" applyFill="1" applyBorder="1" applyAlignment="1">
      <alignment vertical="top"/>
    </xf>
    <xf numFmtId="0" fontId="0" fillId="0" borderId="14" xfId="0" applyBorder="1"/>
    <xf numFmtId="0" fontId="3" fillId="2" borderId="17" xfId="0" applyFont="1" applyFill="1" applyBorder="1" applyAlignment="1">
      <alignment vertical="center"/>
    </xf>
    <xf numFmtId="0" fontId="3" fillId="2" borderId="3" xfId="0" applyFont="1" applyFill="1" applyBorder="1" applyAlignment="1">
      <alignment horizontal="left"/>
    </xf>
    <xf numFmtId="0" fontId="7" fillId="0" borderId="13" xfId="0" applyFont="1" applyBorder="1" applyAlignment="1">
      <alignment horizontal="left" vertical="top"/>
    </xf>
    <xf numFmtId="0" fontId="6" fillId="4" borderId="0" xfId="0" applyFont="1" applyFill="1" applyAlignment="1">
      <alignment horizontal="left" vertical="center"/>
    </xf>
    <xf numFmtId="0" fontId="7" fillId="0" borderId="0" xfId="0" applyFont="1" applyAlignment="1">
      <alignment horizontal="left"/>
    </xf>
    <xf numFmtId="0" fontId="7" fillId="0" borderId="1" xfId="0" applyFont="1" applyBorder="1" applyAlignment="1">
      <alignment horizontal="left" vertical="top" wrapText="1"/>
    </xf>
    <xf numFmtId="0" fontId="3" fillId="0" borderId="12" xfId="0" applyFont="1" applyBorder="1" applyAlignment="1">
      <alignment vertical="center"/>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2" xfId="0" applyFont="1" applyFill="1" applyBorder="1"/>
    <xf numFmtId="0" fontId="0" fillId="8" borderId="23" xfId="0" applyFill="1" applyBorder="1"/>
    <xf numFmtId="0" fontId="3" fillId="4" borderId="23" xfId="0" applyFont="1" applyFill="1" applyBorder="1"/>
    <xf numFmtId="0" fontId="0" fillId="8" borderId="24" xfId="0" applyFill="1" applyBorder="1"/>
    <xf numFmtId="0" fontId="3" fillId="4" borderId="25" xfId="0" applyFont="1" applyFill="1" applyBorder="1"/>
    <xf numFmtId="0" fontId="3" fillId="4" borderId="26" xfId="0" applyFont="1" applyFill="1" applyBorder="1"/>
    <xf numFmtId="0" fontId="3" fillId="4" borderId="27" xfId="0" applyFont="1" applyFill="1" applyBorder="1"/>
    <xf numFmtId="0" fontId="0" fillId="7" borderId="21" xfId="0" applyFill="1" applyBorder="1"/>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7" fillId="5" borderId="31" xfId="0" applyFont="1" applyFill="1" applyBorder="1" applyAlignment="1">
      <alignment vertical="center"/>
    </xf>
    <xf numFmtId="0" fontId="8" fillId="5" borderId="1" xfId="0" applyFont="1" applyFill="1" applyBorder="1" applyAlignment="1">
      <alignment horizontal="center" vertical="center"/>
    </xf>
    <xf numFmtId="0" fontId="8" fillId="5" borderId="32" xfId="0" applyFont="1" applyFill="1" applyBorder="1" applyAlignment="1">
      <alignment horizontal="center" vertical="center"/>
    </xf>
    <xf numFmtId="0" fontId="5" fillId="7" borderId="21" xfId="0" applyFont="1" applyFill="1" applyBorder="1" applyAlignment="1">
      <alignment vertical="top"/>
    </xf>
    <xf numFmtId="0" fontId="5" fillId="0" borderId="13"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4" xfId="0" applyFont="1" applyFill="1" applyBorder="1"/>
    <xf numFmtId="0" fontId="0" fillId="0" borderId="21"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13" xfId="0" applyFont="1" applyBorder="1" applyAlignment="1">
      <alignment horizontal="center" vertical="center"/>
    </xf>
    <xf numFmtId="0" fontId="5" fillId="0" borderId="13" xfId="0" applyFont="1" applyBorder="1" applyAlignment="1">
      <alignment horizontal="center" vertical="top" wrapText="1"/>
    </xf>
    <xf numFmtId="0" fontId="7" fillId="7" borderId="22" xfId="0" applyFont="1" applyFill="1" applyBorder="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8"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4"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3" fillId="5" borderId="13"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3" xfId="2" applyBorder="1" applyAlignment="1">
      <alignment horizontal="center" vertical="top"/>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9" fontId="12" fillId="0" borderId="13" xfId="0" applyNumberFormat="1" applyFont="1" applyBorder="1" applyAlignment="1">
      <alignment horizontal="center" vertical="center"/>
    </xf>
    <xf numFmtId="0" fontId="3" fillId="7" borderId="2" xfId="0" applyFont="1" applyFill="1" applyBorder="1" applyAlignment="1">
      <alignment horizontal="left" vertical="center" indent="1"/>
    </xf>
    <xf numFmtId="0" fontId="3" fillId="7" borderId="4" xfId="0" applyFont="1" applyFill="1" applyBorder="1" applyAlignment="1">
      <alignment vertical="center"/>
    </xf>
    <xf numFmtId="0" fontId="7" fillId="0" borderId="32" xfId="0" applyFont="1" applyBorder="1" applyAlignment="1" applyProtection="1">
      <alignment horizontal="left" vertical="center"/>
      <protection locked="0"/>
    </xf>
    <xf numFmtId="0" fontId="3" fillId="0" borderId="2" xfId="0" applyFont="1" applyBorder="1" applyAlignment="1">
      <alignment horizontal="left" vertical="center" indent="1"/>
    </xf>
    <xf numFmtId="0" fontId="1" fillId="7" borderId="0" xfId="0" applyFont="1" applyFill="1"/>
    <xf numFmtId="0" fontId="12" fillId="0" borderId="13"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3" fillId="2" borderId="23" xfId="0" applyFont="1" applyFill="1" applyBorder="1" applyProtection="1">
      <protection locked="0"/>
    </xf>
    <xf numFmtId="0" fontId="7" fillId="0" borderId="13" xfId="0" applyFont="1" applyBorder="1" applyAlignment="1">
      <alignment horizontal="center" vertical="center" wrapText="1"/>
    </xf>
    <xf numFmtId="0" fontId="3" fillId="2" borderId="3" xfId="0" applyFont="1" applyFill="1" applyBorder="1" applyAlignment="1" applyProtection="1">
      <alignment horizontal="left" vertical="top"/>
      <protection locked="0"/>
    </xf>
    <xf numFmtId="0" fontId="6" fillId="4" borderId="0" xfId="0" applyFont="1" applyFill="1" applyAlignment="1">
      <alignment horizontal="left" vertical="top"/>
    </xf>
    <xf numFmtId="0" fontId="0" fillId="0" borderId="0" xfId="0" applyAlignment="1" applyProtection="1">
      <alignment horizontal="left" vertical="top"/>
      <protection locked="0"/>
    </xf>
    <xf numFmtId="0" fontId="0" fillId="0" borderId="0" xfId="0" applyAlignment="1">
      <alignment horizontal="left" vertical="top"/>
    </xf>
    <xf numFmtId="0" fontId="7" fillId="0" borderId="13" xfId="0" applyFont="1" applyBorder="1" applyAlignment="1" applyProtection="1">
      <alignment horizontal="left" vertical="top" wrapText="1"/>
      <protection locked="0"/>
    </xf>
    <xf numFmtId="0" fontId="7" fillId="0" borderId="13" xfId="2" applyBorder="1" applyAlignment="1">
      <alignment horizontal="left" vertical="top" wrapText="1"/>
    </xf>
    <xf numFmtId="0" fontId="3" fillId="5" borderId="41" xfId="0" applyFont="1" applyFill="1" applyBorder="1" applyAlignment="1">
      <alignment vertical="top" wrapText="1"/>
    </xf>
    <xf numFmtId="0" fontId="3" fillId="5" borderId="41" xfId="0" applyFont="1" applyFill="1" applyBorder="1" applyAlignment="1">
      <alignment horizontal="left" vertical="top" wrapText="1"/>
    </xf>
    <xf numFmtId="0" fontId="3" fillId="5" borderId="20" xfId="0" applyFont="1" applyFill="1" applyBorder="1" applyAlignment="1" applyProtection="1">
      <alignment vertical="top" wrapText="1"/>
      <protection locked="0"/>
    </xf>
    <xf numFmtId="0" fontId="3" fillId="5" borderId="42" xfId="0" applyFont="1" applyFill="1" applyBorder="1" applyAlignment="1" applyProtection="1">
      <alignment horizontal="left" vertical="top" wrapText="1"/>
      <protection locked="0"/>
    </xf>
    <xf numFmtId="0" fontId="7" fillId="0" borderId="13" xfId="0" applyFont="1" applyBorder="1" applyAlignment="1" applyProtection="1">
      <alignment vertical="top" wrapText="1"/>
      <protection locked="0"/>
    </xf>
    <xf numFmtId="0" fontId="7" fillId="0" borderId="13" xfId="0" applyFont="1" applyBorder="1" applyAlignment="1">
      <alignment vertical="top" wrapText="1"/>
    </xf>
    <xf numFmtId="0" fontId="0" fillId="0" borderId="13" xfId="0" applyBorder="1" applyAlignment="1">
      <alignment horizontal="left" vertical="top"/>
    </xf>
    <xf numFmtId="0" fontId="7" fillId="0" borderId="13" xfId="3" applyBorder="1" applyAlignment="1" applyProtection="1">
      <alignment vertical="top" wrapText="1"/>
      <protection locked="0"/>
    </xf>
    <xf numFmtId="166" fontId="0" fillId="0" borderId="13" xfId="0" applyNumberFormat="1" applyBorder="1" applyAlignment="1">
      <alignment horizontal="left" vertical="top" wrapText="1"/>
    </xf>
    <xf numFmtId="14" fontId="0" fillId="0" borderId="13" xfId="0" applyNumberFormat="1" applyBorder="1" applyAlignment="1">
      <alignment horizontal="left" vertical="top" wrapText="1"/>
    </xf>
    <xf numFmtId="0" fontId="7" fillId="7" borderId="0" xfId="3" applyFill="1"/>
    <xf numFmtId="0" fontId="7" fillId="0" borderId="0" xfId="3"/>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165" fontId="7" fillId="0" borderId="17" xfId="0" applyNumberFormat="1" applyFont="1" applyBorder="1" applyAlignment="1" applyProtection="1">
      <alignment horizontal="left" vertical="top" wrapText="1"/>
      <protection locked="0"/>
    </xf>
    <xf numFmtId="0" fontId="17" fillId="0" borderId="13" xfId="0" applyFont="1" applyBorder="1" applyAlignment="1">
      <alignment horizontal="left" vertical="top" wrapText="1"/>
    </xf>
    <xf numFmtId="0" fontId="17" fillId="0" borderId="13" xfId="2" applyFont="1" applyBorder="1" applyAlignment="1">
      <alignment horizontal="left" vertical="top" wrapText="1"/>
    </xf>
    <xf numFmtId="0" fontId="17" fillId="0" borderId="13" xfId="0" applyFont="1" applyBorder="1" applyAlignment="1">
      <alignment vertical="top" wrapText="1"/>
    </xf>
    <xf numFmtId="166" fontId="7" fillId="0" borderId="13" xfId="2" applyNumberFormat="1" applyBorder="1" applyAlignment="1">
      <alignment horizontal="left" vertical="top" wrapText="1"/>
    </xf>
    <xf numFmtId="14" fontId="7" fillId="0" borderId="13" xfId="2" applyNumberFormat="1" applyBorder="1" applyAlignment="1">
      <alignment horizontal="left" vertical="top" wrapText="1"/>
    </xf>
    <xf numFmtId="0" fontId="7" fillId="0" borderId="13" xfId="2" applyBorder="1" applyAlignment="1">
      <alignment horizontal="left" vertical="top"/>
    </xf>
    <xf numFmtId="0" fontId="15" fillId="9" borderId="13" xfId="0" applyFont="1" applyFill="1" applyBorder="1" applyAlignment="1">
      <alignment wrapText="1"/>
    </xf>
    <xf numFmtId="0" fontId="21" fillId="7" borderId="13" xfId="0" applyFont="1" applyFill="1" applyBorder="1" applyAlignment="1">
      <alignment horizontal="left" vertical="center" wrapText="1"/>
    </xf>
    <xf numFmtId="0" fontId="21" fillId="7" borderId="13" xfId="0" applyFont="1" applyFill="1" applyBorder="1" applyAlignment="1">
      <alignment horizontal="center" wrapText="1"/>
    </xf>
    <xf numFmtId="0" fontId="3" fillId="2" borderId="3" xfId="0" applyFont="1" applyFill="1" applyBorder="1" applyAlignment="1">
      <alignment horizontal="left" vertical="top" wrapText="1"/>
    </xf>
    <xf numFmtId="0" fontId="6" fillId="4" borderId="0" xfId="0" applyFont="1" applyFill="1" applyAlignment="1">
      <alignment horizontal="left" vertical="top" wrapText="1"/>
    </xf>
    <xf numFmtId="0" fontId="7" fillId="0" borderId="0" xfId="0" applyFont="1" applyAlignment="1">
      <alignment horizontal="left" vertical="top" wrapText="1"/>
    </xf>
    <xf numFmtId="0" fontId="7" fillId="0" borderId="13" xfId="4" applyFont="1" applyFill="1" applyBorder="1" applyAlignment="1" applyProtection="1">
      <alignment horizontal="left" vertical="top" wrapText="1"/>
    </xf>
    <xf numFmtId="10" fontId="7" fillId="0" borderId="13" xfId="4" applyNumberFormat="1" applyFont="1" applyFill="1" applyBorder="1" applyAlignment="1" applyProtection="1">
      <alignment horizontal="left" vertical="top" wrapText="1"/>
    </xf>
    <xf numFmtId="0" fontId="0" fillId="0" borderId="13" xfId="0" applyBorder="1" applyAlignment="1">
      <alignment horizontal="left" vertical="top" wrapText="1"/>
    </xf>
    <xf numFmtId="14" fontId="7" fillId="0" borderId="2" xfId="0" applyNumberFormat="1" applyFont="1" applyBorder="1" applyAlignment="1">
      <alignment horizontal="left" vertical="top"/>
    </xf>
    <xf numFmtId="0" fontId="6" fillId="10" borderId="43" xfId="0" applyFont="1" applyFill="1" applyBorder="1" applyAlignment="1">
      <alignment horizontal="left" vertical="top" wrapText="1"/>
    </xf>
    <xf numFmtId="0" fontId="0" fillId="0" borderId="44" xfId="0" applyBorder="1" applyAlignment="1">
      <alignment horizontal="left" vertical="top"/>
    </xf>
    <xf numFmtId="0" fontId="7" fillId="0" borderId="14" xfId="0" applyFont="1" applyFill="1" applyBorder="1" applyAlignment="1" applyProtection="1">
      <alignment horizontal="left" vertical="top" wrapText="1"/>
      <protection locked="0"/>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 2 2" xfId="3" xr:uid="{00000000-0005-0000-0000-000003000000}"/>
    <cellStyle name="Normal 5" xfId="4" xr:uid="{00000000-0005-0000-0000-000004000000}"/>
  </cellStyles>
  <dxfs count="24">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8115300</xdr:colOff>
      <xdr:row>0</xdr:row>
      <xdr:rowOff>114300</xdr:rowOff>
    </xdr:from>
    <xdr:to>
      <xdr:col>3</xdr:col>
      <xdr:colOff>0</xdr:colOff>
      <xdr:row>5</xdr:row>
      <xdr:rowOff>85725</xdr:rowOff>
    </xdr:to>
    <xdr:pic>
      <xdr:nvPicPr>
        <xdr:cNvPr id="1318" name="Picture 1" descr="The official logo of the IRS">
          <a:extLst>
            <a:ext uri="{FF2B5EF4-FFF2-40B4-BE49-F238E27FC236}">
              <a16:creationId xmlns:a16="http://schemas.microsoft.com/office/drawing/2014/main" id="{0387686A-BB03-48B6-8022-581382B7F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1430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H33" sqref="H33"/>
    </sheetView>
  </sheetViews>
  <sheetFormatPr defaultColWidth="9.26953125" defaultRowHeight="12.5" x14ac:dyDescent="0.25"/>
  <cols>
    <col min="2" max="2" width="12.453125" customWidth="1"/>
    <col min="3" max="3" width="105.7265625" customWidth="1"/>
  </cols>
  <sheetData>
    <row r="1" spans="1:3" ht="21" customHeight="1" x14ac:dyDescent="0.35">
      <c r="A1" s="55" t="s">
        <v>0</v>
      </c>
      <c r="B1" s="23"/>
      <c r="C1" s="72"/>
    </row>
    <row r="2" spans="1:3" ht="15.5" x14ac:dyDescent="0.35">
      <c r="A2" s="55" t="s">
        <v>1</v>
      </c>
      <c r="B2" s="22"/>
      <c r="C2" s="73"/>
    </row>
    <row r="3" spans="1:3" ht="21" customHeight="1" x14ac:dyDescent="0.25">
      <c r="A3" s="65" t="s">
        <v>2</v>
      </c>
      <c r="B3" s="64"/>
      <c r="C3" s="74"/>
    </row>
    <row r="4" spans="1:3" x14ac:dyDescent="0.25">
      <c r="A4" s="67" t="s">
        <v>3</v>
      </c>
      <c r="B4" s="23"/>
      <c r="C4" s="72"/>
    </row>
    <row r="5" spans="1:3" x14ac:dyDescent="0.25">
      <c r="A5" s="67" t="s">
        <v>4</v>
      </c>
      <c r="B5" s="23"/>
      <c r="C5" s="72"/>
    </row>
    <row r="6" spans="1:3" x14ac:dyDescent="0.25">
      <c r="A6" s="67" t="s">
        <v>1524</v>
      </c>
      <c r="B6" s="23"/>
      <c r="C6" s="72"/>
    </row>
    <row r="7" spans="1:3" ht="19.899999999999999" customHeight="1" x14ac:dyDescent="0.25">
      <c r="A7" s="68" t="s">
        <v>1525</v>
      </c>
      <c r="B7" s="23"/>
      <c r="C7" s="72"/>
    </row>
    <row r="8" spans="1:3" ht="19.899999999999999" customHeight="1" x14ac:dyDescent="0.3">
      <c r="A8" s="57" t="s">
        <v>5</v>
      </c>
      <c r="B8" s="24"/>
      <c r="C8" s="75"/>
    </row>
    <row r="9" spans="1:3" ht="12.75" customHeight="1" x14ac:dyDescent="0.25">
      <c r="A9" s="53" t="s">
        <v>6</v>
      </c>
      <c r="B9" s="25"/>
      <c r="C9" s="76"/>
    </row>
    <row r="10" spans="1:3" x14ac:dyDescent="0.25">
      <c r="A10" s="53" t="s">
        <v>7</v>
      </c>
      <c r="B10" s="25"/>
      <c r="C10" s="76"/>
    </row>
    <row r="11" spans="1:3" x14ac:dyDescent="0.25">
      <c r="A11" s="53" t="s">
        <v>8</v>
      </c>
      <c r="B11" s="25"/>
      <c r="C11" s="76"/>
    </row>
    <row r="12" spans="1:3" x14ac:dyDescent="0.25">
      <c r="A12" s="53" t="s">
        <v>9</v>
      </c>
      <c r="B12" s="25"/>
      <c r="C12" s="76"/>
    </row>
    <row r="13" spans="1:3" ht="19.899999999999999" customHeight="1" x14ac:dyDescent="0.25">
      <c r="A13" s="58" t="s">
        <v>10</v>
      </c>
      <c r="B13" s="26"/>
      <c r="C13" s="77"/>
    </row>
    <row r="14" spans="1:3" x14ac:dyDescent="0.25">
      <c r="C14" s="78"/>
    </row>
    <row r="15" spans="1:3" ht="13" x14ac:dyDescent="0.25">
      <c r="A15" s="54" t="s">
        <v>11</v>
      </c>
      <c r="B15" s="27"/>
      <c r="C15" s="79"/>
    </row>
    <row r="16" spans="1:3" ht="13" x14ac:dyDescent="0.25">
      <c r="A16" s="143" t="s">
        <v>12</v>
      </c>
      <c r="B16" s="144"/>
      <c r="C16" s="172"/>
    </row>
    <row r="17" spans="1:3" ht="13" x14ac:dyDescent="0.25">
      <c r="A17" s="143" t="s">
        <v>13</v>
      </c>
      <c r="B17" s="144"/>
      <c r="C17" s="172"/>
    </row>
    <row r="18" spans="1:3" ht="13" x14ac:dyDescent="0.25">
      <c r="A18" s="143" t="s">
        <v>14</v>
      </c>
      <c r="B18" s="144"/>
      <c r="C18" s="172"/>
    </row>
    <row r="19" spans="1:3" ht="13" x14ac:dyDescent="0.25">
      <c r="A19" s="143" t="s">
        <v>15</v>
      </c>
      <c r="B19" s="144"/>
      <c r="C19" s="173"/>
    </row>
    <row r="20" spans="1:3" ht="13" x14ac:dyDescent="0.25">
      <c r="A20" s="143" t="s">
        <v>16</v>
      </c>
      <c r="B20" s="144"/>
      <c r="C20" s="174"/>
    </row>
    <row r="21" spans="1:3" ht="13" x14ac:dyDescent="0.25">
      <c r="A21" s="143" t="s">
        <v>17</v>
      </c>
      <c r="B21" s="144"/>
      <c r="C21" s="172"/>
    </row>
    <row r="22" spans="1:3" ht="13" x14ac:dyDescent="0.25">
      <c r="A22" s="143" t="s">
        <v>18</v>
      </c>
      <c r="B22" s="144"/>
      <c r="C22" s="172"/>
    </row>
    <row r="23" spans="1:3" ht="13" x14ac:dyDescent="0.25">
      <c r="A23" s="143" t="s">
        <v>19</v>
      </c>
      <c r="B23" s="144"/>
      <c r="C23" s="172"/>
    </row>
    <row r="24" spans="1:3" s="28" customFormat="1" ht="13" x14ac:dyDescent="0.25">
      <c r="A24" s="143" t="s">
        <v>20</v>
      </c>
      <c r="B24" s="144"/>
      <c r="C24" s="172"/>
    </row>
    <row r="25" spans="1:3" s="28" customFormat="1" ht="13" x14ac:dyDescent="0.25">
      <c r="A25" s="146" t="s">
        <v>21</v>
      </c>
      <c r="B25" s="144"/>
      <c r="C25" s="172"/>
    </row>
    <row r="26" spans="1:3" s="28" customFormat="1" ht="13" x14ac:dyDescent="0.25">
      <c r="A26" s="146" t="s">
        <v>22</v>
      </c>
      <c r="B26" s="144"/>
      <c r="C26" s="145"/>
    </row>
    <row r="27" spans="1:3" x14ac:dyDescent="0.25">
      <c r="C27" s="78"/>
    </row>
    <row r="28" spans="1:3" ht="13" x14ac:dyDescent="0.25">
      <c r="A28" s="54" t="s">
        <v>23</v>
      </c>
      <c r="B28" s="27"/>
      <c r="C28" s="79"/>
    </row>
    <row r="29" spans="1:3" ht="13" x14ac:dyDescent="0.25">
      <c r="A29" s="60" t="s">
        <v>24</v>
      </c>
      <c r="B29" s="62"/>
      <c r="C29" s="175"/>
    </row>
    <row r="30" spans="1:3" ht="13" x14ac:dyDescent="0.25">
      <c r="A30" s="60" t="s">
        <v>25</v>
      </c>
      <c r="B30" s="62"/>
      <c r="C30" s="175"/>
    </row>
    <row r="31" spans="1:3" ht="12.75" customHeight="1" x14ac:dyDescent="0.25">
      <c r="A31" s="60" t="s">
        <v>26</v>
      </c>
      <c r="B31" s="62"/>
      <c r="C31" s="175"/>
    </row>
    <row r="32" spans="1:3" ht="12.75" customHeight="1" x14ac:dyDescent="0.25">
      <c r="A32" s="60" t="s">
        <v>27</v>
      </c>
      <c r="B32" s="63"/>
      <c r="C32" s="176"/>
    </row>
    <row r="33" spans="1:3" ht="13" x14ac:dyDescent="0.25">
      <c r="A33" s="60" t="s">
        <v>28</v>
      </c>
      <c r="B33" s="62"/>
      <c r="C33" s="175"/>
    </row>
    <row r="34" spans="1:3" x14ac:dyDescent="0.25">
      <c r="C34" s="195"/>
    </row>
    <row r="35" spans="1:3" ht="13" x14ac:dyDescent="0.25">
      <c r="A35" s="60" t="s">
        <v>24</v>
      </c>
      <c r="B35" s="59"/>
      <c r="C35" s="175"/>
    </row>
    <row r="36" spans="1:3" ht="13" x14ac:dyDescent="0.25">
      <c r="A36" s="60" t="s">
        <v>25</v>
      </c>
      <c r="B36" s="59"/>
      <c r="C36" s="175"/>
    </row>
    <row r="37" spans="1:3" ht="13" x14ac:dyDescent="0.25">
      <c r="A37" s="60" t="s">
        <v>26</v>
      </c>
      <c r="B37" s="59"/>
      <c r="C37" s="175"/>
    </row>
    <row r="38" spans="1:3" ht="13" x14ac:dyDescent="0.25">
      <c r="A38" s="60" t="s">
        <v>27</v>
      </c>
      <c r="B38" s="61"/>
      <c r="C38" s="176"/>
    </row>
    <row r="39" spans="1:3" ht="13" x14ac:dyDescent="0.25">
      <c r="A39" s="60" t="s">
        <v>28</v>
      </c>
      <c r="B39" s="59"/>
      <c r="C39" s="175"/>
    </row>
    <row r="41" spans="1:3" x14ac:dyDescent="0.25">
      <c r="A41" s="56" t="s">
        <v>29</v>
      </c>
    </row>
    <row r="42" spans="1:3" x14ac:dyDescent="0.25">
      <c r="A42" s="56" t="s">
        <v>30</v>
      </c>
    </row>
    <row r="43" spans="1:3" x14ac:dyDescent="0.25">
      <c r="A43" s="56" t="s">
        <v>31</v>
      </c>
      <c r="C43" s="29"/>
    </row>
    <row r="47" spans="1:3" ht="14.5" hidden="1" x14ac:dyDescent="0.35">
      <c r="A47" s="147" t="s">
        <v>32</v>
      </c>
    </row>
    <row r="48" spans="1:3" ht="14.5" hidden="1" x14ac:dyDescent="0.35">
      <c r="A48" s="147" t="s">
        <v>33</v>
      </c>
    </row>
    <row r="49" spans="1:1" ht="14.5" hidden="1" x14ac:dyDescent="0.35">
      <c r="A49" s="147" t="s">
        <v>34</v>
      </c>
    </row>
  </sheetData>
  <phoneticPr fontId="2" type="noConversion"/>
  <dataValidations count="11">
    <dataValidation allowBlank="1" showInputMessage="1" showErrorMessage="1" prompt="Insert tester name and organization" sqref="C22" xr:uid="{00000000-0002-0000-0000-000000000000}"/>
    <dataValidation allowBlank="1" showInputMessage="1" showErrorMessage="1" prompt="Insert device function" sqref="C26" xr:uid="{00000000-0002-0000-0000-000001000000}"/>
    <dataValidation type="list" allowBlank="1" showInputMessage="1" showErrorMessage="1" prompt="Select logical network location of device" sqref="C25" xr:uid="{00000000-0002-0000-0000-000002000000}">
      <formula1>$A$47:$A$49</formula1>
    </dataValidation>
    <dataValidation allowBlank="1" showInputMessage="1" showErrorMessage="1" prompt="Insert operating system version (major and minor release/version)" sqref="C24" xr:uid="{00000000-0002-0000-0000-000003000000}"/>
    <dataValidation allowBlank="1" showInputMessage="1" showErrorMessage="1" prompt="Insert device/host name" sqref="C23" xr:uid="{00000000-0002-0000-0000-000004000000}"/>
    <dataValidation allowBlank="1" showInputMessage="1" showErrorMessage="1" prompt="Insert agency code(s) for all shared agencies" sqref="C21" xr:uid="{00000000-0002-0000-0000-000005000000}"/>
    <dataValidation allowBlank="1" showInputMessage="1" showErrorMessage="1" prompt="Insert date of closing conference" sqref="C20" xr:uid="{00000000-0002-0000-0000-000006000000}"/>
    <dataValidation allowBlank="1" showInputMessage="1" showErrorMessage="1" prompt="Insert date testing occurred" sqref="C19" xr:uid="{00000000-0002-0000-0000-000007000000}"/>
    <dataValidation allowBlank="1" showInputMessage="1" showErrorMessage="1" prompt="Insert city, state and address or building number" sqref="C18" xr:uid="{00000000-0002-0000-0000-000008000000}"/>
    <dataValidation allowBlank="1" showInputMessage="1" showErrorMessage="1" prompt="Insert complete agency code" sqref="C17" xr:uid="{00000000-0002-0000-0000-000009000000}"/>
    <dataValidation allowBlank="1" showInputMessage="1" showErrorMessage="1" prompt="Insert complete agency name" sqref="C16"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P33"/>
  <sheetViews>
    <sheetView showGridLines="0" zoomScale="90" zoomScaleNormal="90" workbookViewId="0"/>
  </sheetViews>
  <sheetFormatPr defaultRowHeight="12.5" x14ac:dyDescent="0.25"/>
  <cols>
    <col min="2" max="2" width="11.26953125" customWidth="1"/>
    <col min="3" max="3" width="10.7265625" bestFit="1" customWidth="1"/>
    <col min="4" max="4" width="12.26953125" customWidth="1"/>
    <col min="5" max="5" width="11.453125" customWidth="1"/>
    <col min="6" max="6" width="12.26953125" customWidth="1"/>
    <col min="7" max="7" width="11.26953125" customWidth="1"/>
    <col min="8" max="9" width="9.26953125" hidden="1" customWidth="1"/>
    <col min="13" max="13" width="9.26953125" customWidth="1"/>
  </cols>
  <sheetData>
    <row r="1" spans="1:16" ht="13" x14ac:dyDescent="0.3">
      <c r="A1" s="8" t="s">
        <v>35</v>
      </c>
      <c r="B1" s="9"/>
      <c r="C1" s="9"/>
      <c r="D1" s="9"/>
      <c r="E1" s="9"/>
      <c r="F1" s="9"/>
      <c r="G1" s="9"/>
      <c r="H1" s="9"/>
      <c r="I1" s="9"/>
      <c r="J1" s="9"/>
      <c r="K1" s="9"/>
      <c r="L1" s="9"/>
      <c r="M1" s="9"/>
      <c r="N1" s="9"/>
      <c r="O1" s="9"/>
      <c r="P1" s="10"/>
    </row>
    <row r="2" spans="1:16" ht="18" customHeight="1" x14ac:dyDescent="0.25">
      <c r="A2" s="85" t="s">
        <v>36</v>
      </c>
      <c r="B2" s="11"/>
      <c r="C2" s="11"/>
      <c r="D2" s="11"/>
      <c r="E2" s="11"/>
      <c r="F2" s="11"/>
      <c r="G2" s="11"/>
      <c r="H2" s="11"/>
      <c r="I2" s="11"/>
      <c r="J2" s="11"/>
      <c r="K2" s="11"/>
      <c r="L2" s="11"/>
      <c r="M2" s="11"/>
      <c r="N2" s="11"/>
      <c r="O2" s="11"/>
      <c r="P2" s="12"/>
    </row>
    <row r="3" spans="1:16" ht="12.75" customHeight="1" x14ac:dyDescent="0.25">
      <c r="A3" s="13" t="s">
        <v>37</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38</v>
      </c>
      <c r="B5" s="14"/>
      <c r="C5" s="14"/>
      <c r="D5" s="14"/>
      <c r="E5" s="14"/>
      <c r="F5" s="14"/>
      <c r="G5" s="14"/>
      <c r="H5" s="14"/>
      <c r="I5" s="14"/>
      <c r="J5" s="14"/>
      <c r="K5" s="14"/>
      <c r="L5" s="14"/>
      <c r="M5" s="14"/>
      <c r="N5" s="14"/>
      <c r="O5" s="14"/>
      <c r="P5" s="15"/>
    </row>
    <row r="6" spans="1:16" x14ac:dyDescent="0.25">
      <c r="A6" s="13" t="s">
        <v>39</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ht="12.75" customHeight="1" x14ac:dyDescent="0.25">
      <c r="A8" s="86"/>
      <c r="B8" s="87"/>
      <c r="C8" s="87"/>
      <c r="D8" s="87"/>
      <c r="E8" s="87"/>
      <c r="F8" s="87"/>
      <c r="G8" s="87"/>
      <c r="H8" s="87"/>
      <c r="I8" s="87"/>
      <c r="J8" s="87"/>
      <c r="K8" s="87"/>
      <c r="L8" s="87"/>
      <c r="M8" s="87"/>
      <c r="N8" s="87"/>
      <c r="O8" s="87"/>
      <c r="P8" s="88"/>
    </row>
    <row r="9" spans="1:16" ht="12.75" customHeight="1" x14ac:dyDescent="0.3">
      <c r="A9" s="89"/>
      <c r="B9" s="90" t="s">
        <v>40</v>
      </c>
      <c r="C9" s="91"/>
      <c r="D9" s="91"/>
      <c r="E9" s="91"/>
      <c r="F9" s="91"/>
      <c r="G9" s="92"/>
      <c r="P9" s="78"/>
    </row>
    <row r="10" spans="1:16" ht="12.75" customHeight="1" x14ac:dyDescent="0.3">
      <c r="A10" s="93" t="s">
        <v>41</v>
      </c>
      <c r="B10" s="94" t="s">
        <v>42</v>
      </c>
      <c r="C10" s="95"/>
      <c r="D10" s="96"/>
      <c r="E10" s="96"/>
      <c r="F10" s="96"/>
      <c r="G10" s="97"/>
      <c r="K10" s="98" t="s">
        <v>43</v>
      </c>
      <c r="L10" s="99"/>
      <c r="M10" s="99"/>
      <c r="N10" s="99"/>
      <c r="O10" s="100"/>
      <c r="P10" s="78"/>
    </row>
    <row r="11" spans="1:16" ht="36" x14ac:dyDescent="0.25">
      <c r="A11" s="101"/>
      <c r="B11" s="102" t="s">
        <v>44</v>
      </c>
      <c r="C11" s="103" t="s">
        <v>45</v>
      </c>
      <c r="D11" s="103" t="s">
        <v>46</v>
      </c>
      <c r="E11" s="103" t="s">
        <v>47</v>
      </c>
      <c r="F11" s="103" t="s">
        <v>48</v>
      </c>
      <c r="G11" s="104" t="s">
        <v>49</v>
      </c>
      <c r="K11" s="105" t="s">
        <v>50</v>
      </c>
      <c r="L11" s="21"/>
      <c r="M11" s="106" t="s">
        <v>51</v>
      </c>
      <c r="N11" s="106" t="s">
        <v>52</v>
      </c>
      <c r="O11" s="107" t="s">
        <v>53</v>
      </c>
      <c r="P11" s="78"/>
    </row>
    <row r="12" spans="1:16" ht="12.75" customHeight="1" x14ac:dyDescent="0.3">
      <c r="A12" s="108"/>
      <c r="B12" s="140">
        <f>COUNTIF('Test Cases'!I3:I296,"Pass")</f>
        <v>0</v>
      </c>
      <c r="C12" s="141">
        <f>COUNTIF('Test Cases'!I3:I296,"Fail")</f>
        <v>0</v>
      </c>
      <c r="D12" s="148">
        <f>COUNTIF('Test Cases'!I3:I296,"Info")</f>
        <v>0</v>
      </c>
      <c r="E12" s="140">
        <f>COUNTIF('Test Cases'!I3:I296,"N/A")</f>
        <v>0</v>
      </c>
      <c r="F12" s="140">
        <f>B12+C12</f>
        <v>0</v>
      </c>
      <c r="G12" s="142">
        <f>D24/100</f>
        <v>0</v>
      </c>
      <c r="K12" s="110" t="s">
        <v>54</v>
      </c>
      <c r="L12" s="111"/>
      <c r="M12" s="112">
        <f>COUNTA('Test Cases'!I3:I296)</f>
        <v>0</v>
      </c>
      <c r="N12" s="112">
        <f>O12-M12</f>
        <v>44</v>
      </c>
      <c r="O12" s="113">
        <f>COUNTA('Test Cases'!A3:A296)</f>
        <v>44</v>
      </c>
      <c r="P12" s="78"/>
    </row>
    <row r="13" spans="1:16" ht="12.75" customHeight="1" x14ac:dyDescent="0.3">
      <c r="A13" s="108"/>
      <c r="B13" s="114"/>
      <c r="K13" s="18"/>
      <c r="L13" s="18"/>
      <c r="M13" s="18"/>
      <c r="N13" s="18"/>
      <c r="O13" s="18"/>
      <c r="P13" s="78"/>
    </row>
    <row r="14" spans="1:16" ht="12.75" customHeight="1" x14ac:dyDescent="0.3">
      <c r="A14" s="108"/>
      <c r="B14" s="94" t="s">
        <v>55</v>
      </c>
      <c r="C14" s="96"/>
      <c r="D14" s="96"/>
      <c r="E14" s="96"/>
      <c r="F14" s="96"/>
      <c r="G14" s="115"/>
      <c r="K14" s="18"/>
      <c r="L14" s="18"/>
      <c r="M14" s="18"/>
      <c r="N14" s="18"/>
      <c r="O14" s="18"/>
      <c r="P14" s="78"/>
    </row>
    <row r="15" spans="1:16" ht="12.75" customHeight="1" x14ac:dyDescent="0.25">
      <c r="A15" s="116"/>
      <c r="B15" s="117" t="s">
        <v>56</v>
      </c>
      <c r="C15" s="117" t="s">
        <v>57</v>
      </c>
      <c r="D15" s="117" t="s">
        <v>58</v>
      </c>
      <c r="E15" s="117" t="s">
        <v>59</v>
      </c>
      <c r="F15" s="117" t="s">
        <v>47</v>
      </c>
      <c r="G15" s="117" t="s">
        <v>60</v>
      </c>
      <c r="H15" s="118" t="s">
        <v>61</v>
      </c>
      <c r="I15" s="118" t="s">
        <v>62</v>
      </c>
      <c r="K15" s="1"/>
      <c r="L15" s="1"/>
      <c r="M15" s="1"/>
      <c r="N15" s="1"/>
      <c r="O15" s="1"/>
      <c r="P15" s="78"/>
    </row>
    <row r="16" spans="1:16" ht="12.75" customHeight="1" x14ac:dyDescent="0.25">
      <c r="A16" s="116"/>
      <c r="B16" s="119">
        <v>8</v>
      </c>
      <c r="C16" s="120">
        <f>COUNTIF('Test Cases'!AA:AA,B16)</f>
        <v>0</v>
      </c>
      <c r="D16" s="109">
        <f>COUNTIFS('Test Cases'!AA:AA,B16,'Test Cases'!I:I,$D$15)</f>
        <v>0</v>
      </c>
      <c r="E16" s="109">
        <f>COUNTIFS('Test Cases'!AA:AA,B16,'Test Cases'!I:I,$E$15)</f>
        <v>0</v>
      </c>
      <c r="F16" s="109">
        <f>COUNTIFS('Test Cases'!AA:AA,B16,'Test Cases'!I:I,$F$15)</f>
        <v>0</v>
      </c>
      <c r="G16" s="153">
        <v>1500</v>
      </c>
      <c r="H16">
        <f t="shared" ref="H16:H22" si="0">(C16-F16)*(G16)</f>
        <v>0</v>
      </c>
      <c r="I16">
        <f t="shared" ref="I16:I22" si="1">D16*G16</f>
        <v>0</v>
      </c>
      <c r="P16" s="78"/>
    </row>
    <row r="17" spans="1:16" ht="12.75" customHeight="1" x14ac:dyDescent="0.25">
      <c r="A17" s="116"/>
      <c r="B17" s="119">
        <v>7</v>
      </c>
      <c r="C17" s="120">
        <f>COUNTIF('Test Cases'!AA:AA,B17)</f>
        <v>3</v>
      </c>
      <c r="D17" s="109">
        <f>COUNTIFS('Test Cases'!AA:AA,B17,'Test Cases'!I:I,$D$15)</f>
        <v>0</v>
      </c>
      <c r="E17" s="109">
        <f>COUNTIFS('Test Cases'!AA:AA,B17,'Test Cases'!I:I,$E$15)</f>
        <v>0</v>
      </c>
      <c r="F17" s="109">
        <f>COUNTIFS('Test Cases'!AA:AA,B17,'Test Cases'!I:I,$F$15)</f>
        <v>0</v>
      </c>
      <c r="G17" s="153">
        <v>750</v>
      </c>
      <c r="H17">
        <f t="shared" si="0"/>
        <v>2250</v>
      </c>
      <c r="I17">
        <f t="shared" si="1"/>
        <v>0</v>
      </c>
      <c r="P17" s="78"/>
    </row>
    <row r="18" spans="1:16" ht="12.75" customHeight="1" x14ac:dyDescent="0.25">
      <c r="A18" s="116"/>
      <c r="B18" s="119">
        <v>6</v>
      </c>
      <c r="C18" s="120">
        <f>COUNTIF('Test Cases'!AA:AA,B18)</f>
        <v>3</v>
      </c>
      <c r="D18" s="109">
        <f>COUNTIFS('Test Cases'!AA:AA,B18,'Test Cases'!I:I,$D$15)</f>
        <v>0</v>
      </c>
      <c r="E18" s="109">
        <f>COUNTIFS('Test Cases'!AA:AA,B18,'Test Cases'!I:I,$E$15)</f>
        <v>0</v>
      </c>
      <c r="F18" s="109">
        <f>COUNTIFS('Test Cases'!AA:AA,B18,'Test Cases'!I:I,$F$15)</f>
        <v>0</v>
      </c>
      <c r="G18" s="153">
        <v>100</v>
      </c>
      <c r="H18">
        <f t="shared" si="0"/>
        <v>300</v>
      </c>
      <c r="I18">
        <f t="shared" si="1"/>
        <v>0</v>
      </c>
      <c r="P18" s="78"/>
    </row>
    <row r="19" spans="1:16" ht="12.75" customHeight="1" x14ac:dyDescent="0.25">
      <c r="A19" s="116"/>
      <c r="B19" s="119">
        <v>5</v>
      </c>
      <c r="C19" s="120">
        <f>COUNTIF('Test Cases'!AA:AA,B19)</f>
        <v>10</v>
      </c>
      <c r="D19" s="109">
        <f>COUNTIFS('Test Cases'!AA:AA,B19,'Test Cases'!I:I,$D$15)</f>
        <v>0</v>
      </c>
      <c r="E19" s="109">
        <f>COUNTIFS('Test Cases'!AA:AA,B19,'Test Cases'!I:I,$E$15)</f>
        <v>0</v>
      </c>
      <c r="F19" s="109">
        <f>COUNTIFS('Test Cases'!AA:AA,B19,'Test Cases'!I:I,$F$15)</f>
        <v>0</v>
      </c>
      <c r="G19" s="153">
        <v>50</v>
      </c>
      <c r="H19">
        <f t="shared" si="0"/>
        <v>500</v>
      </c>
      <c r="I19">
        <f t="shared" si="1"/>
        <v>0</v>
      </c>
      <c r="P19" s="78"/>
    </row>
    <row r="20" spans="1:16" ht="12.75" customHeight="1" x14ac:dyDescent="0.25">
      <c r="A20" s="116"/>
      <c r="B20" s="119">
        <v>4</v>
      </c>
      <c r="C20" s="120">
        <f>COUNTIF('Test Cases'!AA:AA,B20)</f>
        <v>9</v>
      </c>
      <c r="D20" s="109">
        <f>COUNTIFS('Test Cases'!AA:AA,B20,'Test Cases'!I:I,$D$15)</f>
        <v>0</v>
      </c>
      <c r="E20" s="109">
        <f>COUNTIFS('Test Cases'!AA:AA,B20,'Test Cases'!I:I,$E$15)</f>
        <v>0</v>
      </c>
      <c r="F20" s="109">
        <f>COUNTIFS('Test Cases'!AA:AA,B20,'Test Cases'!I:I,$F$15)</f>
        <v>0</v>
      </c>
      <c r="G20" s="153">
        <v>10</v>
      </c>
      <c r="H20">
        <f t="shared" si="0"/>
        <v>90</v>
      </c>
      <c r="I20">
        <f t="shared" si="1"/>
        <v>0</v>
      </c>
      <c r="P20" s="78"/>
    </row>
    <row r="21" spans="1:16" ht="12.75" customHeight="1" x14ac:dyDescent="0.25">
      <c r="A21" s="116"/>
      <c r="B21" s="119">
        <v>3</v>
      </c>
      <c r="C21" s="120">
        <f>COUNTIF('Test Cases'!AA:AA,B21)</f>
        <v>1</v>
      </c>
      <c r="D21" s="109">
        <f>COUNTIFS('Test Cases'!AA:AA,B21,'Test Cases'!I:I,$D$15)</f>
        <v>0</v>
      </c>
      <c r="E21" s="109">
        <f>COUNTIFS('Test Cases'!AA:AA,B21,'Test Cases'!I:I,$E$15)</f>
        <v>0</v>
      </c>
      <c r="F21" s="109">
        <f>COUNTIFS('Test Cases'!AA:AA,B21,'Test Cases'!I:I,$F$15)</f>
        <v>0</v>
      </c>
      <c r="G21" s="153">
        <v>5</v>
      </c>
      <c r="H21">
        <f t="shared" si="0"/>
        <v>5</v>
      </c>
      <c r="I21">
        <f t="shared" si="1"/>
        <v>0</v>
      </c>
      <c r="P21" s="78"/>
    </row>
    <row r="22" spans="1:16" ht="12.75" customHeight="1" x14ac:dyDescent="0.25">
      <c r="A22" s="116"/>
      <c r="B22" s="119">
        <v>2</v>
      </c>
      <c r="C22" s="120">
        <f>COUNTIF('Test Cases'!AA:AA,B22)</f>
        <v>4</v>
      </c>
      <c r="D22" s="109">
        <f>COUNTIFS('Test Cases'!AA:AA,B22,'Test Cases'!I:I,$D$15)</f>
        <v>0</v>
      </c>
      <c r="E22" s="109">
        <f>COUNTIFS('Test Cases'!AA:AA,B22,'Test Cases'!I:I,$E$15)</f>
        <v>0</v>
      </c>
      <c r="F22" s="109">
        <f>COUNTIFS('Test Cases'!AA:AA,B22,'Test Cases'!I:I,$F$15)</f>
        <v>0</v>
      </c>
      <c r="G22" s="153">
        <v>2</v>
      </c>
      <c r="H22">
        <f t="shared" si="0"/>
        <v>8</v>
      </c>
      <c r="I22">
        <f t="shared" si="1"/>
        <v>0</v>
      </c>
      <c r="P22" s="78"/>
    </row>
    <row r="23" spans="1:16" ht="12.75" customHeight="1" x14ac:dyDescent="0.25">
      <c r="A23" s="116"/>
      <c r="B23" s="119">
        <v>1</v>
      </c>
      <c r="C23" s="120">
        <f>COUNTIF('Test Cases'!AA:AA,B23)</f>
        <v>1</v>
      </c>
      <c r="D23" s="109">
        <f>COUNTIFS('Test Cases'!AA:AA,B23,'Test Cases'!I:I,$D$15)</f>
        <v>0</v>
      </c>
      <c r="E23" s="109">
        <f>COUNTIFS('Test Cases'!AA:AA,B23,'Test Cases'!I:I,$E$15)</f>
        <v>0</v>
      </c>
      <c r="F23" s="109">
        <f>COUNTIFS('Test Cases'!AA:AA,B23,'Test Cases'!I:I,$F$15)</f>
        <v>0</v>
      </c>
      <c r="G23" s="153">
        <v>1</v>
      </c>
      <c r="H23">
        <f>(C23-F23)*(G23)</f>
        <v>1</v>
      </c>
      <c r="I23">
        <f>D23*G23</f>
        <v>0</v>
      </c>
      <c r="P23" s="78"/>
    </row>
    <row r="24" spans="1:16" ht="12.75" hidden="1" customHeight="1" x14ac:dyDescent="0.3">
      <c r="A24" s="116"/>
      <c r="B24" s="121" t="s">
        <v>63</v>
      </c>
      <c r="C24" s="122"/>
      <c r="D24" s="123">
        <f>SUM(I16:I23)/SUM(H16:H23)*100</f>
        <v>0</v>
      </c>
      <c r="P24" s="78"/>
    </row>
    <row r="25" spans="1:16" ht="12.75" customHeight="1" x14ac:dyDescent="0.25">
      <c r="A25" s="124"/>
      <c r="B25" s="125"/>
      <c r="C25" s="125"/>
      <c r="D25" s="125"/>
      <c r="E25" s="125"/>
      <c r="F25" s="125"/>
      <c r="G25" s="125"/>
      <c r="H25" s="125"/>
      <c r="I25" s="125"/>
      <c r="J25" s="125"/>
      <c r="K25" s="126"/>
      <c r="L25" s="126"/>
      <c r="M25" s="126"/>
      <c r="N25" s="126"/>
      <c r="O25" s="126"/>
      <c r="P25" s="127"/>
    </row>
    <row r="26" spans="1:16" ht="12.75" customHeight="1" x14ac:dyDescent="0.25">
      <c r="I26" s="18"/>
      <c r="J26" s="18"/>
      <c r="K26" s="18"/>
      <c r="L26" s="18"/>
      <c r="M26" s="18"/>
    </row>
    <row r="27" spans="1:16" ht="13" x14ac:dyDescent="0.3">
      <c r="A27" s="149">
        <f>D12+N12</f>
        <v>44</v>
      </c>
      <c r="B27" s="150" t="str">
        <f>"WARNING: THERE IS AT LEAST ONE TEST CASE WITH AN 'INFO' OR BLANK STATUS (SEE ABOVE)"</f>
        <v>WARNING: THERE IS AT LEAST ONE TEST CASE WITH AN 'INFO' OR BLANK STATUS (SEE ABOVE)</v>
      </c>
      <c r="I27" s="1"/>
      <c r="J27" s="1"/>
      <c r="K27" s="1"/>
      <c r="L27" s="1"/>
      <c r="M27" s="1"/>
    </row>
    <row r="28" spans="1:16" x14ac:dyDescent="0.25">
      <c r="B28" s="151"/>
    </row>
    <row r="29" spans="1:16" ht="13" x14ac:dyDescent="0.3">
      <c r="A29" s="149">
        <f>SUMPRODUCT(--ISERROR('Test Cases'!AA3:AA285))</f>
        <v>13</v>
      </c>
      <c r="B29" s="150" t="str">
        <f>"WARNING: THERE IS AT LEAST ONE TEST CASE WITH MULTIPLE OR INVALID ISSUE CODES (SEE TEST CASES TAB)"</f>
        <v>WARNING: THERE IS AT LEAST ONE TEST CASE WITH MULTIPLE OR INVALID ISSUE CODES (SEE TEST CASES TAB)</v>
      </c>
    </row>
    <row r="31" spans="1:16" ht="12.75" customHeight="1" x14ac:dyDescent="0.25"/>
    <row r="32" spans="1:16" ht="12.75" customHeight="1" x14ac:dyDescent="0.25"/>
    <row r="33" ht="12.75" customHeight="1" x14ac:dyDescent="0.25"/>
  </sheetData>
  <phoneticPr fontId="2" type="noConversion"/>
  <conditionalFormatting sqref="D12">
    <cfRule type="cellIs" dxfId="23" priority="5" stopIfTrue="1" operator="greaterThan">
      <formula>0</formula>
    </cfRule>
  </conditionalFormatting>
  <conditionalFormatting sqref="N12">
    <cfRule type="cellIs" dxfId="22" priority="3" stopIfTrue="1" operator="greaterThan">
      <formula>0</formula>
    </cfRule>
    <cfRule type="cellIs" dxfId="21" priority="4" stopIfTrue="1" operator="lessThan">
      <formula>0</formula>
    </cfRule>
  </conditionalFormatting>
  <conditionalFormatting sqref="B27">
    <cfRule type="expression" dxfId="20" priority="2" stopIfTrue="1">
      <formula>$A$27=0</formula>
    </cfRule>
  </conditionalFormatting>
  <conditionalFormatting sqref="B29">
    <cfRule type="expression" dxfId="19"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4"/>
  <sheetViews>
    <sheetView showGridLines="0" zoomScale="80" zoomScaleNormal="80" workbookViewId="0">
      <pane ySplit="1" topLeftCell="A2" activePane="bottomLeft" state="frozen"/>
      <selection pane="bottomLeft"/>
    </sheetView>
  </sheetViews>
  <sheetFormatPr defaultColWidth="9.26953125" defaultRowHeight="12.5" x14ac:dyDescent="0.25"/>
  <cols>
    <col min="14" max="14" width="16.7265625" customWidth="1"/>
  </cols>
  <sheetData>
    <row r="1" spans="1:14" ht="13" x14ac:dyDescent="0.3">
      <c r="A1" s="8" t="s">
        <v>64</v>
      </c>
      <c r="B1" s="9"/>
      <c r="C1" s="9"/>
      <c r="D1" s="9"/>
      <c r="E1" s="9"/>
      <c r="F1" s="9"/>
      <c r="G1" s="9"/>
      <c r="H1" s="9"/>
      <c r="I1" s="9"/>
      <c r="J1" s="9"/>
      <c r="K1" s="9"/>
      <c r="L1" s="9"/>
      <c r="M1" s="9"/>
      <c r="N1" s="10"/>
    </row>
    <row r="2" spans="1:14" ht="12.75" customHeight="1" x14ac:dyDescent="0.25">
      <c r="A2" s="66" t="s">
        <v>65</v>
      </c>
      <c r="B2" s="31"/>
      <c r="C2" s="31"/>
      <c r="D2" s="31"/>
      <c r="E2" s="31"/>
      <c r="F2" s="31"/>
      <c r="G2" s="31"/>
      <c r="H2" s="31"/>
      <c r="I2" s="31"/>
      <c r="J2" s="31"/>
      <c r="K2" s="31"/>
      <c r="L2" s="31"/>
      <c r="M2" s="31"/>
      <c r="N2" s="32"/>
    </row>
    <row r="3" spans="1:14" s="28" customFormat="1" ht="12.75" customHeight="1" x14ac:dyDescent="0.25">
      <c r="A3" s="205" t="s">
        <v>1495</v>
      </c>
      <c r="B3" s="206"/>
      <c r="C3" s="206"/>
      <c r="D3" s="206"/>
      <c r="E3" s="206"/>
      <c r="F3" s="206"/>
      <c r="G3" s="206"/>
      <c r="H3" s="206"/>
      <c r="I3" s="206"/>
      <c r="J3" s="206"/>
      <c r="K3" s="206"/>
      <c r="L3" s="206"/>
      <c r="M3" s="206"/>
      <c r="N3" s="207"/>
    </row>
    <row r="4" spans="1:14" s="28" customFormat="1" x14ac:dyDescent="0.25">
      <c r="A4" s="208"/>
      <c r="B4" s="200"/>
      <c r="C4" s="200"/>
      <c r="D4" s="200"/>
      <c r="E4" s="200"/>
      <c r="F4" s="200"/>
      <c r="G4" s="200"/>
      <c r="H4" s="200"/>
      <c r="I4" s="200"/>
      <c r="J4" s="200"/>
      <c r="K4" s="200"/>
      <c r="L4" s="200"/>
      <c r="M4" s="200"/>
      <c r="N4" s="209"/>
    </row>
    <row r="5" spans="1:14" s="28" customFormat="1" x14ac:dyDescent="0.25">
      <c r="A5" s="208"/>
      <c r="B5" s="200"/>
      <c r="C5" s="200"/>
      <c r="D5" s="200"/>
      <c r="E5" s="200"/>
      <c r="F5" s="200"/>
      <c r="G5" s="200"/>
      <c r="H5" s="200"/>
      <c r="I5" s="200"/>
      <c r="J5" s="200"/>
      <c r="K5" s="200"/>
      <c r="L5" s="200"/>
      <c r="M5" s="200"/>
      <c r="N5" s="209"/>
    </row>
    <row r="6" spans="1:14" s="28" customFormat="1" x14ac:dyDescent="0.25">
      <c r="A6" s="208"/>
      <c r="B6" s="200"/>
      <c r="C6" s="200"/>
      <c r="D6" s="200"/>
      <c r="E6" s="200"/>
      <c r="F6" s="200"/>
      <c r="G6" s="200"/>
      <c r="H6" s="200"/>
      <c r="I6" s="200"/>
      <c r="J6" s="200"/>
      <c r="K6" s="200"/>
      <c r="L6" s="200"/>
      <c r="M6" s="200"/>
      <c r="N6" s="209"/>
    </row>
    <row r="7" spans="1:14" s="28" customFormat="1" x14ac:dyDescent="0.25">
      <c r="A7" s="208"/>
      <c r="B7" s="200"/>
      <c r="C7" s="200"/>
      <c r="D7" s="200"/>
      <c r="E7" s="200"/>
      <c r="F7" s="200"/>
      <c r="G7" s="200"/>
      <c r="H7" s="200"/>
      <c r="I7" s="200"/>
      <c r="J7" s="200"/>
      <c r="K7" s="200"/>
      <c r="L7" s="200"/>
      <c r="M7" s="200"/>
      <c r="N7" s="209"/>
    </row>
    <row r="8" spans="1:14" s="28" customFormat="1" x14ac:dyDescent="0.25">
      <c r="A8" s="208"/>
      <c r="B8" s="200"/>
      <c r="C8" s="200"/>
      <c r="D8" s="200"/>
      <c r="E8" s="200"/>
      <c r="F8" s="200"/>
      <c r="G8" s="200"/>
      <c r="H8" s="200"/>
      <c r="I8" s="200"/>
      <c r="J8" s="200"/>
      <c r="K8" s="200"/>
      <c r="L8" s="200"/>
      <c r="M8" s="200"/>
      <c r="N8" s="209"/>
    </row>
    <row r="9" spans="1:14" s="28" customFormat="1" x14ac:dyDescent="0.25">
      <c r="A9" s="208"/>
      <c r="B9" s="200"/>
      <c r="C9" s="200"/>
      <c r="D9" s="200"/>
      <c r="E9" s="200"/>
      <c r="F9" s="200"/>
      <c r="G9" s="200"/>
      <c r="H9" s="200"/>
      <c r="I9" s="200"/>
      <c r="J9" s="200"/>
      <c r="K9" s="200"/>
      <c r="L9" s="200"/>
      <c r="M9" s="200"/>
      <c r="N9" s="209"/>
    </row>
    <row r="10" spans="1:14" s="28" customFormat="1" x14ac:dyDescent="0.25">
      <c r="A10" s="208"/>
      <c r="B10" s="200"/>
      <c r="C10" s="200"/>
      <c r="D10" s="200"/>
      <c r="E10" s="200"/>
      <c r="F10" s="200"/>
      <c r="G10" s="200"/>
      <c r="H10" s="200"/>
      <c r="I10" s="200"/>
      <c r="J10" s="200"/>
      <c r="K10" s="200"/>
      <c r="L10" s="200"/>
      <c r="M10" s="200"/>
      <c r="N10" s="209"/>
    </row>
    <row r="11" spans="1:14" s="28" customFormat="1" x14ac:dyDescent="0.25">
      <c r="A11" s="208"/>
      <c r="B11" s="200"/>
      <c r="C11" s="200"/>
      <c r="D11" s="200"/>
      <c r="E11" s="200"/>
      <c r="F11" s="200"/>
      <c r="G11" s="200"/>
      <c r="H11" s="200"/>
      <c r="I11" s="200"/>
      <c r="J11" s="200"/>
      <c r="K11" s="200"/>
      <c r="L11" s="200"/>
      <c r="M11" s="200"/>
      <c r="N11" s="209"/>
    </row>
    <row r="12" spans="1:14" s="28" customFormat="1" x14ac:dyDescent="0.25">
      <c r="A12" s="208"/>
      <c r="B12" s="200"/>
      <c r="C12" s="200"/>
      <c r="D12" s="200"/>
      <c r="E12" s="200"/>
      <c r="F12" s="200"/>
      <c r="G12" s="200"/>
      <c r="H12" s="200"/>
      <c r="I12" s="200"/>
      <c r="J12" s="200"/>
      <c r="K12" s="200"/>
      <c r="L12" s="200"/>
      <c r="M12" s="200"/>
      <c r="N12" s="209"/>
    </row>
    <row r="13" spans="1:14" s="28" customFormat="1" x14ac:dyDescent="0.25">
      <c r="A13" s="208"/>
      <c r="B13" s="200"/>
      <c r="C13" s="200"/>
      <c r="D13" s="200"/>
      <c r="E13" s="200"/>
      <c r="F13" s="200"/>
      <c r="G13" s="200"/>
      <c r="H13" s="200"/>
      <c r="I13" s="200"/>
      <c r="J13" s="200"/>
      <c r="K13" s="200"/>
      <c r="L13" s="200"/>
      <c r="M13" s="200"/>
      <c r="N13" s="209"/>
    </row>
    <row r="14" spans="1:14" s="28" customFormat="1" x14ac:dyDescent="0.25">
      <c r="A14" s="208"/>
      <c r="B14" s="200"/>
      <c r="C14" s="200"/>
      <c r="D14" s="200"/>
      <c r="E14" s="200"/>
      <c r="F14" s="200"/>
      <c r="G14" s="200"/>
      <c r="H14" s="200"/>
      <c r="I14" s="200"/>
      <c r="J14" s="200"/>
      <c r="K14" s="200"/>
      <c r="L14" s="200"/>
      <c r="M14" s="200"/>
      <c r="N14" s="209"/>
    </row>
    <row r="15" spans="1:14" s="28" customFormat="1" x14ac:dyDescent="0.25">
      <c r="A15" s="208"/>
      <c r="B15" s="200"/>
      <c r="C15" s="200"/>
      <c r="D15" s="200"/>
      <c r="E15" s="200"/>
      <c r="F15" s="200"/>
      <c r="G15" s="200"/>
      <c r="H15" s="200"/>
      <c r="I15" s="200"/>
      <c r="J15" s="200"/>
      <c r="K15" s="200"/>
      <c r="L15" s="200"/>
      <c r="M15" s="200"/>
      <c r="N15" s="209"/>
    </row>
    <row r="16" spans="1:14" ht="78.75" customHeight="1" x14ac:dyDescent="0.25">
      <c r="A16" s="210"/>
      <c r="B16" s="211"/>
      <c r="C16" s="211"/>
      <c r="D16" s="211"/>
      <c r="E16" s="211"/>
      <c r="F16" s="211"/>
      <c r="G16" s="211"/>
      <c r="H16" s="211"/>
      <c r="I16" s="211"/>
      <c r="J16" s="211"/>
      <c r="K16" s="211"/>
      <c r="L16" s="211"/>
      <c r="M16" s="211"/>
      <c r="N16" s="212"/>
    </row>
    <row r="18" spans="1:14" ht="12.75" customHeight="1" x14ac:dyDescent="0.25">
      <c r="A18" s="30" t="s">
        <v>66</v>
      </c>
      <c r="B18" s="31"/>
      <c r="C18" s="31"/>
      <c r="D18" s="31"/>
      <c r="E18" s="31"/>
      <c r="F18" s="31"/>
      <c r="G18" s="31"/>
      <c r="H18" s="31"/>
      <c r="I18" s="31"/>
      <c r="J18" s="31"/>
      <c r="K18" s="31"/>
      <c r="L18" s="31"/>
      <c r="M18" s="31"/>
      <c r="N18" s="32"/>
    </row>
    <row r="19" spans="1:14" ht="12.75" customHeight="1" x14ac:dyDescent="0.25">
      <c r="A19" s="33" t="s">
        <v>67</v>
      </c>
      <c r="B19" s="34"/>
      <c r="C19" s="35"/>
      <c r="D19" s="36" t="s">
        <v>68</v>
      </c>
      <c r="E19" s="37"/>
      <c r="F19" s="37"/>
      <c r="G19" s="37"/>
      <c r="H19" s="37"/>
      <c r="I19" s="37"/>
      <c r="J19" s="37"/>
      <c r="K19" s="37"/>
      <c r="L19" s="37"/>
      <c r="M19" s="37"/>
      <c r="N19" s="38"/>
    </row>
    <row r="20" spans="1:14" ht="13" x14ac:dyDescent="0.25">
      <c r="A20" s="39"/>
      <c r="B20" s="40"/>
      <c r="C20" s="41"/>
      <c r="D20" s="19" t="s">
        <v>69</v>
      </c>
      <c r="E20" s="16"/>
      <c r="F20" s="16"/>
      <c r="G20" s="16"/>
      <c r="H20" s="16"/>
      <c r="I20" s="16"/>
      <c r="J20" s="16"/>
      <c r="K20" s="16"/>
      <c r="L20" s="16"/>
      <c r="M20" s="16"/>
      <c r="N20" s="17"/>
    </row>
    <row r="21" spans="1:14" ht="12.75" customHeight="1" x14ac:dyDescent="0.25">
      <c r="A21" s="42" t="s">
        <v>70</v>
      </c>
      <c r="B21" s="43"/>
      <c r="C21" s="44"/>
      <c r="D21" s="45" t="s">
        <v>71</v>
      </c>
      <c r="E21" s="46"/>
      <c r="F21" s="46"/>
      <c r="G21" s="46"/>
      <c r="H21" s="46"/>
      <c r="I21" s="46"/>
      <c r="J21" s="46"/>
      <c r="K21" s="46"/>
      <c r="L21" s="46"/>
      <c r="M21" s="46"/>
      <c r="N21" s="47"/>
    </row>
    <row r="22" spans="1:14" ht="12.75" customHeight="1" x14ac:dyDescent="0.25">
      <c r="A22" s="33" t="s">
        <v>72</v>
      </c>
      <c r="B22" s="34"/>
      <c r="C22" s="35"/>
      <c r="D22" s="36" t="s">
        <v>73</v>
      </c>
      <c r="E22" s="37"/>
      <c r="F22" s="37"/>
      <c r="G22" s="37"/>
      <c r="H22" s="37"/>
      <c r="I22" s="37"/>
      <c r="J22" s="37"/>
      <c r="K22" s="37"/>
      <c r="L22" s="37"/>
      <c r="M22" s="37"/>
      <c r="N22" s="38"/>
    </row>
    <row r="23" spans="1:14" ht="12.75" customHeight="1" x14ac:dyDescent="0.25">
      <c r="A23" s="33" t="s">
        <v>74</v>
      </c>
      <c r="B23" s="34"/>
      <c r="C23" s="35"/>
      <c r="D23" s="36" t="s">
        <v>75</v>
      </c>
      <c r="E23" s="37"/>
      <c r="F23" s="37"/>
      <c r="G23" s="37"/>
      <c r="H23" s="37"/>
      <c r="I23" s="37"/>
      <c r="J23" s="37"/>
      <c r="K23" s="37"/>
      <c r="L23" s="37"/>
      <c r="M23" s="37"/>
      <c r="N23" s="38"/>
    </row>
    <row r="24" spans="1:14" ht="13" x14ac:dyDescent="0.25">
      <c r="A24" s="48"/>
      <c r="B24" s="49"/>
      <c r="C24" s="50"/>
      <c r="D24" s="13" t="s">
        <v>76</v>
      </c>
      <c r="E24" s="14"/>
      <c r="F24" s="14"/>
      <c r="G24" s="14"/>
      <c r="H24" s="14"/>
      <c r="I24" s="14"/>
      <c r="J24" s="14"/>
      <c r="K24" s="14"/>
      <c r="L24" s="14"/>
      <c r="M24" s="14"/>
      <c r="N24" s="15"/>
    </row>
    <row r="25" spans="1:14" ht="12.75" customHeight="1" x14ac:dyDescent="0.25">
      <c r="A25" s="39"/>
      <c r="B25" s="40"/>
      <c r="C25" s="41"/>
      <c r="D25" s="19" t="s">
        <v>77</v>
      </c>
      <c r="E25" s="16"/>
      <c r="F25" s="16"/>
      <c r="G25" s="16"/>
      <c r="H25" s="16"/>
      <c r="I25" s="16"/>
      <c r="J25" s="16"/>
      <c r="K25" s="16"/>
      <c r="L25" s="16"/>
      <c r="M25" s="16"/>
      <c r="N25" s="17"/>
    </row>
    <row r="26" spans="1:14" ht="12.75" customHeight="1" x14ac:dyDescent="0.25">
      <c r="A26" s="33" t="s">
        <v>78</v>
      </c>
      <c r="B26" s="34"/>
      <c r="C26" s="35"/>
      <c r="D26" s="36" t="s">
        <v>79</v>
      </c>
      <c r="E26" s="37"/>
      <c r="F26" s="37"/>
      <c r="G26" s="37"/>
      <c r="H26" s="37"/>
      <c r="I26" s="37"/>
      <c r="J26" s="37"/>
      <c r="K26" s="37"/>
      <c r="L26" s="37"/>
      <c r="M26" s="37"/>
      <c r="N26" s="38"/>
    </row>
    <row r="27" spans="1:14" ht="13" x14ac:dyDescent="0.25">
      <c r="A27" s="39"/>
      <c r="B27" s="40"/>
      <c r="C27" s="41"/>
      <c r="D27" s="19" t="s">
        <v>80</v>
      </c>
      <c r="E27" s="16"/>
      <c r="F27" s="16"/>
      <c r="G27" s="16"/>
      <c r="H27" s="16"/>
      <c r="I27" s="16"/>
      <c r="J27" s="16"/>
      <c r="K27" s="16"/>
      <c r="L27" s="16"/>
      <c r="M27" s="16"/>
      <c r="N27" s="17"/>
    </row>
    <row r="28" spans="1:14" ht="12.75" customHeight="1" x14ac:dyDescent="0.25">
      <c r="A28" s="33" t="s">
        <v>81</v>
      </c>
      <c r="B28" s="34"/>
      <c r="C28" s="35"/>
      <c r="D28" s="36" t="s">
        <v>82</v>
      </c>
      <c r="E28" s="37"/>
      <c r="F28" s="37"/>
      <c r="G28" s="37"/>
      <c r="H28" s="37"/>
      <c r="I28" s="37"/>
      <c r="J28" s="37"/>
      <c r="K28" s="37"/>
      <c r="L28" s="37"/>
      <c r="M28" s="37"/>
      <c r="N28" s="38"/>
    </row>
    <row r="29" spans="1:14" ht="13" x14ac:dyDescent="0.25">
      <c r="A29" s="39"/>
      <c r="B29" s="40"/>
      <c r="C29" s="41"/>
      <c r="D29" s="19" t="s">
        <v>83</v>
      </c>
      <c r="E29" s="16"/>
      <c r="F29" s="16"/>
      <c r="G29" s="16"/>
      <c r="H29" s="16"/>
      <c r="I29" s="16"/>
      <c r="J29" s="16"/>
      <c r="K29" s="16"/>
      <c r="L29" s="16"/>
      <c r="M29" s="16"/>
      <c r="N29" s="17"/>
    </row>
    <row r="30" spans="1:14" ht="12.75" customHeight="1" x14ac:dyDescent="0.25">
      <c r="A30" s="42" t="s">
        <v>84</v>
      </c>
      <c r="B30" s="43"/>
      <c r="C30" s="44"/>
      <c r="D30" s="45" t="s">
        <v>85</v>
      </c>
      <c r="E30" s="46"/>
      <c r="F30" s="46"/>
      <c r="G30" s="46"/>
      <c r="H30" s="46"/>
      <c r="I30" s="46"/>
      <c r="J30" s="46"/>
      <c r="K30" s="46"/>
      <c r="L30" s="46"/>
      <c r="M30" s="46"/>
      <c r="N30" s="47"/>
    </row>
    <row r="31" spans="1:14" ht="12.75" customHeight="1" x14ac:dyDescent="0.25">
      <c r="A31" s="33" t="s">
        <v>86</v>
      </c>
      <c r="B31" s="34"/>
      <c r="C31" s="35"/>
      <c r="D31" s="36" t="s">
        <v>87</v>
      </c>
      <c r="E31" s="37"/>
      <c r="F31" s="37"/>
      <c r="G31" s="37"/>
      <c r="H31" s="37"/>
      <c r="I31" s="37"/>
      <c r="J31" s="37"/>
      <c r="K31" s="37"/>
      <c r="L31" s="37"/>
      <c r="M31" s="37"/>
      <c r="N31" s="38"/>
    </row>
    <row r="32" spans="1:14" ht="13" x14ac:dyDescent="0.25">
      <c r="A32" s="39"/>
      <c r="B32" s="40"/>
      <c r="C32" s="41"/>
      <c r="D32" s="19" t="s">
        <v>88</v>
      </c>
      <c r="E32" s="16"/>
      <c r="F32" s="16"/>
      <c r="G32" s="16"/>
      <c r="H32" s="16"/>
      <c r="I32" s="16"/>
      <c r="J32" s="16"/>
      <c r="K32" s="16"/>
      <c r="L32" s="16"/>
      <c r="M32" s="16"/>
      <c r="N32" s="17"/>
    </row>
    <row r="33" spans="1:14" ht="12.75" customHeight="1" x14ac:dyDescent="0.25">
      <c r="A33" s="33" t="s">
        <v>89</v>
      </c>
      <c r="B33" s="34"/>
      <c r="C33" s="35"/>
      <c r="D33" s="36" t="s">
        <v>90</v>
      </c>
      <c r="E33" s="37"/>
      <c r="F33" s="37"/>
      <c r="G33" s="37"/>
      <c r="H33" s="37"/>
      <c r="I33" s="37"/>
      <c r="J33" s="37"/>
      <c r="K33" s="37"/>
      <c r="L33" s="37"/>
      <c r="M33" s="37"/>
      <c r="N33" s="38"/>
    </row>
    <row r="34" spans="1:14" ht="13" x14ac:dyDescent="0.25">
      <c r="A34" s="48"/>
      <c r="B34" s="49"/>
      <c r="C34" s="50"/>
      <c r="D34" s="13" t="s">
        <v>91</v>
      </c>
      <c r="E34" s="14"/>
      <c r="F34" s="14"/>
      <c r="G34" s="14"/>
      <c r="H34" s="14"/>
      <c r="I34" s="14"/>
      <c r="J34" s="14"/>
      <c r="K34" s="14"/>
      <c r="L34" s="14"/>
      <c r="M34" s="14"/>
      <c r="N34" s="15"/>
    </row>
    <row r="35" spans="1:14" ht="13" x14ac:dyDescent="0.25">
      <c r="A35" s="48"/>
      <c r="B35" s="49"/>
      <c r="C35" s="50"/>
      <c r="D35" s="13" t="s">
        <v>92</v>
      </c>
      <c r="E35" s="14"/>
      <c r="F35" s="14"/>
      <c r="G35" s="14"/>
      <c r="H35" s="14"/>
      <c r="I35" s="14"/>
      <c r="J35" s="14"/>
      <c r="K35" s="14"/>
      <c r="L35" s="14"/>
      <c r="M35" s="14"/>
      <c r="N35" s="15"/>
    </row>
    <row r="36" spans="1:14" ht="13" x14ac:dyDescent="0.25">
      <c r="A36" s="48"/>
      <c r="B36" s="49"/>
      <c r="C36" s="50"/>
      <c r="D36" s="13" t="s">
        <v>93</v>
      </c>
      <c r="E36" s="14"/>
      <c r="F36" s="14"/>
      <c r="G36" s="14"/>
      <c r="H36" s="14"/>
      <c r="I36" s="14"/>
      <c r="J36" s="14"/>
      <c r="K36" s="14"/>
      <c r="L36" s="14"/>
      <c r="M36" s="14"/>
      <c r="N36" s="15"/>
    </row>
    <row r="37" spans="1:14" ht="13" x14ac:dyDescent="0.25">
      <c r="A37" s="39"/>
      <c r="B37" s="40"/>
      <c r="C37" s="41"/>
      <c r="D37" s="19" t="s">
        <v>94</v>
      </c>
      <c r="E37" s="16"/>
      <c r="F37" s="16"/>
      <c r="G37" s="16"/>
      <c r="H37" s="16"/>
      <c r="I37" s="16"/>
      <c r="J37" s="16"/>
      <c r="K37" s="16"/>
      <c r="L37" s="16"/>
      <c r="M37" s="16"/>
      <c r="N37" s="17"/>
    </row>
    <row r="38" spans="1:14" ht="12.75" customHeight="1" x14ac:dyDescent="0.25">
      <c r="A38" s="33" t="s">
        <v>95</v>
      </c>
      <c r="B38" s="34"/>
      <c r="C38" s="35"/>
      <c r="D38" s="36" t="s">
        <v>96</v>
      </c>
      <c r="E38" s="37"/>
      <c r="F38" s="37"/>
      <c r="G38" s="37"/>
      <c r="H38" s="37"/>
      <c r="I38" s="37"/>
      <c r="J38" s="37"/>
      <c r="K38" s="37"/>
      <c r="L38" s="37"/>
      <c r="M38" s="37"/>
      <c r="N38" s="38"/>
    </row>
    <row r="39" spans="1:14" ht="12" customHeight="1" x14ac:dyDescent="0.25">
      <c r="A39" s="39"/>
      <c r="B39" s="40"/>
      <c r="C39" s="41"/>
      <c r="D39" s="19" t="s">
        <v>97</v>
      </c>
      <c r="E39" s="16"/>
      <c r="F39" s="16"/>
      <c r="G39" s="16"/>
      <c r="H39" s="16"/>
      <c r="I39" s="16"/>
      <c r="J39" s="16"/>
      <c r="K39" s="16"/>
      <c r="L39" s="16"/>
      <c r="M39" s="16"/>
      <c r="N39" s="17"/>
    </row>
    <row r="40" spans="1:14" ht="13" x14ac:dyDescent="0.25">
      <c r="A40" s="128" t="s">
        <v>98</v>
      </c>
      <c r="B40" s="129"/>
      <c r="C40" s="130"/>
      <c r="D40" s="196" t="s">
        <v>99</v>
      </c>
      <c r="E40" s="197"/>
      <c r="F40" s="197"/>
      <c r="G40" s="197"/>
      <c r="H40" s="197"/>
      <c r="I40" s="197"/>
      <c r="J40" s="197"/>
      <c r="K40" s="197"/>
      <c r="L40" s="197"/>
      <c r="M40" s="197"/>
      <c r="N40" s="198"/>
    </row>
    <row r="41" spans="1:14" ht="13" x14ac:dyDescent="0.25">
      <c r="A41" s="131"/>
      <c r="B41" s="49"/>
      <c r="C41" s="132"/>
      <c r="D41" s="199"/>
      <c r="E41" s="200"/>
      <c r="F41" s="200"/>
      <c r="G41" s="200"/>
      <c r="H41" s="200"/>
      <c r="I41" s="200"/>
      <c r="J41" s="200"/>
      <c r="K41" s="200"/>
      <c r="L41" s="200"/>
      <c r="M41" s="200"/>
      <c r="N41" s="201"/>
    </row>
    <row r="42" spans="1:14" ht="13" x14ac:dyDescent="0.25">
      <c r="A42" s="133"/>
      <c r="B42" s="134"/>
      <c r="C42" s="135"/>
      <c r="D42" s="202"/>
      <c r="E42" s="203"/>
      <c r="F42" s="203"/>
      <c r="G42" s="203"/>
      <c r="H42" s="203"/>
      <c r="I42" s="203"/>
      <c r="J42" s="203"/>
      <c r="K42" s="203"/>
      <c r="L42" s="203"/>
      <c r="M42" s="203"/>
      <c r="N42" s="204"/>
    </row>
    <row r="43" spans="1:14" ht="13" x14ac:dyDescent="0.25">
      <c r="A43" s="128" t="s">
        <v>100</v>
      </c>
      <c r="B43" s="129"/>
      <c r="C43" s="130"/>
      <c r="D43" s="196" t="s">
        <v>101</v>
      </c>
      <c r="E43" s="197"/>
      <c r="F43" s="197"/>
      <c r="G43" s="197"/>
      <c r="H43" s="197"/>
      <c r="I43" s="197"/>
      <c r="J43" s="197"/>
      <c r="K43" s="197"/>
      <c r="L43" s="197"/>
      <c r="M43" s="197"/>
      <c r="N43" s="198"/>
    </row>
    <row r="44" spans="1:14" ht="13" x14ac:dyDescent="0.25">
      <c r="A44" s="133"/>
      <c r="B44" s="134"/>
      <c r="C44" s="135"/>
      <c r="D44" s="202"/>
      <c r="E44" s="203"/>
      <c r="F44" s="203"/>
      <c r="G44" s="203"/>
      <c r="H44" s="203"/>
      <c r="I44" s="203"/>
      <c r="J44" s="203"/>
      <c r="K44" s="203"/>
      <c r="L44" s="203"/>
      <c r="M44" s="203"/>
      <c r="N44" s="204"/>
    </row>
  </sheetData>
  <mergeCells count="3">
    <mergeCell ref="D40:N42"/>
    <mergeCell ref="D43:N44"/>
    <mergeCell ref="A3:N16"/>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5"/>
  <sheetViews>
    <sheetView showGridLines="0" zoomScale="80" zoomScaleNormal="80" workbookViewId="0">
      <pane ySplit="2" topLeftCell="A3" activePane="bottomLeft" state="frozen"/>
      <selection activeCell="E1" sqref="E1"/>
      <selection pane="bottomLeft" activeCell="H6" sqref="H6"/>
    </sheetView>
  </sheetViews>
  <sheetFormatPr defaultColWidth="9.26953125" defaultRowHeight="12.5" x14ac:dyDescent="0.25"/>
  <cols>
    <col min="1" max="1" width="8.7265625" style="70" customWidth="1"/>
    <col min="2" max="2" width="8.7265625" style="83" customWidth="1"/>
    <col min="3" max="3" width="17" style="70" customWidth="1"/>
    <col min="4" max="4" width="11.54296875" style="188" customWidth="1"/>
    <col min="5" max="5" width="32.26953125" style="70" customWidth="1"/>
    <col min="6" max="6" width="69.453125" style="70" customWidth="1"/>
    <col min="7" max="7" width="50.7265625" style="70" customWidth="1"/>
    <col min="8" max="8" width="28.54296875" style="70" customWidth="1"/>
    <col min="9" max="9" width="9.26953125" style="70"/>
    <col min="10" max="10" width="31.54296875" style="70" customWidth="1"/>
    <col min="11" max="11" width="12.7265625" style="137" customWidth="1"/>
    <col min="12" max="12" width="15.26953125" style="156" bestFit="1" customWidth="1"/>
    <col min="13" max="13" width="96.26953125" style="157" customWidth="1"/>
    <col min="14" max="21" width="9.26953125" style="70"/>
    <col min="23" max="23" width="8.7265625" customWidth="1"/>
    <col min="25" max="26" width="9.26953125" style="70"/>
    <col min="27" max="27" width="17.26953125" hidden="1" customWidth="1"/>
    <col min="28" max="16384" width="9.26953125" style="70"/>
  </cols>
  <sheetData>
    <row r="1" spans="1:27" ht="13" x14ac:dyDescent="0.3">
      <c r="A1" s="9" t="s">
        <v>57</v>
      </c>
      <c r="B1" s="80"/>
      <c r="C1" s="9"/>
      <c r="D1" s="186"/>
      <c r="E1" s="9"/>
      <c r="F1" s="9"/>
      <c r="G1" s="9"/>
      <c r="H1" s="9"/>
      <c r="I1" s="9"/>
      <c r="J1" s="9"/>
      <c r="K1" s="152"/>
      <c r="L1" s="154"/>
      <c r="M1" s="154"/>
      <c r="AA1" s="9"/>
    </row>
    <row r="2" spans="1:27" ht="30" customHeight="1" x14ac:dyDescent="0.25">
      <c r="A2" s="160" t="s">
        <v>102</v>
      </c>
      <c r="B2" s="161" t="s">
        <v>103</v>
      </c>
      <c r="C2" s="160" t="s">
        <v>104</v>
      </c>
      <c r="D2" s="161" t="s">
        <v>105</v>
      </c>
      <c r="E2" s="160" t="s">
        <v>106</v>
      </c>
      <c r="F2" s="160" t="s">
        <v>107</v>
      </c>
      <c r="G2" s="160" t="s">
        <v>108</v>
      </c>
      <c r="H2" s="160" t="s">
        <v>109</v>
      </c>
      <c r="I2" s="160" t="s">
        <v>110</v>
      </c>
      <c r="J2" s="160" t="s">
        <v>111</v>
      </c>
      <c r="K2" s="162" t="s">
        <v>112</v>
      </c>
      <c r="L2" s="163" t="s">
        <v>113</v>
      </c>
      <c r="M2" s="163" t="s">
        <v>114</v>
      </c>
      <c r="AA2" s="136" t="s">
        <v>115</v>
      </c>
    </row>
    <row r="3" spans="1:27" ht="82.5" customHeight="1" x14ac:dyDescent="0.25">
      <c r="A3" s="158" t="s">
        <v>116</v>
      </c>
      <c r="B3" s="71" t="s">
        <v>117</v>
      </c>
      <c r="C3" s="71" t="s">
        <v>118</v>
      </c>
      <c r="D3" s="71" t="s">
        <v>119</v>
      </c>
      <c r="E3" s="177" t="s">
        <v>120</v>
      </c>
      <c r="F3" s="177" t="s">
        <v>121</v>
      </c>
      <c r="G3" s="177" t="s">
        <v>122</v>
      </c>
      <c r="H3" s="71"/>
      <c r="I3" s="164"/>
      <c r="J3" s="158"/>
      <c r="K3" s="158" t="s">
        <v>123</v>
      </c>
      <c r="L3" s="158" t="s">
        <v>124</v>
      </c>
      <c r="M3" s="71" t="s">
        <v>125</v>
      </c>
      <c r="AA3" s="139" t="e">
        <f>IF(OR(I3="Fail",ISBLANK(I3)),INDEX('Issue Code Table'!C:C,MATCH(L:L,'Issue Code Table'!A:A,0)),IF(K3="Critical",6,IF(K3="Significant",5,IF(K3="Moderate",3,2))))</f>
        <v>#N/A</v>
      </c>
    </row>
    <row r="4" spans="1:27" ht="74.25" customHeight="1" x14ac:dyDescent="0.25">
      <c r="A4" s="158" t="s">
        <v>126</v>
      </c>
      <c r="B4" s="71" t="s">
        <v>127</v>
      </c>
      <c r="C4" s="71" t="s">
        <v>128</v>
      </c>
      <c r="D4" s="71" t="s">
        <v>129</v>
      </c>
      <c r="E4" s="177" t="s">
        <v>130</v>
      </c>
      <c r="F4" s="177" t="s">
        <v>131</v>
      </c>
      <c r="G4" s="177" t="s">
        <v>132</v>
      </c>
      <c r="H4" s="71"/>
      <c r="I4" s="164"/>
      <c r="J4" s="158" t="s">
        <v>133</v>
      </c>
      <c r="K4" s="158" t="s">
        <v>134</v>
      </c>
      <c r="L4" s="158" t="s">
        <v>135</v>
      </c>
      <c r="M4" s="71" t="s">
        <v>136</v>
      </c>
      <c r="AA4" s="139" t="e">
        <f>IF(OR(I4="Fail",ISBLANK(I4)),INDEX('Issue Code Table'!C:C,MATCH(L:L,'Issue Code Table'!A:A,0)),IF(K4="Critical",6,IF(K4="Significant",5,IF(K4="Moderate",3,2))))</f>
        <v>#N/A</v>
      </c>
    </row>
    <row r="5" spans="1:27" ht="87.5" x14ac:dyDescent="0.25">
      <c r="A5" s="158" t="s">
        <v>137</v>
      </c>
      <c r="B5" s="71" t="s">
        <v>127</v>
      </c>
      <c r="C5" s="71" t="s">
        <v>128</v>
      </c>
      <c r="D5" s="71" t="s">
        <v>138</v>
      </c>
      <c r="E5" s="177" t="s">
        <v>139</v>
      </c>
      <c r="F5" s="177" t="s">
        <v>140</v>
      </c>
      <c r="G5" s="177" t="s">
        <v>141</v>
      </c>
      <c r="H5" s="71"/>
      <c r="I5" s="164"/>
      <c r="J5" s="158"/>
      <c r="K5" s="158" t="s">
        <v>134</v>
      </c>
      <c r="L5" s="158" t="s">
        <v>142</v>
      </c>
      <c r="M5" s="71" t="s">
        <v>143</v>
      </c>
      <c r="AA5" s="139" t="e">
        <f>IF(OR(I5="Fail",ISBLANK(I5)),INDEX('Issue Code Table'!C:C,MATCH(L:L,'Issue Code Table'!A:A,0)),IF(K5="Critical",6,IF(K5="Significant",5,IF(K5="Moderate",3,2))))</f>
        <v>#N/A</v>
      </c>
    </row>
    <row r="6" spans="1:27" ht="75" x14ac:dyDescent="0.25">
      <c r="A6" s="158" t="s">
        <v>144</v>
      </c>
      <c r="B6" s="71" t="s">
        <v>127</v>
      </c>
      <c r="C6" s="71" t="s">
        <v>128</v>
      </c>
      <c r="D6" s="71" t="s">
        <v>119</v>
      </c>
      <c r="E6" s="177" t="s">
        <v>145</v>
      </c>
      <c r="F6" s="177" t="s">
        <v>146</v>
      </c>
      <c r="G6" s="177" t="s">
        <v>147</v>
      </c>
      <c r="H6" s="71"/>
      <c r="I6" s="164"/>
      <c r="J6" s="158"/>
      <c r="K6" s="158" t="s">
        <v>134</v>
      </c>
      <c r="L6" s="158" t="s">
        <v>148</v>
      </c>
      <c r="M6" s="81" t="s">
        <v>149</v>
      </c>
      <c r="AA6" s="139">
        <f>IF(OR(I6="Fail",ISBLANK(I6)),INDEX('Issue Code Table'!C:C,MATCH(L:L,'Issue Code Table'!A:A,0)),IF(K6="Critical",6,IF(K6="Significant",5,IF(K6="Moderate",3,2))))</f>
        <v>5</v>
      </c>
    </row>
    <row r="7" spans="1:27" ht="76.5" customHeight="1" x14ac:dyDescent="0.25">
      <c r="A7" s="158" t="s">
        <v>150</v>
      </c>
      <c r="B7" s="71" t="s">
        <v>151</v>
      </c>
      <c r="C7" s="71" t="s">
        <v>152</v>
      </c>
      <c r="D7" s="71" t="s">
        <v>153</v>
      </c>
      <c r="E7" s="177" t="s">
        <v>154</v>
      </c>
      <c r="F7" s="177" t="s">
        <v>155</v>
      </c>
      <c r="G7" s="177" t="s">
        <v>156</v>
      </c>
      <c r="H7" s="71"/>
      <c r="I7" s="164"/>
      <c r="J7" s="158"/>
      <c r="K7" s="158" t="s">
        <v>134</v>
      </c>
      <c r="L7" s="158" t="s">
        <v>157</v>
      </c>
      <c r="M7" s="81" t="s">
        <v>158</v>
      </c>
      <c r="AA7" s="139">
        <f>IF(OR(I7="Fail",ISBLANK(I7)),INDEX('Issue Code Table'!C:C,MATCH(L:L,'Issue Code Table'!A:A,0)),IF(K7="Critical",6,IF(K7="Significant",5,IF(K7="Moderate",3,2))))</f>
        <v>5</v>
      </c>
    </row>
    <row r="8" spans="1:27" ht="80.25" customHeight="1" x14ac:dyDescent="0.25">
      <c r="A8" s="158" t="s">
        <v>159</v>
      </c>
      <c r="B8" s="71" t="s">
        <v>160</v>
      </c>
      <c r="C8" s="71" t="s">
        <v>161</v>
      </c>
      <c r="D8" s="71" t="s">
        <v>119</v>
      </c>
      <c r="E8" s="177" t="s">
        <v>162</v>
      </c>
      <c r="F8" s="177" t="s">
        <v>163</v>
      </c>
      <c r="G8" s="177" t="s">
        <v>164</v>
      </c>
      <c r="H8" s="71"/>
      <c r="I8" s="164"/>
      <c r="J8" s="158" t="s">
        <v>165</v>
      </c>
      <c r="K8" s="158" t="s">
        <v>166</v>
      </c>
      <c r="L8" s="158" t="s">
        <v>167</v>
      </c>
      <c r="M8" s="165" t="s">
        <v>168</v>
      </c>
      <c r="AA8" s="139" t="e">
        <f>IF(OR(I8="Fail",ISBLANK(I8)),INDEX('Issue Code Table'!C:C,MATCH(L:L,'Issue Code Table'!A:A,0)),IF(K8="Critical",6,IF(K8="Significant",5,IF(K8="Moderate",3,2))))</f>
        <v>#N/A</v>
      </c>
    </row>
    <row r="9" spans="1:27" ht="95.25" customHeight="1" x14ac:dyDescent="0.25">
      <c r="A9" s="158" t="s">
        <v>169</v>
      </c>
      <c r="B9" s="71" t="s">
        <v>170</v>
      </c>
      <c r="C9" s="71" t="s">
        <v>171</v>
      </c>
      <c r="D9" s="71" t="s">
        <v>138</v>
      </c>
      <c r="E9" s="177" t="s">
        <v>172</v>
      </c>
      <c r="F9" s="177" t="s">
        <v>173</v>
      </c>
      <c r="G9" s="177" t="s">
        <v>174</v>
      </c>
      <c r="H9" s="71"/>
      <c r="I9" s="164"/>
      <c r="J9" s="158"/>
      <c r="K9" s="158" t="s">
        <v>166</v>
      </c>
      <c r="L9" s="158" t="s">
        <v>175</v>
      </c>
      <c r="M9" s="81" t="s">
        <v>176</v>
      </c>
      <c r="AA9" s="139">
        <f>IF(OR(I9="Fail",ISBLANK(I9)),INDEX('Issue Code Table'!C:C,MATCH(L:L,'Issue Code Table'!A:A,0)),IF(K9="Critical",6,IF(K9="Significant",5,IF(K9="Moderate",3,2))))</f>
        <v>4</v>
      </c>
    </row>
    <row r="10" spans="1:27" ht="102.75" customHeight="1" x14ac:dyDescent="0.25">
      <c r="A10" s="158" t="s">
        <v>177</v>
      </c>
      <c r="B10" s="71" t="s">
        <v>178</v>
      </c>
      <c r="C10" s="71" t="s">
        <v>179</v>
      </c>
      <c r="D10" s="71" t="s">
        <v>153</v>
      </c>
      <c r="E10" s="177" t="s">
        <v>180</v>
      </c>
      <c r="F10" s="177" t="s">
        <v>181</v>
      </c>
      <c r="G10" s="177" t="s">
        <v>182</v>
      </c>
      <c r="H10" s="71"/>
      <c r="I10" s="164"/>
      <c r="J10" s="158"/>
      <c r="K10" s="158" t="s">
        <v>134</v>
      </c>
      <c r="L10" s="158" t="s">
        <v>183</v>
      </c>
      <c r="M10" s="71" t="s">
        <v>184</v>
      </c>
      <c r="AA10" s="139" t="e">
        <f>IF(OR(I10="Fail",ISBLANK(I10)),INDEX('Issue Code Table'!C:C,MATCH(L:L,'Issue Code Table'!A:A,0)),IF(K10="Critical",6,IF(K10="Significant",5,IF(K10="Moderate",3,2))))</f>
        <v>#N/A</v>
      </c>
    </row>
    <row r="11" spans="1:27" ht="57" customHeight="1" x14ac:dyDescent="0.25">
      <c r="A11" s="158" t="s">
        <v>185</v>
      </c>
      <c r="B11" s="71" t="s">
        <v>186</v>
      </c>
      <c r="C11" s="71" t="s">
        <v>187</v>
      </c>
      <c r="D11" s="71" t="s">
        <v>119</v>
      </c>
      <c r="E11" s="177" t="s">
        <v>188</v>
      </c>
      <c r="F11" s="177" t="s">
        <v>189</v>
      </c>
      <c r="G11" s="177" t="s">
        <v>190</v>
      </c>
      <c r="H11" s="71"/>
      <c r="I11" s="164"/>
      <c r="J11" s="158"/>
      <c r="K11" s="158" t="s">
        <v>191</v>
      </c>
      <c r="L11" s="158" t="s">
        <v>192</v>
      </c>
      <c r="M11" s="71" t="s">
        <v>193</v>
      </c>
      <c r="AA11" s="139" t="e">
        <f>IF(OR(I11="Fail",ISBLANK(I11)),INDEX('Issue Code Table'!C:C,MATCH(L:L,'Issue Code Table'!A:A,0)),IF(K11="Critical",6,IF(K11="Significant",5,IF(K11="Moderate",3,2))))</f>
        <v>#N/A</v>
      </c>
    </row>
    <row r="12" spans="1:27" ht="90.75" customHeight="1" x14ac:dyDescent="0.25">
      <c r="A12" s="158" t="s">
        <v>194</v>
      </c>
      <c r="B12" s="81" t="s">
        <v>195</v>
      </c>
      <c r="C12" s="71" t="s">
        <v>196</v>
      </c>
      <c r="D12" s="71" t="s">
        <v>119</v>
      </c>
      <c r="E12" s="177" t="s">
        <v>197</v>
      </c>
      <c r="F12" s="177" t="s">
        <v>198</v>
      </c>
      <c r="G12" s="177" t="s">
        <v>199</v>
      </c>
      <c r="H12" s="71"/>
      <c r="I12" s="164"/>
      <c r="J12" s="158"/>
      <c r="K12" s="158" t="s">
        <v>166</v>
      </c>
      <c r="L12" s="158" t="s">
        <v>200</v>
      </c>
      <c r="M12" s="81" t="s">
        <v>201</v>
      </c>
      <c r="AA12" s="139">
        <f>IF(OR(I12="Fail",ISBLANK(I12)),INDEX('Issue Code Table'!C:C,MATCH(L:L,'Issue Code Table'!A:A,0)),IF(K12="Critical",6,IF(K12="Significant",5,IF(K12="Moderate",3,2))))</f>
        <v>4</v>
      </c>
    </row>
    <row r="13" spans="1:27" ht="82.5" customHeight="1" x14ac:dyDescent="0.25">
      <c r="A13" s="158" t="s">
        <v>202</v>
      </c>
      <c r="B13" s="167" t="s">
        <v>203</v>
      </c>
      <c r="C13" s="167" t="s">
        <v>204</v>
      </c>
      <c r="D13" s="71" t="s">
        <v>119</v>
      </c>
      <c r="E13" s="177" t="s">
        <v>205</v>
      </c>
      <c r="F13" s="177" t="s">
        <v>206</v>
      </c>
      <c r="G13" s="177" t="s">
        <v>207</v>
      </c>
      <c r="H13" s="71"/>
      <c r="I13" s="164"/>
      <c r="J13" s="158"/>
      <c r="K13" s="158" t="s">
        <v>166</v>
      </c>
      <c r="L13" s="158" t="s">
        <v>208</v>
      </c>
      <c r="M13" s="164" t="s">
        <v>209</v>
      </c>
      <c r="AA13" s="139">
        <f>IF(OR(I13="Fail",ISBLANK(I13)),INDEX('Issue Code Table'!C:C,MATCH(L:L,'Issue Code Table'!A:A,0)),IF(K13="Critical",6,IF(K13="Significant",5,IF(K13="Moderate",3,2))))</f>
        <v>4</v>
      </c>
    </row>
    <row r="14" spans="1:27" ht="101.25" customHeight="1" x14ac:dyDescent="0.25">
      <c r="A14" s="158" t="s">
        <v>210</v>
      </c>
      <c r="B14" s="71" t="s">
        <v>211</v>
      </c>
      <c r="C14" s="71" t="s">
        <v>212</v>
      </c>
      <c r="D14" s="71" t="s">
        <v>119</v>
      </c>
      <c r="E14" s="177" t="s">
        <v>213</v>
      </c>
      <c r="F14" s="177" t="s">
        <v>214</v>
      </c>
      <c r="G14" s="177" t="s">
        <v>215</v>
      </c>
      <c r="H14" s="71"/>
      <c r="I14" s="164"/>
      <c r="J14" s="158"/>
      <c r="K14" s="158" t="s">
        <v>134</v>
      </c>
      <c r="L14" s="158" t="s">
        <v>216</v>
      </c>
      <c r="M14" s="71" t="s">
        <v>217</v>
      </c>
      <c r="AA14" s="139" t="e">
        <f>IF(OR(I14="Fail",ISBLANK(I14)),INDEX('Issue Code Table'!C:C,MATCH(L:L,'Issue Code Table'!A:A,0)),IF(K14="Critical",6,IF(K14="Significant",5,IF(K14="Moderate",3,2))))</f>
        <v>#N/A</v>
      </c>
    </row>
    <row r="15" spans="1:27" ht="78.75" customHeight="1" x14ac:dyDescent="0.25">
      <c r="A15" s="158" t="s">
        <v>218</v>
      </c>
      <c r="B15" s="71" t="s">
        <v>219</v>
      </c>
      <c r="C15" s="71" t="s">
        <v>220</v>
      </c>
      <c r="D15" s="71" t="s">
        <v>153</v>
      </c>
      <c r="E15" s="177" t="s">
        <v>221</v>
      </c>
      <c r="F15" s="177" t="s">
        <v>222</v>
      </c>
      <c r="G15" s="177" t="s">
        <v>223</v>
      </c>
      <c r="H15" s="71"/>
      <c r="I15" s="164"/>
      <c r="J15" s="158"/>
      <c r="K15" s="158" t="s">
        <v>134</v>
      </c>
      <c r="L15" s="158" t="s">
        <v>224</v>
      </c>
      <c r="M15" s="81" t="s">
        <v>225</v>
      </c>
      <c r="AA15" s="139">
        <f>IF(OR(I15="Fail",ISBLANK(I15)),INDEX('Issue Code Table'!C:C,MATCH(L:L,'Issue Code Table'!A:A,0)),IF(K15="Critical",6,IF(K15="Significant",5,IF(K15="Moderate",3,2))))</f>
        <v>7</v>
      </c>
    </row>
    <row r="16" spans="1:27" ht="75" x14ac:dyDescent="0.25">
      <c r="A16" s="158" t="s">
        <v>226</v>
      </c>
      <c r="B16" s="71" t="s">
        <v>227</v>
      </c>
      <c r="C16" s="71" t="s">
        <v>228</v>
      </c>
      <c r="D16" s="71" t="s">
        <v>119</v>
      </c>
      <c r="E16" s="177" t="s">
        <v>229</v>
      </c>
      <c r="F16" s="177" t="s">
        <v>230</v>
      </c>
      <c r="G16" s="178" t="s">
        <v>231</v>
      </c>
      <c r="H16" s="71"/>
      <c r="I16" s="164"/>
      <c r="J16" s="158"/>
      <c r="K16" s="158" t="s">
        <v>134</v>
      </c>
      <c r="L16" s="158" t="s">
        <v>232</v>
      </c>
      <c r="M16" s="81" t="s">
        <v>233</v>
      </c>
      <c r="AA16" s="139">
        <f>IF(OR(I16="Fail",ISBLANK(I16)),INDEX('Issue Code Table'!C:C,MATCH(L:L,'Issue Code Table'!A:A,0)),IF(K16="Critical",6,IF(K16="Significant",5,IF(K16="Moderate",3,2))))</f>
        <v>6</v>
      </c>
    </row>
    <row r="17" spans="1:27" ht="129.75" customHeight="1" x14ac:dyDescent="0.25">
      <c r="A17" s="158" t="s">
        <v>234</v>
      </c>
      <c r="B17" s="81" t="s">
        <v>235</v>
      </c>
      <c r="C17" s="71" t="s">
        <v>236</v>
      </c>
      <c r="D17" s="71" t="s">
        <v>237</v>
      </c>
      <c r="E17" s="177" t="s">
        <v>238</v>
      </c>
      <c r="F17" s="177" t="s">
        <v>239</v>
      </c>
      <c r="G17" s="177" t="s">
        <v>240</v>
      </c>
      <c r="H17" s="71"/>
      <c r="I17" s="164"/>
      <c r="J17" s="158"/>
      <c r="K17" s="158" t="s">
        <v>166</v>
      </c>
      <c r="L17" s="158" t="s">
        <v>241</v>
      </c>
      <c r="M17" s="81" t="s">
        <v>242</v>
      </c>
      <c r="AA17" s="139">
        <f>IF(OR(I17="Fail",ISBLANK(I17)),INDEX('Issue Code Table'!C:C,MATCH(L:L,'Issue Code Table'!A:A,0)),IF(K17="Critical",6,IF(K17="Significant",5,IF(K17="Moderate",3,2))))</f>
        <v>2</v>
      </c>
    </row>
    <row r="18" spans="1:27" ht="351" customHeight="1" x14ac:dyDescent="0.25">
      <c r="A18" s="158" t="s">
        <v>243</v>
      </c>
      <c r="B18" s="71" t="s">
        <v>244</v>
      </c>
      <c r="C18" s="71" t="s">
        <v>245</v>
      </c>
      <c r="D18" s="71" t="s">
        <v>119</v>
      </c>
      <c r="E18" s="177" t="s">
        <v>246</v>
      </c>
      <c r="F18" s="177" t="s">
        <v>247</v>
      </c>
      <c r="G18" s="177" t="s">
        <v>248</v>
      </c>
      <c r="H18" s="71"/>
      <c r="I18" s="164"/>
      <c r="J18" s="158"/>
      <c r="K18" s="158" t="s">
        <v>134</v>
      </c>
      <c r="L18" s="158" t="s">
        <v>249</v>
      </c>
      <c r="M18" s="71" t="s">
        <v>250</v>
      </c>
      <c r="AA18" s="139" t="e">
        <f>IF(OR(I18="Fail",ISBLANK(I18)),INDEX('Issue Code Table'!C:C,MATCH(L:L,'Issue Code Table'!A:A,0)),IF(K18="Critical",6,IF(K18="Significant",5,IF(K18="Moderate",3,2))))</f>
        <v>#N/A</v>
      </c>
    </row>
    <row r="19" spans="1:27" ht="362.5" x14ac:dyDescent="0.25">
      <c r="A19" s="158" t="s">
        <v>251</v>
      </c>
      <c r="B19" s="71" t="s">
        <v>252</v>
      </c>
      <c r="C19" s="71" t="s">
        <v>253</v>
      </c>
      <c r="D19" s="71" t="s">
        <v>254</v>
      </c>
      <c r="E19" s="177" t="s">
        <v>255</v>
      </c>
      <c r="F19" s="177" t="s">
        <v>256</v>
      </c>
      <c r="G19" s="178" t="s">
        <v>257</v>
      </c>
      <c r="H19" s="159" t="s">
        <v>258</v>
      </c>
      <c r="I19" s="164"/>
      <c r="J19" s="158"/>
      <c r="K19" s="158" t="s">
        <v>166</v>
      </c>
      <c r="L19" s="158" t="s">
        <v>259</v>
      </c>
      <c r="M19" s="81" t="s">
        <v>260</v>
      </c>
      <c r="AA19" s="139">
        <f>IF(OR(I19="Fail",ISBLANK(I19)),INDEX('Issue Code Table'!C:C,MATCH(L:L,'Issue Code Table'!A:A,0)),IF(K19="Critical",6,IF(K19="Significant",5,IF(K19="Moderate",3,2))))</f>
        <v>4</v>
      </c>
    </row>
    <row r="20" spans="1:27" ht="203.25" customHeight="1" x14ac:dyDescent="0.25">
      <c r="A20" s="158" t="s">
        <v>261</v>
      </c>
      <c r="B20" s="71" t="s">
        <v>262</v>
      </c>
      <c r="C20" s="71" t="s">
        <v>263</v>
      </c>
      <c r="D20" s="71" t="s">
        <v>153</v>
      </c>
      <c r="E20" s="177" t="s">
        <v>264</v>
      </c>
      <c r="F20" s="177" t="s">
        <v>265</v>
      </c>
      <c r="G20" s="177" t="s">
        <v>266</v>
      </c>
      <c r="H20" s="71"/>
      <c r="I20" s="164"/>
      <c r="J20" s="158"/>
      <c r="K20" s="158" t="s">
        <v>134</v>
      </c>
      <c r="L20" s="158" t="s">
        <v>267</v>
      </c>
      <c r="M20" s="81" t="s">
        <v>268</v>
      </c>
      <c r="AA20" s="139">
        <f>IF(OR(I20="Fail",ISBLANK(I20)),INDEX('Issue Code Table'!C:C,MATCH(L:L,'Issue Code Table'!A:A,0)),IF(K20="Critical",6,IF(K20="Significant",5,IF(K20="Moderate",3,2))))</f>
        <v>5</v>
      </c>
    </row>
    <row r="21" spans="1:27" ht="129" customHeight="1" x14ac:dyDescent="0.25">
      <c r="A21" s="158" t="s">
        <v>269</v>
      </c>
      <c r="B21" s="71" t="s">
        <v>262</v>
      </c>
      <c r="C21" s="71" t="s">
        <v>263</v>
      </c>
      <c r="D21" s="71" t="s">
        <v>119</v>
      </c>
      <c r="E21" s="177" t="s">
        <v>270</v>
      </c>
      <c r="F21" s="177" t="s">
        <v>271</v>
      </c>
      <c r="G21" s="177" t="s">
        <v>272</v>
      </c>
      <c r="H21" s="71"/>
      <c r="I21" s="164"/>
      <c r="J21" s="158"/>
      <c r="K21" s="158" t="s">
        <v>166</v>
      </c>
      <c r="L21" s="158" t="s">
        <v>273</v>
      </c>
      <c r="M21" s="81" t="s">
        <v>274</v>
      </c>
      <c r="AA21" s="139">
        <f>IF(OR(I21="Fail",ISBLANK(I21)),INDEX('Issue Code Table'!C:C,MATCH(L:L,'Issue Code Table'!A:A,0)),IF(K21="Critical",6,IF(K21="Significant",5,IF(K21="Moderate",3,2))))</f>
        <v>5</v>
      </c>
    </row>
    <row r="22" spans="1:27" ht="100.5" customHeight="1" x14ac:dyDescent="0.25">
      <c r="A22" s="158" t="s">
        <v>275</v>
      </c>
      <c r="B22" s="71" t="s">
        <v>276</v>
      </c>
      <c r="C22" s="71" t="s">
        <v>277</v>
      </c>
      <c r="D22" s="71" t="s">
        <v>119</v>
      </c>
      <c r="E22" s="177" t="s">
        <v>278</v>
      </c>
      <c r="F22" s="177" t="s">
        <v>279</v>
      </c>
      <c r="G22" s="177" t="s">
        <v>280</v>
      </c>
      <c r="H22" s="71"/>
      <c r="I22" s="164"/>
      <c r="J22" s="158"/>
      <c r="K22" s="158" t="s">
        <v>191</v>
      </c>
      <c r="L22" s="158" t="s">
        <v>281</v>
      </c>
      <c r="M22" s="71" t="s">
        <v>282</v>
      </c>
      <c r="AA22" s="139" t="e">
        <f>IF(OR(I22="Fail",ISBLANK(I22)),INDEX('Issue Code Table'!C:C,MATCH(L:L,'Issue Code Table'!A:A,0)),IF(K22="Critical",6,IF(K22="Significant",5,IF(K22="Moderate",3,2))))</f>
        <v>#N/A</v>
      </c>
    </row>
    <row r="23" spans="1:27" ht="95.25" customHeight="1" x14ac:dyDescent="0.25">
      <c r="A23" s="158" t="s">
        <v>283</v>
      </c>
      <c r="B23" s="81" t="s">
        <v>284</v>
      </c>
      <c r="C23" s="71" t="s">
        <v>285</v>
      </c>
      <c r="D23" s="71" t="s">
        <v>119</v>
      </c>
      <c r="E23" s="177" t="s">
        <v>286</v>
      </c>
      <c r="F23" s="177" t="s">
        <v>287</v>
      </c>
      <c r="G23" s="177" t="s">
        <v>288</v>
      </c>
      <c r="H23" s="71"/>
      <c r="I23" s="164"/>
      <c r="J23" s="158"/>
      <c r="K23" s="158" t="s">
        <v>191</v>
      </c>
      <c r="L23" s="158" t="s">
        <v>289</v>
      </c>
      <c r="M23" s="81" t="s">
        <v>290</v>
      </c>
      <c r="AA23" s="139">
        <f>IF(OR(I23="Fail",ISBLANK(I23)),INDEX('Issue Code Table'!C:C,MATCH(L:L,'Issue Code Table'!A:A,0)),IF(K23="Critical",6,IF(K23="Significant",5,IF(K23="Moderate",3,2))))</f>
        <v>2</v>
      </c>
    </row>
    <row r="24" spans="1:27" ht="69.75" customHeight="1" x14ac:dyDescent="0.25">
      <c r="A24" s="158" t="s">
        <v>291</v>
      </c>
      <c r="B24" s="81" t="s">
        <v>292</v>
      </c>
      <c r="C24" s="71" t="s">
        <v>293</v>
      </c>
      <c r="D24" s="71" t="s">
        <v>119</v>
      </c>
      <c r="E24" s="177" t="s">
        <v>294</v>
      </c>
      <c r="F24" s="177" t="s">
        <v>295</v>
      </c>
      <c r="G24" s="177" t="s">
        <v>296</v>
      </c>
      <c r="H24" s="71"/>
      <c r="I24" s="164"/>
      <c r="J24" s="158"/>
      <c r="K24" s="158" t="s">
        <v>166</v>
      </c>
      <c r="L24" s="158" t="s">
        <v>297</v>
      </c>
      <c r="M24" s="81" t="s">
        <v>298</v>
      </c>
      <c r="AA24" s="139">
        <f>IF(OR(I24="Fail",ISBLANK(I24)),INDEX('Issue Code Table'!C:C,MATCH(L:L,'Issue Code Table'!A:A,0)),IF(K24="Critical",6,IF(K24="Significant",5,IF(K24="Moderate",3,2))))</f>
        <v>4</v>
      </c>
    </row>
    <row r="25" spans="1:27" ht="103.5" customHeight="1" x14ac:dyDescent="0.25">
      <c r="A25" s="158" t="s">
        <v>299</v>
      </c>
      <c r="B25" s="81" t="s">
        <v>300</v>
      </c>
      <c r="C25" s="71" t="s">
        <v>301</v>
      </c>
      <c r="D25" s="71" t="s">
        <v>119</v>
      </c>
      <c r="E25" s="177" t="s">
        <v>302</v>
      </c>
      <c r="F25" s="177" t="s">
        <v>303</v>
      </c>
      <c r="G25" s="177" t="s">
        <v>304</v>
      </c>
      <c r="H25" s="71"/>
      <c r="I25" s="164"/>
      <c r="J25" s="158"/>
      <c r="K25" s="158" t="s">
        <v>166</v>
      </c>
      <c r="L25" s="158" t="s">
        <v>305</v>
      </c>
      <c r="M25" s="71" t="s">
        <v>306</v>
      </c>
      <c r="AA25" s="139" t="e">
        <f>IF(OR(I25="Fail",ISBLANK(I25)),INDEX('Issue Code Table'!C:C,MATCH(L:L,'Issue Code Table'!A:A,0)),IF(K25="Critical",6,IF(K25="Significant",5,IF(K25="Moderate",3,2))))</f>
        <v>#N/A</v>
      </c>
    </row>
    <row r="26" spans="1:27" ht="75" x14ac:dyDescent="0.25">
      <c r="A26" s="158" t="s">
        <v>307</v>
      </c>
      <c r="B26" s="71" t="s">
        <v>308</v>
      </c>
      <c r="C26" s="71" t="s">
        <v>309</v>
      </c>
      <c r="D26" s="71" t="s">
        <v>119</v>
      </c>
      <c r="E26" s="177" t="s">
        <v>310</v>
      </c>
      <c r="F26" s="177" t="s">
        <v>311</v>
      </c>
      <c r="G26" s="177" t="s">
        <v>312</v>
      </c>
      <c r="H26" s="71"/>
      <c r="I26" s="164"/>
      <c r="J26" s="158"/>
      <c r="K26" s="158" t="s">
        <v>166</v>
      </c>
      <c r="L26" s="158" t="s">
        <v>313</v>
      </c>
      <c r="M26" s="81" t="s">
        <v>314</v>
      </c>
      <c r="AA26" s="139">
        <f>IF(OR(I26="Fail",ISBLANK(I26)),INDEX('Issue Code Table'!C:C,MATCH(L:L,'Issue Code Table'!A:A,0)),IF(K26="Critical",6,IF(K26="Significant",5,IF(K26="Moderate",3,2))))</f>
        <v>4</v>
      </c>
    </row>
    <row r="27" spans="1:27" ht="112.5" x14ac:dyDescent="0.25">
      <c r="A27" s="158" t="s">
        <v>315</v>
      </c>
      <c r="B27" s="81" t="s">
        <v>316</v>
      </c>
      <c r="C27" s="71" t="s">
        <v>317</v>
      </c>
      <c r="D27" s="71" t="s">
        <v>119</v>
      </c>
      <c r="E27" s="177" t="s">
        <v>318</v>
      </c>
      <c r="F27" s="177" t="s">
        <v>319</v>
      </c>
      <c r="G27" s="177" t="s">
        <v>320</v>
      </c>
      <c r="H27" s="71"/>
      <c r="I27" s="164"/>
      <c r="J27" s="158" t="s">
        <v>321</v>
      </c>
      <c r="K27" s="158" t="s">
        <v>134</v>
      </c>
      <c r="L27" s="158" t="s">
        <v>322</v>
      </c>
      <c r="M27" s="166" t="s">
        <v>323</v>
      </c>
      <c r="AA27" s="139">
        <f>IF(OR(I27="Fail",ISBLANK(I27)),INDEX('Issue Code Table'!C:C,MATCH(L:L,'Issue Code Table'!A:A,0)),IF(K27="Critical",6,IF(K27="Significant",5,IF(K27="Moderate",3,2))))</f>
        <v>7</v>
      </c>
    </row>
    <row r="28" spans="1:27" ht="106.5" customHeight="1" x14ac:dyDescent="0.25">
      <c r="A28" s="158" t="s">
        <v>324</v>
      </c>
      <c r="B28" s="71" t="s">
        <v>325</v>
      </c>
      <c r="C28" s="71" t="s">
        <v>326</v>
      </c>
      <c r="D28" s="71" t="s">
        <v>153</v>
      </c>
      <c r="E28" s="177" t="s">
        <v>327</v>
      </c>
      <c r="F28" s="177" t="s">
        <v>328</v>
      </c>
      <c r="G28" s="177" t="s">
        <v>329</v>
      </c>
      <c r="H28" s="71"/>
      <c r="I28" s="164"/>
      <c r="J28" s="158" t="s">
        <v>330</v>
      </c>
      <c r="K28" s="158" t="s">
        <v>134</v>
      </c>
      <c r="L28" s="158" t="s">
        <v>331</v>
      </c>
      <c r="M28" s="71" t="s">
        <v>332</v>
      </c>
      <c r="AA28" s="139" t="e">
        <f>IF(OR(I28="Fail",ISBLANK(I28)),INDEX('Issue Code Table'!C:C,MATCH(L:L,'Issue Code Table'!A:A,0)),IF(K28="Critical",6,IF(K28="Significant",5,IF(K28="Moderate",3,2))))</f>
        <v>#N/A</v>
      </c>
    </row>
    <row r="29" spans="1:27" ht="106.5" customHeight="1" x14ac:dyDescent="0.25">
      <c r="A29" s="158" t="s">
        <v>333</v>
      </c>
      <c r="B29" s="71" t="s">
        <v>325</v>
      </c>
      <c r="C29" s="71" t="s">
        <v>326</v>
      </c>
      <c r="D29" s="71" t="s">
        <v>153</v>
      </c>
      <c r="E29" s="179" t="s">
        <v>334</v>
      </c>
      <c r="F29" s="177" t="s">
        <v>335</v>
      </c>
      <c r="G29" s="177" t="s">
        <v>336</v>
      </c>
      <c r="H29" s="71"/>
      <c r="I29" s="164"/>
      <c r="J29" s="158" t="s">
        <v>337</v>
      </c>
      <c r="K29" s="158" t="s">
        <v>191</v>
      </c>
      <c r="L29" s="158" t="s">
        <v>338</v>
      </c>
      <c r="M29" s="81" t="s">
        <v>339</v>
      </c>
      <c r="AA29" s="139">
        <f>IF(OR(I29="Fail",ISBLANK(I29)),INDEX('Issue Code Table'!C:C,MATCH(L:L,'Issue Code Table'!A:A,0)),IF(K29="Critical",6,IF(K29="Significant",5,IF(K29="Moderate",3,2))))</f>
        <v>1</v>
      </c>
    </row>
    <row r="30" spans="1:27" ht="102.75" customHeight="1" x14ac:dyDescent="0.25">
      <c r="A30" s="158" t="s">
        <v>340</v>
      </c>
      <c r="B30" s="71" t="s">
        <v>325</v>
      </c>
      <c r="C30" s="71" t="s">
        <v>326</v>
      </c>
      <c r="D30" s="71" t="s">
        <v>153</v>
      </c>
      <c r="E30" s="179" t="s">
        <v>341</v>
      </c>
      <c r="F30" s="177" t="s">
        <v>342</v>
      </c>
      <c r="G30" s="177" t="s">
        <v>343</v>
      </c>
      <c r="H30" s="71"/>
      <c r="I30" s="164"/>
      <c r="J30" s="158" t="s">
        <v>344</v>
      </c>
      <c r="K30" s="158" t="s">
        <v>166</v>
      </c>
      <c r="L30" s="158" t="s">
        <v>345</v>
      </c>
      <c r="M30" s="81" t="s">
        <v>346</v>
      </c>
      <c r="AA30" s="139">
        <f>IF(OR(I30="Fail",ISBLANK(I30)),INDEX('Issue Code Table'!C:C,MATCH(L:L,'Issue Code Table'!A:A,0)),IF(K30="Critical",6,IF(K30="Significant",5,IF(K30="Moderate",3,2))))</f>
        <v>3</v>
      </c>
    </row>
    <row r="31" spans="1:27" ht="87.75" customHeight="1" x14ac:dyDescent="0.25">
      <c r="A31" s="158" t="s">
        <v>347</v>
      </c>
      <c r="B31" s="71" t="s">
        <v>325</v>
      </c>
      <c r="C31" s="71" t="s">
        <v>326</v>
      </c>
      <c r="D31" s="71" t="s">
        <v>153</v>
      </c>
      <c r="E31" s="177" t="s">
        <v>348</v>
      </c>
      <c r="F31" s="177" t="s">
        <v>349</v>
      </c>
      <c r="G31" s="177" t="s">
        <v>350</v>
      </c>
      <c r="H31" s="71"/>
      <c r="I31" s="164"/>
      <c r="J31" s="158" t="s">
        <v>351</v>
      </c>
      <c r="K31" s="158" t="s">
        <v>134</v>
      </c>
      <c r="L31" s="158" t="s">
        <v>352</v>
      </c>
      <c r="M31" s="81" t="s">
        <v>353</v>
      </c>
      <c r="AA31" s="139">
        <f>IF(OR(I31="Fail",ISBLANK(I31)),INDEX('Issue Code Table'!C:C,MATCH(L:L,'Issue Code Table'!A:A,0)),IF(K31="Critical",6,IF(K31="Significant",5,IF(K31="Moderate",3,2))))</f>
        <v>5</v>
      </c>
    </row>
    <row r="32" spans="1:27" ht="100.5" customHeight="1" x14ac:dyDescent="0.25">
      <c r="A32" s="158" t="s">
        <v>354</v>
      </c>
      <c r="B32" s="71" t="s">
        <v>325</v>
      </c>
      <c r="C32" s="71" t="s">
        <v>326</v>
      </c>
      <c r="D32" s="71" t="s">
        <v>119</v>
      </c>
      <c r="E32" s="177" t="s">
        <v>355</v>
      </c>
      <c r="F32" s="177" t="s">
        <v>356</v>
      </c>
      <c r="G32" s="177" t="s">
        <v>357</v>
      </c>
      <c r="H32" s="71"/>
      <c r="I32" s="164"/>
      <c r="J32" s="158" t="s">
        <v>358</v>
      </c>
      <c r="K32" s="158" t="s">
        <v>166</v>
      </c>
      <c r="L32" s="158" t="s">
        <v>359</v>
      </c>
      <c r="M32" s="81" t="s">
        <v>360</v>
      </c>
      <c r="AA32" s="139">
        <f>IF(OR(I32="Fail",ISBLANK(I32)),INDEX('Issue Code Table'!C:C,MATCH(L:L,'Issue Code Table'!A:A,0)),IF(K32="Critical",6,IF(K32="Significant",5,IF(K32="Moderate",3,2))))</f>
        <v>5</v>
      </c>
    </row>
    <row r="33" spans="1:27" ht="114" customHeight="1" x14ac:dyDescent="0.25">
      <c r="A33" s="158" t="s">
        <v>361</v>
      </c>
      <c r="B33" s="71" t="s">
        <v>325</v>
      </c>
      <c r="C33" s="71" t="s">
        <v>326</v>
      </c>
      <c r="D33" s="71" t="s">
        <v>153</v>
      </c>
      <c r="E33" s="177" t="s">
        <v>362</v>
      </c>
      <c r="F33" s="177" t="s">
        <v>363</v>
      </c>
      <c r="G33" s="177" t="s">
        <v>364</v>
      </c>
      <c r="H33" s="71"/>
      <c r="I33" s="164"/>
      <c r="J33" s="158" t="s">
        <v>365</v>
      </c>
      <c r="K33" s="158" t="s">
        <v>134</v>
      </c>
      <c r="L33" s="158" t="s">
        <v>366</v>
      </c>
      <c r="M33" s="81" t="s">
        <v>367</v>
      </c>
      <c r="AA33" s="139">
        <f>IF(OR(I33="Fail",ISBLANK(I33)),INDEX('Issue Code Table'!C:C,MATCH(L:L,'Issue Code Table'!A:A,0)),IF(K33="Critical",6,IF(K33="Significant",5,IF(K33="Moderate",3,2))))</f>
        <v>5</v>
      </c>
    </row>
    <row r="34" spans="1:27" ht="80.25" customHeight="1" x14ac:dyDescent="0.25">
      <c r="A34" s="158" t="s">
        <v>368</v>
      </c>
      <c r="B34" s="71" t="s">
        <v>369</v>
      </c>
      <c r="C34" s="71" t="s">
        <v>370</v>
      </c>
      <c r="D34" s="71" t="s">
        <v>371</v>
      </c>
      <c r="E34" s="177" t="s">
        <v>372</v>
      </c>
      <c r="F34" s="177" t="s">
        <v>373</v>
      </c>
      <c r="G34" s="177" t="s">
        <v>374</v>
      </c>
      <c r="H34" s="71"/>
      <c r="I34" s="164"/>
      <c r="J34" s="158" t="s">
        <v>375</v>
      </c>
      <c r="K34" s="158" t="s">
        <v>134</v>
      </c>
      <c r="L34" s="158" t="s">
        <v>376</v>
      </c>
      <c r="M34" s="81" t="s">
        <v>377</v>
      </c>
      <c r="AA34" s="139">
        <f>IF(OR(I34="Fail",ISBLANK(I34)),INDEX('Issue Code Table'!C:C,MATCH(L:L,'Issue Code Table'!A:A,0)),IF(K34="Critical",6,IF(K34="Significant",5,IF(K34="Moderate",3,2))))</f>
        <v>7</v>
      </c>
    </row>
    <row r="35" spans="1:27" ht="75" customHeight="1" x14ac:dyDescent="0.25">
      <c r="A35" s="158" t="s">
        <v>378</v>
      </c>
      <c r="B35" s="71" t="s">
        <v>379</v>
      </c>
      <c r="C35" s="71" t="s">
        <v>380</v>
      </c>
      <c r="D35" s="71" t="s">
        <v>153</v>
      </c>
      <c r="E35" s="177" t="s">
        <v>381</v>
      </c>
      <c r="F35" s="177" t="s">
        <v>382</v>
      </c>
      <c r="G35" s="177" t="s">
        <v>383</v>
      </c>
      <c r="H35" s="71"/>
      <c r="I35" s="164"/>
      <c r="J35" s="71" t="s">
        <v>384</v>
      </c>
      <c r="K35" s="158" t="s">
        <v>134</v>
      </c>
      <c r="L35" s="158" t="s">
        <v>385</v>
      </c>
      <c r="M35" s="81" t="s">
        <v>386</v>
      </c>
      <c r="AA35" s="139">
        <f>IF(OR(I35="Fail",ISBLANK(I35)),INDEX('Issue Code Table'!C:C,MATCH(L:L,'Issue Code Table'!A:A,0)),IF(K35="Critical",6,IF(K35="Significant",5,IF(K35="Moderate",3,2))))</f>
        <v>6</v>
      </c>
    </row>
    <row r="36" spans="1:27" ht="83.25" customHeight="1" x14ac:dyDescent="0.25">
      <c r="A36" s="158" t="s">
        <v>387</v>
      </c>
      <c r="B36" s="71" t="s">
        <v>388</v>
      </c>
      <c r="C36" s="71" t="s">
        <v>389</v>
      </c>
      <c r="D36" s="71" t="s">
        <v>153</v>
      </c>
      <c r="E36" s="177" t="s">
        <v>390</v>
      </c>
      <c r="F36" s="177" t="s">
        <v>391</v>
      </c>
      <c r="G36" s="177" t="s">
        <v>392</v>
      </c>
      <c r="H36" s="71"/>
      <c r="I36" s="164"/>
      <c r="J36" s="158" t="s">
        <v>393</v>
      </c>
      <c r="K36" s="158" t="s">
        <v>166</v>
      </c>
      <c r="L36" s="158" t="s">
        <v>394</v>
      </c>
      <c r="M36" s="81" t="s">
        <v>395</v>
      </c>
      <c r="AA36" s="139">
        <f>IF(OR(I36="Fail",ISBLANK(I36)),INDEX('Issue Code Table'!C:C,MATCH(L:L,'Issue Code Table'!A:A,0)),IF(K36="Critical",6,IF(K36="Significant",5,IF(K36="Moderate",3,2))))</f>
        <v>4</v>
      </c>
    </row>
    <row r="37" spans="1:27" ht="78.75" customHeight="1" x14ac:dyDescent="0.25">
      <c r="A37" s="158" t="s">
        <v>396</v>
      </c>
      <c r="B37" s="71" t="s">
        <v>379</v>
      </c>
      <c r="C37" s="71" t="s">
        <v>380</v>
      </c>
      <c r="D37" s="71" t="s">
        <v>119</v>
      </c>
      <c r="E37" s="177" t="s">
        <v>397</v>
      </c>
      <c r="F37" s="177" t="s">
        <v>398</v>
      </c>
      <c r="G37" s="177" t="s">
        <v>399</v>
      </c>
      <c r="H37" s="71"/>
      <c r="I37" s="164"/>
      <c r="J37" s="158" t="s">
        <v>400</v>
      </c>
      <c r="K37" s="158" t="s">
        <v>134</v>
      </c>
      <c r="L37" s="158" t="s">
        <v>385</v>
      </c>
      <c r="M37" s="81" t="s">
        <v>386</v>
      </c>
      <c r="AA37" s="139">
        <f>IF(OR(I37="Fail",ISBLANK(I37)),INDEX('Issue Code Table'!C:C,MATCH(L:L,'Issue Code Table'!A:A,0)),IF(K37="Critical",6,IF(K37="Significant",5,IF(K37="Moderate",3,2))))</f>
        <v>6</v>
      </c>
    </row>
    <row r="38" spans="1:27" ht="61.5" customHeight="1" x14ac:dyDescent="0.25">
      <c r="A38" s="158" t="s">
        <v>401</v>
      </c>
      <c r="B38" s="71" t="s">
        <v>402</v>
      </c>
      <c r="C38" s="71" t="s">
        <v>403</v>
      </c>
      <c r="D38" s="71" t="s">
        <v>404</v>
      </c>
      <c r="E38" s="177" t="s">
        <v>405</v>
      </c>
      <c r="F38" s="177" t="s">
        <v>406</v>
      </c>
      <c r="G38" s="177" t="s">
        <v>407</v>
      </c>
      <c r="H38" s="71"/>
      <c r="I38" s="164"/>
      <c r="J38" s="158"/>
      <c r="K38" s="158" t="s">
        <v>134</v>
      </c>
      <c r="L38" s="158" t="s">
        <v>408</v>
      </c>
      <c r="M38" s="81" t="s">
        <v>409</v>
      </c>
      <c r="AA38" s="139">
        <f>IF(OR(I38="Fail",ISBLANK(I38)),INDEX('Issue Code Table'!C:C,MATCH(L:L,'Issue Code Table'!A:A,0)),IF(K38="Critical",6,IF(K38="Significant",5,IF(K38="Moderate",3,2))))</f>
        <v>5</v>
      </c>
    </row>
    <row r="39" spans="1:27" ht="81" customHeight="1" x14ac:dyDescent="0.25">
      <c r="A39" s="158" t="s">
        <v>410</v>
      </c>
      <c r="B39" s="71" t="s">
        <v>411</v>
      </c>
      <c r="C39" s="71" t="s">
        <v>412</v>
      </c>
      <c r="D39" s="71" t="s">
        <v>404</v>
      </c>
      <c r="E39" s="177" t="s">
        <v>413</v>
      </c>
      <c r="F39" s="177" t="s">
        <v>414</v>
      </c>
      <c r="G39" s="177" t="s">
        <v>415</v>
      </c>
      <c r="H39" s="71"/>
      <c r="I39" s="164"/>
      <c r="J39" s="158"/>
      <c r="K39" s="158" t="s">
        <v>166</v>
      </c>
      <c r="L39" s="158" t="s">
        <v>416</v>
      </c>
      <c r="M39" s="81" t="s">
        <v>417</v>
      </c>
      <c r="AA39" s="139">
        <f>IF(OR(I39="Fail",ISBLANK(I39)),INDEX('Issue Code Table'!C:C,MATCH(L:L,'Issue Code Table'!A:A,0)),IF(K39="Critical",6,IF(K39="Significant",5,IF(K39="Moderate",3,2))))</f>
        <v>4</v>
      </c>
    </row>
    <row r="40" spans="1:27" ht="50" x14ac:dyDescent="0.25">
      <c r="A40" s="158" t="s">
        <v>418</v>
      </c>
      <c r="B40" s="189" t="s">
        <v>419</v>
      </c>
      <c r="C40" s="190" t="s">
        <v>420</v>
      </c>
      <c r="D40" s="71" t="s">
        <v>421</v>
      </c>
      <c r="E40" s="177" t="s">
        <v>422</v>
      </c>
      <c r="F40" s="177" t="s">
        <v>423</v>
      </c>
      <c r="G40" s="177" t="s">
        <v>424</v>
      </c>
      <c r="H40" s="71"/>
      <c r="I40" s="164"/>
      <c r="J40" s="158"/>
      <c r="K40" s="158" t="s">
        <v>134</v>
      </c>
      <c r="L40" s="158" t="s">
        <v>425</v>
      </c>
      <c r="M40" s="71" t="s">
        <v>426</v>
      </c>
      <c r="AA40" s="139" t="e">
        <f>IF(OR(I40="Fail",ISBLANK(I40)),INDEX('Issue Code Table'!C:C,MATCH(L:L,'Issue Code Table'!A:A,0)),IF(K40="Critical",6,IF(K40="Significant",5,IF(K40="Moderate",3,2))))</f>
        <v>#N/A</v>
      </c>
    </row>
    <row r="41" spans="1:27" ht="62.5" x14ac:dyDescent="0.25">
      <c r="A41" s="158" t="s">
        <v>427</v>
      </c>
      <c r="B41" s="189" t="s">
        <v>419</v>
      </c>
      <c r="C41" s="190" t="s">
        <v>420</v>
      </c>
      <c r="D41" s="71" t="s">
        <v>421</v>
      </c>
      <c r="E41" s="177" t="s">
        <v>428</v>
      </c>
      <c r="F41" s="177" t="s">
        <v>429</v>
      </c>
      <c r="G41" s="177" t="s">
        <v>430</v>
      </c>
      <c r="H41" s="71"/>
      <c r="I41" s="164"/>
      <c r="J41" s="158"/>
      <c r="K41" s="158" t="s">
        <v>134</v>
      </c>
      <c r="L41" s="158" t="s">
        <v>431</v>
      </c>
      <c r="M41" s="81" t="s">
        <v>432</v>
      </c>
      <c r="AA41" s="139">
        <f>IF(OR(I41="Fail",ISBLANK(I41)),INDEX('Issue Code Table'!C:C,MATCH(L:L,'Issue Code Table'!A:A,0)),IF(K41="Critical",6,IF(K41="Significant",5,IF(K41="Moderate",3,2))))</f>
        <v>5</v>
      </c>
    </row>
    <row r="42" spans="1:27" ht="50" x14ac:dyDescent="0.25">
      <c r="A42" s="158" t="s">
        <v>433</v>
      </c>
      <c r="B42" s="189" t="s">
        <v>419</v>
      </c>
      <c r="C42" s="190" t="s">
        <v>420</v>
      </c>
      <c r="D42" s="71" t="s">
        <v>404</v>
      </c>
      <c r="E42" s="177" t="s">
        <v>428</v>
      </c>
      <c r="F42" s="177" t="s">
        <v>434</v>
      </c>
      <c r="G42" s="177" t="s">
        <v>435</v>
      </c>
      <c r="H42" s="71"/>
      <c r="I42" s="164"/>
      <c r="J42" s="158"/>
      <c r="K42" s="158" t="s">
        <v>166</v>
      </c>
      <c r="L42" s="158" t="s">
        <v>436</v>
      </c>
      <c r="M42" s="81" t="s">
        <v>437</v>
      </c>
      <c r="AA42" s="139">
        <f>IF(OR(I42="Fail",ISBLANK(I42)),INDEX('Issue Code Table'!C:C,MATCH(L:L,'Issue Code Table'!A:A,0)),IF(K42="Critical",6,IF(K42="Significant",5,IF(K42="Moderate",3,2))))</f>
        <v>4</v>
      </c>
    </row>
    <row r="43" spans="1:27" ht="91.5" customHeight="1" x14ac:dyDescent="0.25">
      <c r="A43" s="158" t="s">
        <v>438</v>
      </c>
      <c r="B43" s="81" t="s">
        <v>439</v>
      </c>
      <c r="C43" s="71" t="s">
        <v>440</v>
      </c>
      <c r="D43" s="71" t="s">
        <v>119</v>
      </c>
      <c r="E43" s="177" t="s">
        <v>441</v>
      </c>
      <c r="F43" s="177" t="s">
        <v>442</v>
      </c>
      <c r="G43" s="177" t="s">
        <v>443</v>
      </c>
      <c r="H43" s="71"/>
      <c r="I43" s="164"/>
      <c r="J43" s="158"/>
      <c r="K43" s="158" t="s">
        <v>191</v>
      </c>
      <c r="L43" s="158" t="s">
        <v>444</v>
      </c>
      <c r="M43" s="81" t="s">
        <v>445</v>
      </c>
      <c r="AA43" s="139">
        <f>IF(OR(I43="Fail",ISBLANK(I43)),INDEX('Issue Code Table'!C:C,MATCH(L:L,'Issue Code Table'!A:A,0)),IF(K43="Critical",6,IF(K43="Significant",5,IF(K43="Moderate",3,2))))</f>
        <v>2</v>
      </c>
    </row>
    <row r="44" spans="1:27" ht="71.25" customHeight="1" x14ac:dyDescent="0.25">
      <c r="A44" s="158" t="s">
        <v>446</v>
      </c>
      <c r="B44" s="81" t="s">
        <v>439</v>
      </c>
      <c r="C44" s="71" t="s">
        <v>440</v>
      </c>
      <c r="D44" s="71" t="s">
        <v>119</v>
      </c>
      <c r="E44" s="177" t="s">
        <v>441</v>
      </c>
      <c r="F44" s="177" t="s">
        <v>447</v>
      </c>
      <c r="G44" s="177" t="s">
        <v>448</v>
      </c>
      <c r="H44" s="71"/>
      <c r="I44" s="164"/>
      <c r="J44" s="158"/>
      <c r="K44" s="158" t="s">
        <v>191</v>
      </c>
      <c r="L44" s="158" t="s">
        <v>444</v>
      </c>
      <c r="M44" s="81" t="s">
        <v>445</v>
      </c>
      <c r="AA44" s="139">
        <f>IF(OR(I44="Fail",ISBLANK(I44)),INDEX('Issue Code Table'!C:C,MATCH(L:L,'Issue Code Table'!A:A,0)),IF(K44="Critical",6,IF(K44="Significant",5,IF(K44="Moderate",3,2))))</f>
        <v>2</v>
      </c>
    </row>
    <row r="45" spans="1:27" ht="85.5" customHeight="1" x14ac:dyDescent="0.25">
      <c r="A45" s="158" t="s">
        <v>449</v>
      </c>
      <c r="B45" s="81" t="s">
        <v>450</v>
      </c>
      <c r="C45" s="71" t="s">
        <v>451</v>
      </c>
      <c r="D45" s="71" t="s">
        <v>119</v>
      </c>
      <c r="E45" s="177" t="s">
        <v>452</v>
      </c>
      <c r="F45" s="177" t="s">
        <v>453</v>
      </c>
      <c r="G45" s="177" t="s">
        <v>454</v>
      </c>
      <c r="H45" s="71"/>
      <c r="I45" s="164"/>
      <c r="J45" s="158" t="s">
        <v>455</v>
      </c>
      <c r="K45" s="158" t="s">
        <v>134</v>
      </c>
      <c r="L45" s="158" t="s">
        <v>456</v>
      </c>
      <c r="M45" s="71" t="s">
        <v>457</v>
      </c>
      <c r="AA45" s="139" t="e">
        <f>IF(OR(I45="Fail",ISBLANK(I45)),INDEX('Issue Code Table'!C:C,MATCH(L:L,'Issue Code Table'!A:A,0)),IF(K45="Critical",6,IF(K45="Significant",5,IF(K45="Moderate",3,2))))</f>
        <v>#N/A</v>
      </c>
    </row>
    <row r="46" spans="1:27" ht="87.75" customHeight="1" x14ac:dyDescent="0.25">
      <c r="A46" s="158" t="s">
        <v>458</v>
      </c>
      <c r="B46" s="81" t="s">
        <v>459</v>
      </c>
      <c r="C46" s="71" t="s">
        <v>460</v>
      </c>
      <c r="D46" s="71" t="s">
        <v>119</v>
      </c>
      <c r="E46" s="177" t="s">
        <v>461</v>
      </c>
      <c r="F46" s="178" t="s">
        <v>462</v>
      </c>
      <c r="G46" s="178" t="s">
        <v>463</v>
      </c>
      <c r="H46" s="71"/>
      <c r="I46" s="164"/>
      <c r="J46" s="158"/>
      <c r="K46" s="158" t="s">
        <v>134</v>
      </c>
      <c r="L46" s="158" t="s">
        <v>464</v>
      </c>
      <c r="M46" s="81" t="s">
        <v>465</v>
      </c>
      <c r="AA46" s="139">
        <f>IF(OR(I46="Fail",ISBLANK(I46)),INDEX('Issue Code Table'!C:C,MATCH(L:L,'Issue Code Table'!A:A,0)),IF(K46="Critical",6,IF(K46="Significant",5,IF(K46="Moderate",3,2))))</f>
        <v>5</v>
      </c>
    </row>
    <row r="47" spans="1:27" x14ac:dyDescent="0.25">
      <c r="A47" s="52"/>
      <c r="B47" s="82"/>
      <c r="C47" s="52"/>
      <c r="D47" s="187"/>
      <c r="E47" s="51"/>
      <c r="F47" s="51"/>
      <c r="G47" s="51"/>
      <c r="H47" s="51"/>
      <c r="I47" s="51"/>
      <c r="J47" s="51"/>
      <c r="K47" s="51"/>
      <c r="L47" s="155"/>
      <c r="M47" s="155"/>
      <c r="AA47" s="51"/>
    </row>
    <row r="50" spans="8:8" x14ac:dyDescent="0.25">
      <c r="H50" s="70" t="s">
        <v>466</v>
      </c>
    </row>
    <row r="51" spans="8:8" x14ac:dyDescent="0.25">
      <c r="H51" s="70" t="s">
        <v>58</v>
      </c>
    </row>
    <row r="52" spans="8:8" x14ac:dyDescent="0.25">
      <c r="H52" s="70" t="s">
        <v>59</v>
      </c>
    </row>
    <row r="53" spans="8:8" x14ac:dyDescent="0.25">
      <c r="H53" s="70" t="s">
        <v>47</v>
      </c>
    </row>
    <row r="54" spans="8:8" x14ac:dyDescent="0.25">
      <c r="H54" s="70" t="s">
        <v>467</v>
      </c>
    </row>
    <row r="55" spans="8:8" x14ac:dyDescent="0.25">
      <c r="H55" s="70" t="s">
        <v>468</v>
      </c>
    </row>
    <row r="56" spans="8:8" x14ac:dyDescent="0.25">
      <c r="H56" s="70" t="s">
        <v>469</v>
      </c>
    </row>
    <row r="57" spans="8:8" x14ac:dyDescent="0.25">
      <c r="H57" s="70" t="s">
        <v>470</v>
      </c>
    </row>
    <row r="58" spans="8:8" x14ac:dyDescent="0.25">
      <c r="H58" s="70" t="s">
        <v>421</v>
      </c>
    </row>
    <row r="59" spans="8:8" x14ac:dyDescent="0.25">
      <c r="H59" s="70" t="s">
        <v>119</v>
      </c>
    </row>
    <row r="61" spans="8:8" x14ac:dyDescent="0.25">
      <c r="H61" s="137" t="s">
        <v>471</v>
      </c>
    </row>
    <row r="62" spans="8:8" x14ac:dyDescent="0.25">
      <c r="H62" s="138" t="s">
        <v>123</v>
      </c>
    </row>
    <row r="63" spans="8:8" x14ac:dyDescent="0.25">
      <c r="H63" s="137" t="s">
        <v>134</v>
      </c>
    </row>
    <row r="64" spans="8:8" x14ac:dyDescent="0.25">
      <c r="H64" s="137" t="s">
        <v>166</v>
      </c>
    </row>
    <row r="65" spans="8:8" x14ac:dyDescent="0.25">
      <c r="H65" s="137" t="s">
        <v>191</v>
      </c>
    </row>
  </sheetData>
  <protectedRanges>
    <protectedRange password="E1A2" sqref="L17:L18 L10 L12" name="Range1"/>
    <protectedRange password="E1A2" sqref="L5" name="Range1_3"/>
    <protectedRange password="E1A2" sqref="AA2" name="Range1_1_2_1"/>
    <protectedRange password="E1A2" sqref="L2:M2" name="Range1_5_1"/>
    <protectedRange password="E1A2" sqref="L6" name="Range1_1"/>
    <protectedRange password="E1A2" sqref="L7" name="Range1_2"/>
    <protectedRange password="E1A2" sqref="L8" name="Range1_5"/>
    <protectedRange password="E1A2" sqref="L9" name="Range1_6"/>
    <protectedRange password="E1A2" sqref="L11" name="Range1_6_1"/>
    <protectedRange password="E1A2" sqref="L14" name="Range1_7"/>
    <protectedRange password="E1A2" sqref="L15" name="Range1_8"/>
    <protectedRange password="E1A2" sqref="L16" name="Range1_9"/>
    <protectedRange password="E1A2" sqref="L20" name="Range1_8_2"/>
    <protectedRange password="E1A2" sqref="L3" name="Range1_1_2"/>
    <protectedRange password="E1A2" sqref="L4" name="Range1_4_1"/>
  </protectedRanges>
  <autoFilter ref="A2:AA46" xr:uid="{00000000-0009-0000-0000-000003000000}"/>
  <phoneticPr fontId="2" type="noConversion"/>
  <conditionalFormatting sqref="J36">
    <cfRule type="cellIs" dxfId="18" priority="41" stopIfTrue="1" operator="equal">
      <formula>"Pass"</formula>
    </cfRule>
    <cfRule type="cellIs" dxfId="17" priority="42" stopIfTrue="1" operator="equal">
      <formula>"Fail"</formula>
    </cfRule>
    <cfRule type="cellIs" dxfId="16" priority="43" stopIfTrue="1" operator="equal">
      <formula>"Info Needed"</formula>
    </cfRule>
  </conditionalFormatting>
  <conditionalFormatting sqref="J45">
    <cfRule type="cellIs" dxfId="15" priority="26" stopIfTrue="1" operator="equal">
      <formula>"Pass"</formula>
    </cfRule>
    <cfRule type="cellIs" dxfId="14" priority="27" stopIfTrue="1" operator="equal">
      <formula>"Fail"</formula>
    </cfRule>
    <cfRule type="cellIs" dxfId="13" priority="28" stopIfTrue="1" operator="equal">
      <formula>"Info"</formula>
    </cfRule>
  </conditionalFormatting>
  <conditionalFormatting sqref="J41">
    <cfRule type="cellIs" dxfId="12" priority="29" stopIfTrue="1" operator="equal">
      <formula>"Pass"</formula>
    </cfRule>
    <cfRule type="cellIs" dxfId="11" priority="30" stopIfTrue="1" operator="equal">
      <formula>"Fail"</formula>
    </cfRule>
    <cfRule type="cellIs" dxfId="10" priority="31" stopIfTrue="1" operator="equal">
      <formula>"Info"</formula>
    </cfRule>
  </conditionalFormatting>
  <conditionalFormatting sqref="J46">
    <cfRule type="cellIs" dxfId="9" priority="23" stopIfTrue="1" operator="equal">
      <formula>"Pass"</formula>
    </cfRule>
    <cfRule type="cellIs" dxfId="8" priority="24" stopIfTrue="1" operator="equal">
      <formula>"Fail"</formula>
    </cfRule>
    <cfRule type="cellIs" dxfId="7" priority="25" stopIfTrue="1" operator="equal">
      <formula>"Info"</formula>
    </cfRule>
  </conditionalFormatting>
  <conditionalFormatting sqref="J13">
    <cfRule type="cellIs" dxfId="6" priority="10" stopIfTrue="1" operator="equal">
      <formula>"Pass"</formula>
    </cfRule>
    <cfRule type="cellIs" dxfId="5" priority="11" stopIfTrue="1" operator="equal">
      <formula>"Fail"</formula>
    </cfRule>
    <cfRule type="cellIs" dxfId="4" priority="12" stopIfTrue="1" operator="equal">
      <formula>"Info"</formula>
    </cfRule>
  </conditionalFormatting>
  <conditionalFormatting sqref="L3:L46">
    <cfRule type="expression" dxfId="3" priority="47" stopIfTrue="1">
      <formula>ISERROR(AA3)</formula>
    </cfRule>
  </conditionalFormatting>
  <conditionalFormatting sqref="I3:I46">
    <cfRule type="cellIs" dxfId="2" priority="2" operator="equal">
      <formula>"Pass"</formula>
    </cfRule>
    <cfRule type="cellIs" dxfId="1" priority="3" operator="equal">
      <formula>"Fail"</formula>
    </cfRule>
    <cfRule type="cellIs" dxfId="0" priority="4" operator="equal">
      <formula>"Info"</formula>
    </cfRule>
  </conditionalFormatting>
  <dataValidations count="2">
    <dataValidation type="list" allowBlank="1" showInputMessage="1" showErrorMessage="1" sqref="I3:I46" xr:uid="{00000000-0002-0000-0300-000000000000}">
      <formula1>$H$51:$H$54</formula1>
    </dataValidation>
    <dataValidation type="list" allowBlank="1" showInputMessage="1" showErrorMessage="1" sqref="K3:K46" xr:uid="{00000000-0002-0000-0300-000001000000}">
      <formula1>$H$62:$H$65</formula1>
    </dataValidation>
  </dataValidations>
  <printOptions horizontalCentered="1"/>
  <pageMargins left="0.25" right="0.25" top="0.5" bottom="0.5" header="0.25" footer="0.25"/>
  <pageSetup scale="53"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0"/>
  <sheetViews>
    <sheetView showGridLines="0" zoomScale="80" zoomScaleNormal="80" workbookViewId="0">
      <pane ySplit="1" topLeftCell="A2" activePane="bottomLeft" state="frozen"/>
      <selection pane="bottomLeft" activeCell="F28" sqref="F28"/>
    </sheetView>
  </sheetViews>
  <sheetFormatPr defaultRowHeight="12.5" x14ac:dyDescent="0.25"/>
  <cols>
    <col min="2" max="2" width="13.26953125" customWidth="1"/>
    <col min="3" max="3" width="84.453125" customWidth="1"/>
    <col min="4" max="4" width="47.1796875" customWidth="1"/>
  </cols>
  <sheetData>
    <row r="1" spans="1:4" ht="13" x14ac:dyDescent="0.3">
      <c r="A1" s="8" t="s">
        <v>472</v>
      </c>
      <c r="B1" s="9"/>
      <c r="C1" s="9"/>
      <c r="D1" s="9"/>
    </row>
    <row r="2" spans="1:4" ht="12.75" customHeight="1" x14ac:dyDescent="0.25">
      <c r="A2" s="20" t="s">
        <v>473</v>
      </c>
      <c r="B2" s="20" t="s">
        <v>474</v>
      </c>
      <c r="C2" s="20" t="s">
        <v>475</v>
      </c>
      <c r="D2" s="20" t="s">
        <v>476</v>
      </c>
    </row>
    <row r="3" spans="1:4" x14ac:dyDescent="0.25">
      <c r="A3" s="2">
        <v>1</v>
      </c>
      <c r="B3" s="3">
        <v>41540</v>
      </c>
      <c r="C3" s="69" t="s">
        <v>477</v>
      </c>
      <c r="D3" s="71" t="s">
        <v>1523</v>
      </c>
    </row>
    <row r="4" spans="1:4" x14ac:dyDescent="0.25">
      <c r="A4" s="2">
        <v>1.1000000000000001</v>
      </c>
      <c r="B4" s="3">
        <v>41740</v>
      </c>
      <c r="C4" s="69" t="s">
        <v>478</v>
      </c>
      <c r="D4" s="71" t="s">
        <v>1523</v>
      </c>
    </row>
    <row r="5" spans="1:4" ht="21.75" customHeight="1" x14ac:dyDescent="0.25">
      <c r="A5" s="2">
        <v>1.2</v>
      </c>
      <c r="B5" s="3">
        <v>42094</v>
      </c>
      <c r="C5" s="84" t="s">
        <v>479</v>
      </c>
      <c r="D5" s="71" t="s">
        <v>1523</v>
      </c>
    </row>
    <row r="6" spans="1:4" ht="30.75" customHeight="1" x14ac:dyDescent="0.25">
      <c r="A6" s="2">
        <v>2</v>
      </c>
      <c r="B6" s="6">
        <v>42454</v>
      </c>
      <c r="C6" s="84" t="s">
        <v>480</v>
      </c>
      <c r="D6" s="71" t="s">
        <v>1523</v>
      </c>
    </row>
    <row r="7" spans="1:4" ht="25" x14ac:dyDescent="0.25">
      <c r="A7" s="168">
        <v>2.1</v>
      </c>
      <c r="B7" s="169">
        <v>42735</v>
      </c>
      <c r="C7" s="71" t="s">
        <v>481</v>
      </c>
      <c r="D7" s="71" t="s">
        <v>1523</v>
      </c>
    </row>
    <row r="8" spans="1:4" ht="18.75" customHeight="1" x14ac:dyDescent="0.25">
      <c r="A8" s="2">
        <v>2.1</v>
      </c>
      <c r="B8" s="3">
        <v>42766</v>
      </c>
      <c r="C8" s="5" t="s">
        <v>482</v>
      </c>
      <c r="D8" s="71" t="s">
        <v>1523</v>
      </c>
    </row>
    <row r="9" spans="1:4" x14ac:dyDescent="0.25">
      <c r="A9" s="2">
        <v>2.1</v>
      </c>
      <c r="B9" s="3">
        <v>43008</v>
      </c>
      <c r="C9" s="5" t="s">
        <v>483</v>
      </c>
      <c r="D9" s="71" t="s">
        <v>1523</v>
      </c>
    </row>
    <row r="10" spans="1:4" x14ac:dyDescent="0.25">
      <c r="A10" s="2">
        <v>2.1</v>
      </c>
      <c r="B10" s="3">
        <v>43131</v>
      </c>
      <c r="C10" s="4" t="s">
        <v>484</v>
      </c>
      <c r="D10" s="71" t="s">
        <v>1523</v>
      </c>
    </row>
    <row r="11" spans="1:4" x14ac:dyDescent="0.25">
      <c r="A11" s="2">
        <v>2.1</v>
      </c>
      <c r="B11" s="3">
        <v>43373</v>
      </c>
      <c r="C11" s="4" t="s">
        <v>485</v>
      </c>
      <c r="D11" s="71" t="s">
        <v>1523</v>
      </c>
    </row>
    <row r="12" spans="1:4" x14ac:dyDescent="0.25">
      <c r="A12" s="180">
        <v>2.1</v>
      </c>
      <c r="B12" s="181">
        <v>43555</v>
      </c>
      <c r="C12" s="71" t="s">
        <v>483</v>
      </c>
      <c r="D12" s="71" t="s">
        <v>1523</v>
      </c>
    </row>
    <row r="13" spans="1:4" x14ac:dyDescent="0.25">
      <c r="A13" s="2">
        <v>2.1</v>
      </c>
      <c r="B13" s="6">
        <v>43738</v>
      </c>
      <c r="C13" s="4" t="s">
        <v>485</v>
      </c>
      <c r="D13" s="71" t="s">
        <v>1523</v>
      </c>
    </row>
    <row r="14" spans="1:4" x14ac:dyDescent="0.25">
      <c r="A14" s="2">
        <v>2.2000000000000002</v>
      </c>
      <c r="B14" s="6">
        <v>43921</v>
      </c>
      <c r="C14" s="4" t="s">
        <v>483</v>
      </c>
      <c r="D14" s="71" t="s">
        <v>1523</v>
      </c>
    </row>
    <row r="15" spans="1:4" x14ac:dyDescent="0.25">
      <c r="A15" s="2">
        <v>2.2999999999999998</v>
      </c>
      <c r="B15" s="6">
        <v>44104</v>
      </c>
      <c r="C15" s="69" t="s">
        <v>486</v>
      </c>
      <c r="D15" s="71" t="s">
        <v>1523</v>
      </c>
    </row>
    <row r="16" spans="1:4" x14ac:dyDescent="0.25">
      <c r="A16" s="2">
        <v>2.4</v>
      </c>
      <c r="B16" s="6">
        <v>44469</v>
      </c>
      <c r="C16" s="69" t="s">
        <v>487</v>
      </c>
      <c r="D16" s="71" t="s">
        <v>1523</v>
      </c>
    </row>
    <row r="17" spans="1:4" ht="11.15" customHeight="1" x14ac:dyDescent="0.25">
      <c r="A17" s="2">
        <v>2.5</v>
      </c>
      <c r="B17" s="6">
        <v>44469</v>
      </c>
      <c r="C17" s="4" t="s">
        <v>485</v>
      </c>
      <c r="D17" s="71" t="s">
        <v>1523</v>
      </c>
    </row>
    <row r="18" spans="1:4" ht="11.15" customHeight="1" x14ac:dyDescent="0.25">
      <c r="A18" s="2">
        <v>2.6</v>
      </c>
      <c r="B18" s="169">
        <v>44834</v>
      </c>
      <c r="C18" s="191" t="s">
        <v>1496</v>
      </c>
      <c r="D18" s="71" t="s">
        <v>1523</v>
      </c>
    </row>
    <row r="19" spans="1:4" ht="11.15" customHeight="1" x14ac:dyDescent="0.25">
      <c r="A19" s="2">
        <v>2.7</v>
      </c>
      <c r="B19" s="169">
        <v>45174</v>
      </c>
      <c r="C19" s="194" t="s">
        <v>485</v>
      </c>
      <c r="D19" s="71" t="s">
        <v>1523</v>
      </c>
    </row>
    <row r="20" spans="1:4" ht="11.15" customHeight="1" x14ac:dyDescent="0.25">
      <c r="A20" s="2">
        <v>2.8</v>
      </c>
      <c r="B20" s="6">
        <v>45199</v>
      </c>
      <c r="C20" s="4" t="s">
        <v>483</v>
      </c>
      <c r="D20" s="71" t="s">
        <v>1523</v>
      </c>
    </row>
    <row r="21" spans="1:4" ht="11.15" customHeight="1" x14ac:dyDescent="0.25">
      <c r="A21" s="2"/>
      <c r="B21" s="6"/>
      <c r="C21" s="4"/>
      <c r="D21" s="182"/>
    </row>
    <row r="22" spans="1:4" ht="11.15" customHeight="1" x14ac:dyDescent="0.25">
      <c r="A22" s="2"/>
      <c r="B22" s="6"/>
      <c r="C22" s="4"/>
      <c r="D22" s="182"/>
    </row>
    <row r="23" spans="1:4" ht="11.15" customHeight="1" x14ac:dyDescent="0.25">
      <c r="A23" s="2"/>
      <c r="B23" s="6"/>
      <c r="C23" s="4"/>
      <c r="D23" s="182"/>
    </row>
    <row r="24" spans="1:4" ht="11.15" customHeight="1" x14ac:dyDescent="0.25">
      <c r="A24" s="2"/>
      <c r="B24" s="6"/>
      <c r="C24" s="4"/>
      <c r="D24" s="182"/>
    </row>
    <row r="25" spans="1:4" ht="11.15" customHeight="1" x14ac:dyDescent="0.25">
      <c r="A25" s="2"/>
      <c r="B25" s="6"/>
      <c r="C25" s="4"/>
      <c r="D25" s="182"/>
    </row>
    <row r="26" spans="1:4" ht="11.15" customHeight="1" x14ac:dyDescent="0.25">
      <c r="A26" s="2"/>
      <c r="B26" s="6"/>
      <c r="C26" s="4"/>
      <c r="D26" s="182"/>
    </row>
    <row r="27" spans="1:4" ht="11.15" customHeight="1" x14ac:dyDescent="0.25">
      <c r="A27" s="2"/>
      <c r="B27" s="6"/>
      <c r="C27" s="4"/>
      <c r="D27" s="182"/>
    </row>
    <row r="28" spans="1:4" ht="11.15" customHeight="1" x14ac:dyDescent="0.25">
      <c r="A28" s="2"/>
      <c r="B28" s="6"/>
      <c r="C28" s="4"/>
      <c r="D28" s="182"/>
    </row>
    <row r="29" spans="1:4" ht="11.15" customHeight="1" x14ac:dyDescent="0.25">
      <c r="A29" s="2"/>
      <c r="B29" s="6"/>
      <c r="C29" s="4"/>
      <c r="D29" s="182"/>
    </row>
    <row r="30" spans="1:4" ht="11.15" customHeight="1" x14ac:dyDescent="0.25">
      <c r="A30" s="2"/>
      <c r="B30" s="6"/>
      <c r="C30" s="4"/>
      <c r="D30" s="182"/>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309D6-B230-43CE-9508-C0A53F5FB5F3}">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8" t="s">
        <v>472</v>
      </c>
      <c r="B1" s="9"/>
      <c r="C1" s="9"/>
      <c r="D1" s="9"/>
    </row>
    <row r="2" spans="1:4" ht="12.65" customHeight="1" x14ac:dyDescent="0.25">
      <c r="A2" s="20" t="s">
        <v>473</v>
      </c>
      <c r="B2" s="20" t="s">
        <v>1520</v>
      </c>
      <c r="C2" s="20" t="s">
        <v>475</v>
      </c>
      <c r="D2" s="20" t="s">
        <v>1521</v>
      </c>
    </row>
    <row r="3" spans="1:4" ht="54.65" customHeight="1" x14ac:dyDescent="0.25">
      <c r="A3" s="2">
        <v>2.6</v>
      </c>
      <c r="B3" s="192" t="s">
        <v>47</v>
      </c>
      <c r="C3" s="193" t="s">
        <v>1522</v>
      </c>
      <c r="D3" s="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U548"/>
  <sheetViews>
    <sheetView zoomScale="80" zoomScaleNormal="80" workbookViewId="0">
      <pane ySplit="1" topLeftCell="A2" activePane="bottomLeft" state="frozen"/>
      <selection pane="bottomLeft" activeCell="G16" sqref="G1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70"/>
    <col min="22" max="16384" width="9.1796875" style="171"/>
  </cols>
  <sheetData>
    <row r="1" spans="1:4" ht="14.5" x14ac:dyDescent="0.35">
      <c r="A1" s="183" t="s">
        <v>113</v>
      </c>
      <c r="B1" s="183" t="s">
        <v>488</v>
      </c>
      <c r="C1" s="183" t="s">
        <v>60</v>
      </c>
      <c r="D1" s="7">
        <v>45199</v>
      </c>
    </row>
    <row r="2" spans="1:4" ht="15.5" x14ac:dyDescent="0.35">
      <c r="A2" s="184" t="s">
        <v>489</v>
      </c>
      <c r="B2" s="184" t="s">
        <v>490</v>
      </c>
      <c r="C2" s="185">
        <v>6</v>
      </c>
    </row>
    <row r="3" spans="1:4" ht="15.5" x14ac:dyDescent="0.35">
      <c r="A3" s="184" t="s">
        <v>200</v>
      </c>
      <c r="B3" s="184" t="s">
        <v>491</v>
      </c>
      <c r="C3" s="185">
        <v>4</v>
      </c>
    </row>
    <row r="4" spans="1:4" ht="15.5" x14ac:dyDescent="0.35">
      <c r="A4" s="184" t="s">
        <v>492</v>
      </c>
      <c r="B4" s="184" t="s">
        <v>493</v>
      </c>
      <c r="C4" s="185">
        <v>1</v>
      </c>
    </row>
    <row r="5" spans="1:4" ht="15.5" x14ac:dyDescent="0.35">
      <c r="A5" s="184" t="s">
        <v>494</v>
      </c>
      <c r="B5" s="184" t="s">
        <v>495</v>
      </c>
      <c r="C5" s="185">
        <v>2</v>
      </c>
    </row>
    <row r="6" spans="1:4" ht="15.5" x14ac:dyDescent="0.35">
      <c r="A6" s="184" t="s">
        <v>496</v>
      </c>
      <c r="B6" s="184" t="s">
        <v>497</v>
      </c>
      <c r="C6" s="185">
        <v>2</v>
      </c>
    </row>
    <row r="7" spans="1:4" ht="15.5" x14ac:dyDescent="0.35">
      <c r="A7" s="184" t="s">
        <v>498</v>
      </c>
      <c r="B7" s="184" t="s">
        <v>499</v>
      </c>
      <c r="C7" s="185">
        <v>4</v>
      </c>
    </row>
    <row r="8" spans="1:4" ht="15.5" x14ac:dyDescent="0.35">
      <c r="A8" s="184" t="s">
        <v>500</v>
      </c>
      <c r="B8" s="184" t="s">
        <v>501</v>
      </c>
      <c r="C8" s="185">
        <v>2</v>
      </c>
    </row>
    <row r="9" spans="1:4" ht="15.5" x14ac:dyDescent="0.35">
      <c r="A9" s="184" t="s">
        <v>502</v>
      </c>
      <c r="B9" s="184" t="s">
        <v>503</v>
      </c>
      <c r="C9" s="185">
        <v>5</v>
      </c>
    </row>
    <row r="10" spans="1:4" ht="15.5" x14ac:dyDescent="0.35">
      <c r="A10" s="184" t="s">
        <v>504</v>
      </c>
      <c r="B10" s="184" t="s">
        <v>505</v>
      </c>
      <c r="C10" s="185">
        <v>5</v>
      </c>
    </row>
    <row r="11" spans="1:4" ht="15.5" x14ac:dyDescent="0.35">
      <c r="A11" s="184" t="s">
        <v>506</v>
      </c>
      <c r="B11" s="184" t="s">
        <v>507</v>
      </c>
      <c r="C11" s="185">
        <v>5</v>
      </c>
    </row>
    <row r="12" spans="1:4" ht="15.5" x14ac:dyDescent="0.35">
      <c r="A12" s="184" t="s">
        <v>508</v>
      </c>
      <c r="B12" s="184" t="s">
        <v>509</v>
      </c>
      <c r="C12" s="185">
        <v>2</v>
      </c>
    </row>
    <row r="13" spans="1:4" ht="15.5" x14ac:dyDescent="0.35">
      <c r="A13" s="184" t="s">
        <v>157</v>
      </c>
      <c r="B13" s="184" t="s">
        <v>510</v>
      </c>
      <c r="C13" s="185">
        <v>5</v>
      </c>
    </row>
    <row r="14" spans="1:4" ht="15.5" x14ac:dyDescent="0.35">
      <c r="A14" s="184" t="s">
        <v>175</v>
      </c>
      <c r="B14" s="184" t="s">
        <v>511</v>
      </c>
      <c r="C14" s="185">
        <v>4</v>
      </c>
    </row>
    <row r="15" spans="1:4" ht="15.5" x14ac:dyDescent="0.35">
      <c r="A15" s="184" t="s">
        <v>512</v>
      </c>
      <c r="B15" s="184" t="s">
        <v>513</v>
      </c>
      <c r="C15" s="185">
        <v>4</v>
      </c>
    </row>
    <row r="16" spans="1:4" ht="15.5" x14ac:dyDescent="0.35">
      <c r="A16" s="184" t="s">
        <v>514</v>
      </c>
      <c r="B16" s="184" t="s">
        <v>515</v>
      </c>
      <c r="C16" s="185">
        <v>1</v>
      </c>
    </row>
    <row r="17" spans="1:3" ht="15.5" x14ac:dyDescent="0.35">
      <c r="A17" s="184" t="s">
        <v>516</v>
      </c>
      <c r="B17" s="184" t="s">
        <v>517</v>
      </c>
      <c r="C17" s="185">
        <v>5</v>
      </c>
    </row>
    <row r="18" spans="1:3" ht="15.5" x14ac:dyDescent="0.35">
      <c r="A18" s="184" t="s">
        <v>518</v>
      </c>
      <c r="B18" s="184" t="s">
        <v>519</v>
      </c>
      <c r="C18" s="185">
        <v>8</v>
      </c>
    </row>
    <row r="19" spans="1:3" ht="15.5" x14ac:dyDescent="0.35">
      <c r="A19" s="184" t="s">
        <v>520</v>
      </c>
      <c r="B19" s="184" t="s">
        <v>521</v>
      </c>
      <c r="C19" s="185">
        <v>1</v>
      </c>
    </row>
    <row r="20" spans="1:3" ht="15.5" x14ac:dyDescent="0.35">
      <c r="A20" s="184" t="s">
        <v>522</v>
      </c>
      <c r="B20" s="184" t="s">
        <v>523</v>
      </c>
      <c r="C20" s="185">
        <v>8</v>
      </c>
    </row>
    <row r="21" spans="1:3" ht="15.5" x14ac:dyDescent="0.35">
      <c r="A21" s="184" t="s">
        <v>524</v>
      </c>
      <c r="B21" s="184" t="s">
        <v>525</v>
      </c>
      <c r="C21" s="185">
        <v>6</v>
      </c>
    </row>
    <row r="22" spans="1:3" ht="15.5" x14ac:dyDescent="0.35">
      <c r="A22" s="184" t="s">
        <v>322</v>
      </c>
      <c r="B22" s="184" t="s">
        <v>526</v>
      </c>
      <c r="C22" s="185">
        <v>7</v>
      </c>
    </row>
    <row r="23" spans="1:3" ht="15.5" x14ac:dyDescent="0.35">
      <c r="A23" s="184" t="s">
        <v>527</v>
      </c>
      <c r="B23" s="184" t="s">
        <v>528</v>
      </c>
      <c r="C23" s="185">
        <v>7</v>
      </c>
    </row>
    <row r="24" spans="1:3" ht="15.5" x14ac:dyDescent="0.35">
      <c r="A24" s="184" t="s">
        <v>529</v>
      </c>
      <c r="B24" s="184" t="s">
        <v>530</v>
      </c>
      <c r="C24" s="185">
        <v>7</v>
      </c>
    </row>
    <row r="25" spans="1:3" ht="15.5" x14ac:dyDescent="0.35">
      <c r="A25" s="184" t="s">
        <v>531</v>
      </c>
      <c r="B25" s="184" t="s">
        <v>532</v>
      </c>
      <c r="C25" s="185">
        <v>5</v>
      </c>
    </row>
    <row r="26" spans="1:3" ht="15.5" x14ac:dyDescent="0.35">
      <c r="A26" s="184" t="s">
        <v>148</v>
      </c>
      <c r="B26" s="184" t="s">
        <v>533</v>
      </c>
      <c r="C26" s="185">
        <v>5</v>
      </c>
    </row>
    <row r="27" spans="1:3" ht="15.5" x14ac:dyDescent="0.35">
      <c r="A27" s="184" t="s">
        <v>534</v>
      </c>
      <c r="B27" s="184" t="s">
        <v>535</v>
      </c>
      <c r="C27" s="185">
        <v>5</v>
      </c>
    </row>
    <row r="28" spans="1:3" ht="15.5" x14ac:dyDescent="0.35">
      <c r="A28" s="184" t="s">
        <v>536</v>
      </c>
      <c r="B28" s="184" t="s">
        <v>537</v>
      </c>
      <c r="C28" s="185">
        <v>6</v>
      </c>
    </row>
    <row r="29" spans="1:3" ht="15.5" x14ac:dyDescent="0.35">
      <c r="A29" s="184" t="s">
        <v>538</v>
      </c>
      <c r="B29" s="184" t="s">
        <v>539</v>
      </c>
      <c r="C29" s="185">
        <v>6</v>
      </c>
    </row>
    <row r="30" spans="1:3" ht="15.5" x14ac:dyDescent="0.35">
      <c r="A30" s="184" t="s">
        <v>540</v>
      </c>
      <c r="B30" s="184" t="s">
        <v>541</v>
      </c>
      <c r="C30" s="185">
        <v>4</v>
      </c>
    </row>
    <row r="31" spans="1:3" ht="15.5" x14ac:dyDescent="0.35">
      <c r="A31" s="184" t="s">
        <v>224</v>
      </c>
      <c r="B31" s="184" t="s">
        <v>542</v>
      </c>
      <c r="C31" s="185">
        <v>7</v>
      </c>
    </row>
    <row r="32" spans="1:3" ht="15.5" x14ac:dyDescent="0.35">
      <c r="A32" s="184" t="s">
        <v>543</v>
      </c>
      <c r="B32" s="184" t="s">
        <v>544</v>
      </c>
      <c r="C32" s="185">
        <v>5</v>
      </c>
    </row>
    <row r="33" spans="1:3" ht="15.5" x14ac:dyDescent="0.35">
      <c r="A33" s="184" t="s">
        <v>545</v>
      </c>
      <c r="B33" s="184" t="s">
        <v>546</v>
      </c>
      <c r="C33" s="185">
        <v>5</v>
      </c>
    </row>
    <row r="34" spans="1:3" ht="15.5" x14ac:dyDescent="0.35">
      <c r="A34" s="184" t="s">
        <v>547</v>
      </c>
      <c r="B34" s="184" t="s">
        <v>548</v>
      </c>
      <c r="C34" s="185">
        <v>8</v>
      </c>
    </row>
    <row r="35" spans="1:3" ht="15.5" x14ac:dyDescent="0.35">
      <c r="A35" s="184" t="s">
        <v>549</v>
      </c>
      <c r="B35" s="184" t="s">
        <v>550</v>
      </c>
      <c r="C35" s="185">
        <v>1</v>
      </c>
    </row>
    <row r="36" spans="1:3" ht="15.5" x14ac:dyDescent="0.35">
      <c r="A36" s="184" t="s">
        <v>551</v>
      </c>
      <c r="B36" s="184" t="s">
        <v>552</v>
      </c>
      <c r="C36" s="185">
        <v>5</v>
      </c>
    </row>
    <row r="37" spans="1:3" ht="15.5" x14ac:dyDescent="0.35">
      <c r="A37" s="184" t="s">
        <v>553</v>
      </c>
      <c r="B37" s="184" t="s">
        <v>554</v>
      </c>
      <c r="C37" s="185">
        <v>8</v>
      </c>
    </row>
    <row r="38" spans="1:3" ht="15.5" x14ac:dyDescent="0.35">
      <c r="A38" s="184" t="s">
        <v>555</v>
      </c>
      <c r="B38" s="184" t="s">
        <v>556</v>
      </c>
      <c r="C38" s="185">
        <v>5</v>
      </c>
    </row>
    <row r="39" spans="1:3" ht="15.5" x14ac:dyDescent="0.35">
      <c r="A39" s="184" t="s">
        <v>557</v>
      </c>
      <c r="B39" s="184" t="s">
        <v>558</v>
      </c>
      <c r="C39" s="185">
        <v>5</v>
      </c>
    </row>
    <row r="40" spans="1:3" ht="15.5" x14ac:dyDescent="0.35">
      <c r="A40" s="184" t="s">
        <v>559</v>
      </c>
      <c r="B40" s="184" t="s">
        <v>560</v>
      </c>
      <c r="C40" s="185">
        <v>2</v>
      </c>
    </row>
    <row r="41" spans="1:3" ht="15.5" x14ac:dyDescent="0.35">
      <c r="A41" s="184" t="s">
        <v>561</v>
      </c>
      <c r="B41" s="184" t="s">
        <v>562</v>
      </c>
      <c r="C41" s="185">
        <v>4</v>
      </c>
    </row>
    <row r="42" spans="1:3" ht="15.5" x14ac:dyDescent="0.35">
      <c r="A42" s="184" t="s">
        <v>563</v>
      </c>
      <c r="B42" s="184" t="s">
        <v>564</v>
      </c>
      <c r="C42" s="185">
        <v>5</v>
      </c>
    </row>
    <row r="43" spans="1:3" ht="15.5" x14ac:dyDescent="0.35">
      <c r="A43" s="184" t="s">
        <v>565</v>
      </c>
      <c r="B43" s="184" t="s">
        <v>566</v>
      </c>
      <c r="C43" s="185">
        <v>5</v>
      </c>
    </row>
    <row r="44" spans="1:3" ht="15.5" x14ac:dyDescent="0.35">
      <c r="A44" s="184" t="s">
        <v>567</v>
      </c>
      <c r="B44" s="184" t="s">
        <v>568</v>
      </c>
      <c r="C44" s="185">
        <v>6</v>
      </c>
    </row>
    <row r="45" spans="1:3" ht="15.5" x14ac:dyDescent="0.35">
      <c r="A45" s="184" t="s">
        <v>569</v>
      </c>
      <c r="B45" s="184" t="s">
        <v>570</v>
      </c>
      <c r="C45" s="185">
        <v>5</v>
      </c>
    </row>
    <row r="46" spans="1:3" ht="15.5" x14ac:dyDescent="0.35">
      <c r="A46" s="184" t="s">
        <v>416</v>
      </c>
      <c r="B46" s="184" t="s">
        <v>571</v>
      </c>
      <c r="C46" s="185">
        <v>4</v>
      </c>
    </row>
    <row r="47" spans="1:3" ht="15.5" x14ac:dyDescent="0.35">
      <c r="A47" s="184" t="s">
        <v>572</v>
      </c>
      <c r="B47" s="184" t="s">
        <v>573</v>
      </c>
      <c r="C47" s="185">
        <v>5</v>
      </c>
    </row>
    <row r="48" spans="1:3" ht="15.5" x14ac:dyDescent="0.35">
      <c r="A48" s="184" t="s">
        <v>574</v>
      </c>
      <c r="B48" s="184" t="s">
        <v>575</v>
      </c>
      <c r="C48" s="185">
        <v>6</v>
      </c>
    </row>
    <row r="49" spans="1:3" ht="15.5" x14ac:dyDescent="0.35">
      <c r="A49" s="184" t="s">
        <v>576</v>
      </c>
      <c r="B49" s="184" t="s">
        <v>577</v>
      </c>
      <c r="C49" s="185">
        <v>7</v>
      </c>
    </row>
    <row r="50" spans="1:3" ht="15.5" x14ac:dyDescent="0.35">
      <c r="A50" s="184" t="s">
        <v>578</v>
      </c>
      <c r="B50" s="184" t="s">
        <v>579</v>
      </c>
      <c r="C50" s="185">
        <v>3</v>
      </c>
    </row>
    <row r="51" spans="1:3" ht="15.5" x14ac:dyDescent="0.35">
      <c r="A51" s="184" t="s">
        <v>580</v>
      </c>
      <c r="B51" s="184" t="s">
        <v>581</v>
      </c>
      <c r="C51" s="185">
        <v>6</v>
      </c>
    </row>
    <row r="52" spans="1:3" ht="15.5" x14ac:dyDescent="0.35">
      <c r="A52" s="184" t="s">
        <v>582</v>
      </c>
      <c r="B52" s="184" t="s">
        <v>583</v>
      </c>
      <c r="C52" s="185">
        <v>4</v>
      </c>
    </row>
    <row r="53" spans="1:3" ht="15.5" x14ac:dyDescent="0.35">
      <c r="A53" s="184" t="s">
        <v>584</v>
      </c>
      <c r="B53" s="184" t="s">
        <v>585</v>
      </c>
      <c r="C53" s="185">
        <v>5</v>
      </c>
    </row>
    <row r="54" spans="1:3" ht="15.5" x14ac:dyDescent="0.35">
      <c r="A54" s="184" t="s">
        <v>586</v>
      </c>
      <c r="B54" s="184" t="s">
        <v>587</v>
      </c>
      <c r="C54" s="185">
        <v>2</v>
      </c>
    </row>
    <row r="55" spans="1:3" ht="15.5" x14ac:dyDescent="0.35">
      <c r="A55" s="184" t="s">
        <v>588</v>
      </c>
      <c r="B55" s="184" t="s">
        <v>589</v>
      </c>
      <c r="C55" s="185">
        <v>2</v>
      </c>
    </row>
    <row r="56" spans="1:3" ht="15.5" x14ac:dyDescent="0.35">
      <c r="A56" s="184" t="s">
        <v>590</v>
      </c>
      <c r="B56" s="184" t="s">
        <v>591</v>
      </c>
      <c r="C56" s="185">
        <v>5</v>
      </c>
    </row>
    <row r="57" spans="1:3" ht="15.5" x14ac:dyDescent="0.35">
      <c r="A57" s="184" t="s">
        <v>592</v>
      </c>
      <c r="B57" s="184" t="s">
        <v>593</v>
      </c>
      <c r="C57" s="185">
        <v>5</v>
      </c>
    </row>
    <row r="58" spans="1:3" ht="31" x14ac:dyDescent="0.35">
      <c r="A58" s="184" t="s">
        <v>594</v>
      </c>
      <c r="B58" s="184" t="s">
        <v>595</v>
      </c>
      <c r="C58" s="185">
        <v>5</v>
      </c>
    </row>
    <row r="59" spans="1:3" ht="15.5" x14ac:dyDescent="0.35">
      <c r="A59" s="184" t="s">
        <v>596</v>
      </c>
      <c r="B59" s="184" t="s">
        <v>597</v>
      </c>
      <c r="C59" s="185">
        <v>5</v>
      </c>
    </row>
    <row r="60" spans="1:3" ht="15.5" x14ac:dyDescent="0.35">
      <c r="A60" s="184" t="s">
        <v>598</v>
      </c>
      <c r="B60" s="184" t="s">
        <v>599</v>
      </c>
      <c r="C60" s="185">
        <v>3</v>
      </c>
    </row>
    <row r="61" spans="1:3" ht="15.5" x14ac:dyDescent="0.35">
      <c r="A61" s="184" t="s">
        <v>600</v>
      </c>
      <c r="B61" s="184" t="s">
        <v>601</v>
      </c>
      <c r="C61" s="185">
        <v>6</v>
      </c>
    </row>
    <row r="62" spans="1:3" ht="15.5" x14ac:dyDescent="0.35">
      <c r="A62" s="184" t="s">
        <v>602</v>
      </c>
      <c r="B62" s="184" t="s">
        <v>603</v>
      </c>
      <c r="C62" s="185">
        <v>3</v>
      </c>
    </row>
    <row r="63" spans="1:3" ht="15.5" x14ac:dyDescent="0.35">
      <c r="A63" s="184" t="s">
        <v>604</v>
      </c>
      <c r="B63" s="184" t="s">
        <v>605</v>
      </c>
      <c r="C63" s="185">
        <v>4</v>
      </c>
    </row>
    <row r="64" spans="1:3" ht="31" x14ac:dyDescent="0.35">
      <c r="A64" s="184" t="s">
        <v>606</v>
      </c>
      <c r="B64" s="184" t="s">
        <v>607</v>
      </c>
      <c r="C64" s="185">
        <v>3</v>
      </c>
    </row>
    <row r="65" spans="1:3" ht="15.5" x14ac:dyDescent="0.35">
      <c r="A65" s="184" t="s">
        <v>608</v>
      </c>
      <c r="B65" s="184" t="s">
        <v>609</v>
      </c>
      <c r="C65" s="185">
        <v>3</v>
      </c>
    </row>
    <row r="66" spans="1:3" ht="31" x14ac:dyDescent="0.35">
      <c r="A66" s="184" t="s">
        <v>610</v>
      </c>
      <c r="B66" s="184" t="s">
        <v>611</v>
      </c>
      <c r="C66" s="185">
        <v>6</v>
      </c>
    </row>
    <row r="67" spans="1:3" ht="15.5" x14ac:dyDescent="0.35">
      <c r="A67" s="184" t="s">
        <v>612</v>
      </c>
      <c r="B67" s="184" t="s">
        <v>613</v>
      </c>
      <c r="C67" s="185">
        <v>6</v>
      </c>
    </row>
    <row r="68" spans="1:3" ht="31" x14ac:dyDescent="0.35">
      <c r="A68" s="184" t="s">
        <v>614</v>
      </c>
      <c r="B68" s="184" t="s">
        <v>615</v>
      </c>
      <c r="C68" s="185">
        <v>5</v>
      </c>
    </row>
    <row r="69" spans="1:3" ht="15.5" x14ac:dyDescent="0.35">
      <c r="A69" s="184" t="s">
        <v>616</v>
      </c>
      <c r="B69" s="184" t="s">
        <v>617</v>
      </c>
      <c r="C69" s="185">
        <v>3</v>
      </c>
    </row>
    <row r="70" spans="1:3" ht="15.5" x14ac:dyDescent="0.35">
      <c r="A70" s="184" t="s">
        <v>618</v>
      </c>
      <c r="B70" s="184" t="s">
        <v>509</v>
      </c>
      <c r="C70" s="185">
        <v>2</v>
      </c>
    </row>
    <row r="71" spans="1:3" ht="15.5" x14ac:dyDescent="0.35">
      <c r="A71" s="184" t="s">
        <v>619</v>
      </c>
      <c r="B71" s="184" t="s">
        <v>620</v>
      </c>
      <c r="C71" s="185">
        <v>3</v>
      </c>
    </row>
    <row r="72" spans="1:3" ht="15.5" x14ac:dyDescent="0.35">
      <c r="A72" s="184" t="s">
        <v>621</v>
      </c>
      <c r="B72" s="184" t="s">
        <v>622</v>
      </c>
      <c r="C72" s="185">
        <v>3</v>
      </c>
    </row>
    <row r="73" spans="1:3" ht="15.5" x14ac:dyDescent="0.35">
      <c r="A73" s="184" t="s">
        <v>623</v>
      </c>
      <c r="B73" s="184" t="s">
        <v>624</v>
      </c>
      <c r="C73" s="185">
        <v>3</v>
      </c>
    </row>
    <row r="74" spans="1:3" ht="15.5" x14ac:dyDescent="0.35">
      <c r="A74" s="184" t="s">
        <v>625</v>
      </c>
      <c r="B74" s="184" t="s">
        <v>626</v>
      </c>
      <c r="C74" s="185">
        <v>5</v>
      </c>
    </row>
    <row r="75" spans="1:3" ht="15.5" x14ac:dyDescent="0.35">
      <c r="A75" s="184" t="s">
        <v>627</v>
      </c>
      <c r="B75" s="184" t="s">
        <v>628</v>
      </c>
      <c r="C75" s="185">
        <v>3</v>
      </c>
    </row>
    <row r="76" spans="1:3" ht="15.5" x14ac:dyDescent="0.35">
      <c r="A76" s="184" t="s">
        <v>629</v>
      </c>
      <c r="B76" s="184" t="s">
        <v>630</v>
      </c>
      <c r="C76" s="185">
        <v>6</v>
      </c>
    </row>
    <row r="77" spans="1:3" ht="15.5" x14ac:dyDescent="0.35">
      <c r="A77" s="184" t="s">
        <v>631</v>
      </c>
      <c r="B77" s="184" t="s">
        <v>632</v>
      </c>
      <c r="C77" s="185">
        <v>5</v>
      </c>
    </row>
    <row r="78" spans="1:3" ht="15.5" x14ac:dyDescent="0.35">
      <c r="A78" s="184" t="s">
        <v>633</v>
      </c>
      <c r="B78" s="184" t="s">
        <v>634</v>
      </c>
      <c r="C78" s="185">
        <v>4</v>
      </c>
    </row>
    <row r="79" spans="1:3" ht="15.5" x14ac:dyDescent="0.35">
      <c r="A79" s="184" t="s">
        <v>635</v>
      </c>
      <c r="B79" s="184" t="s">
        <v>636</v>
      </c>
      <c r="C79" s="185">
        <v>4</v>
      </c>
    </row>
    <row r="80" spans="1:3" ht="15.5" x14ac:dyDescent="0.35">
      <c r="A80" s="184" t="s">
        <v>637</v>
      </c>
      <c r="B80" s="184" t="s">
        <v>638</v>
      </c>
      <c r="C80" s="185">
        <v>4</v>
      </c>
    </row>
    <row r="81" spans="1:3" ht="15.5" x14ac:dyDescent="0.35">
      <c r="A81" s="184" t="s">
        <v>639</v>
      </c>
      <c r="B81" s="184" t="s">
        <v>640</v>
      </c>
      <c r="C81" s="185">
        <v>7</v>
      </c>
    </row>
    <row r="82" spans="1:3" ht="15.5" x14ac:dyDescent="0.35">
      <c r="A82" s="184" t="s">
        <v>641</v>
      </c>
      <c r="B82" s="184" t="s">
        <v>642</v>
      </c>
      <c r="C82" s="185">
        <v>6</v>
      </c>
    </row>
    <row r="83" spans="1:3" ht="15.5" x14ac:dyDescent="0.35">
      <c r="A83" s="184" t="s">
        <v>643</v>
      </c>
      <c r="B83" s="184" t="s">
        <v>644</v>
      </c>
      <c r="C83" s="185">
        <v>5</v>
      </c>
    </row>
    <row r="84" spans="1:3" ht="15.5" x14ac:dyDescent="0.35">
      <c r="A84" s="184" t="s">
        <v>645</v>
      </c>
      <c r="B84" s="184" t="s">
        <v>646</v>
      </c>
      <c r="C84" s="185">
        <v>3</v>
      </c>
    </row>
    <row r="85" spans="1:3" ht="15.5" x14ac:dyDescent="0.35">
      <c r="A85" s="184" t="s">
        <v>647</v>
      </c>
      <c r="B85" s="184" t="s">
        <v>648</v>
      </c>
      <c r="C85" s="185">
        <v>5</v>
      </c>
    </row>
    <row r="86" spans="1:3" ht="15.5" x14ac:dyDescent="0.35">
      <c r="A86" s="184" t="s">
        <v>649</v>
      </c>
      <c r="B86" s="184" t="s">
        <v>650</v>
      </c>
      <c r="C86" s="185">
        <v>4</v>
      </c>
    </row>
    <row r="87" spans="1:3" ht="15.5" x14ac:dyDescent="0.35">
      <c r="A87" s="184" t="s">
        <v>241</v>
      </c>
      <c r="B87" s="184" t="s">
        <v>651</v>
      </c>
      <c r="C87" s="185">
        <v>2</v>
      </c>
    </row>
    <row r="88" spans="1:3" ht="15.5" x14ac:dyDescent="0.35">
      <c r="A88" s="184" t="s">
        <v>652</v>
      </c>
      <c r="B88" s="184" t="s">
        <v>653</v>
      </c>
      <c r="C88" s="185">
        <v>4</v>
      </c>
    </row>
    <row r="89" spans="1:3" ht="15.5" x14ac:dyDescent="0.35">
      <c r="A89" s="184" t="s">
        <v>297</v>
      </c>
      <c r="B89" s="184" t="s">
        <v>654</v>
      </c>
      <c r="C89" s="185">
        <v>4</v>
      </c>
    </row>
    <row r="90" spans="1:3" ht="15.5" x14ac:dyDescent="0.35">
      <c r="A90" s="184" t="s">
        <v>313</v>
      </c>
      <c r="B90" s="184" t="s">
        <v>655</v>
      </c>
      <c r="C90" s="185">
        <v>4</v>
      </c>
    </row>
    <row r="91" spans="1:3" ht="15.5" x14ac:dyDescent="0.35">
      <c r="A91" s="184" t="s">
        <v>656</v>
      </c>
      <c r="B91" s="184" t="s">
        <v>509</v>
      </c>
      <c r="C91" s="185">
        <v>2</v>
      </c>
    </row>
    <row r="92" spans="1:3" ht="15.5" x14ac:dyDescent="0.35">
      <c r="A92" s="184" t="s">
        <v>657</v>
      </c>
      <c r="B92" s="184" t="s">
        <v>658</v>
      </c>
      <c r="C92" s="185">
        <v>3</v>
      </c>
    </row>
    <row r="93" spans="1:3" ht="15.5" x14ac:dyDescent="0.35">
      <c r="A93" s="184" t="s">
        <v>659</v>
      </c>
      <c r="B93" s="184" t="s">
        <v>660</v>
      </c>
      <c r="C93" s="185">
        <v>6</v>
      </c>
    </row>
    <row r="94" spans="1:3" ht="15.5" x14ac:dyDescent="0.35">
      <c r="A94" s="184" t="s">
        <v>661</v>
      </c>
      <c r="B94" s="184" t="s">
        <v>662</v>
      </c>
      <c r="C94" s="185">
        <v>3</v>
      </c>
    </row>
    <row r="95" spans="1:3" ht="15.5" x14ac:dyDescent="0.35">
      <c r="A95" s="184" t="s">
        <v>663</v>
      </c>
      <c r="B95" s="184" t="s">
        <v>664</v>
      </c>
      <c r="C95" s="185">
        <v>6</v>
      </c>
    </row>
    <row r="96" spans="1:3" ht="15.5" x14ac:dyDescent="0.35">
      <c r="A96" s="184" t="s">
        <v>665</v>
      </c>
      <c r="B96" s="184" t="s">
        <v>666</v>
      </c>
      <c r="C96" s="185">
        <v>5</v>
      </c>
    </row>
    <row r="97" spans="1:3" ht="15.5" x14ac:dyDescent="0.35">
      <c r="A97" s="184" t="s">
        <v>667</v>
      </c>
      <c r="B97" s="184" t="s">
        <v>668</v>
      </c>
      <c r="C97" s="185">
        <v>5</v>
      </c>
    </row>
    <row r="98" spans="1:3" ht="15.5" x14ac:dyDescent="0.35">
      <c r="A98" s="184" t="s">
        <v>273</v>
      </c>
      <c r="B98" s="184" t="s">
        <v>669</v>
      </c>
      <c r="C98" s="185">
        <v>5</v>
      </c>
    </row>
    <row r="99" spans="1:3" ht="15.5" x14ac:dyDescent="0.35">
      <c r="A99" s="184" t="s">
        <v>670</v>
      </c>
      <c r="B99" s="184" t="s">
        <v>671</v>
      </c>
      <c r="C99" s="185">
        <v>3</v>
      </c>
    </row>
    <row r="100" spans="1:3" ht="15.5" x14ac:dyDescent="0.35">
      <c r="A100" s="184" t="s">
        <v>672</v>
      </c>
      <c r="B100" s="184" t="s">
        <v>673</v>
      </c>
      <c r="C100" s="185">
        <v>5</v>
      </c>
    </row>
    <row r="101" spans="1:3" ht="15.5" x14ac:dyDescent="0.35">
      <c r="A101" s="184" t="s">
        <v>674</v>
      </c>
      <c r="B101" s="184" t="s">
        <v>675</v>
      </c>
      <c r="C101" s="185">
        <v>2</v>
      </c>
    </row>
    <row r="102" spans="1:3" ht="15.5" x14ac:dyDescent="0.35">
      <c r="A102" s="184" t="s">
        <v>267</v>
      </c>
      <c r="B102" s="184" t="s">
        <v>676</v>
      </c>
      <c r="C102" s="185">
        <v>5</v>
      </c>
    </row>
    <row r="103" spans="1:3" ht="15.5" x14ac:dyDescent="0.35">
      <c r="A103" s="184" t="s">
        <v>259</v>
      </c>
      <c r="B103" s="184" t="s">
        <v>677</v>
      </c>
      <c r="C103" s="185">
        <v>4</v>
      </c>
    </row>
    <row r="104" spans="1:3" ht="15.5" x14ac:dyDescent="0.35">
      <c r="A104" s="184" t="s">
        <v>678</v>
      </c>
      <c r="B104" s="184" t="s">
        <v>679</v>
      </c>
      <c r="C104" s="185">
        <v>2</v>
      </c>
    </row>
    <row r="105" spans="1:3" ht="15.5" x14ac:dyDescent="0.35">
      <c r="A105" s="184" t="s">
        <v>289</v>
      </c>
      <c r="B105" s="184" t="s">
        <v>680</v>
      </c>
      <c r="C105" s="185">
        <v>2</v>
      </c>
    </row>
    <row r="106" spans="1:3" ht="15.5" x14ac:dyDescent="0.35">
      <c r="A106" s="184" t="s">
        <v>681</v>
      </c>
      <c r="B106" s="184" t="s">
        <v>682</v>
      </c>
      <c r="C106" s="185">
        <v>4</v>
      </c>
    </row>
    <row r="107" spans="1:3" ht="31" x14ac:dyDescent="0.35">
      <c r="A107" s="184" t="s">
        <v>683</v>
      </c>
      <c r="B107" s="184" t="s">
        <v>684</v>
      </c>
      <c r="C107" s="185">
        <v>5</v>
      </c>
    </row>
    <row r="108" spans="1:3" ht="15.5" x14ac:dyDescent="0.35">
      <c r="A108" s="184" t="s">
        <v>685</v>
      </c>
      <c r="B108" s="184" t="s">
        <v>686</v>
      </c>
      <c r="C108" s="185">
        <v>4</v>
      </c>
    </row>
    <row r="109" spans="1:3" ht="15.5" x14ac:dyDescent="0.35">
      <c r="A109" s="184" t="s">
        <v>687</v>
      </c>
      <c r="B109" s="184" t="s">
        <v>688</v>
      </c>
      <c r="C109" s="185">
        <v>4</v>
      </c>
    </row>
    <row r="110" spans="1:3" ht="15.5" x14ac:dyDescent="0.35">
      <c r="A110" s="184" t="s">
        <v>689</v>
      </c>
      <c r="B110" s="184" t="s">
        <v>509</v>
      </c>
      <c r="C110" s="185">
        <v>2</v>
      </c>
    </row>
    <row r="111" spans="1:3" ht="15.5" x14ac:dyDescent="0.35">
      <c r="A111" s="184" t="s">
        <v>690</v>
      </c>
      <c r="B111" s="184" t="s">
        <v>691</v>
      </c>
      <c r="C111" s="185">
        <v>4</v>
      </c>
    </row>
    <row r="112" spans="1:3" ht="15.5" x14ac:dyDescent="0.35">
      <c r="A112" s="184" t="s">
        <v>692</v>
      </c>
      <c r="B112" s="184" t="s">
        <v>693</v>
      </c>
      <c r="C112" s="185">
        <v>5</v>
      </c>
    </row>
    <row r="113" spans="1:3" ht="15.5" x14ac:dyDescent="0.35">
      <c r="A113" s="184" t="s">
        <v>694</v>
      </c>
      <c r="B113" s="184" t="s">
        <v>695</v>
      </c>
      <c r="C113" s="185">
        <v>2</v>
      </c>
    </row>
    <row r="114" spans="1:3" ht="15.5" x14ac:dyDescent="0.35">
      <c r="A114" s="184" t="s">
        <v>696</v>
      </c>
      <c r="B114" s="184" t="s">
        <v>697</v>
      </c>
      <c r="C114" s="185">
        <v>5</v>
      </c>
    </row>
    <row r="115" spans="1:3" ht="15.5" x14ac:dyDescent="0.35">
      <c r="A115" s="184" t="s">
        <v>698</v>
      </c>
      <c r="B115" s="184" t="s">
        <v>699</v>
      </c>
      <c r="C115" s="185">
        <v>6</v>
      </c>
    </row>
    <row r="116" spans="1:3" ht="15.5" x14ac:dyDescent="0.35">
      <c r="A116" s="184" t="s">
        <v>700</v>
      </c>
      <c r="B116" s="184" t="s">
        <v>701</v>
      </c>
      <c r="C116" s="185">
        <v>4</v>
      </c>
    </row>
    <row r="117" spans="1:3" ht="15.5" x14ac:dyDescent="0.35">
      <c r="A117" s="184" t="s">
        <v>702</v>
      </c>
      <c r="B117" s="184" t="s">
        <v>703</v>
      </c>
      <c r="C117" s="185">
        <v>5</v>
      </c>
    </row>
    <row r="118" spans="1:3" ht="15.5" x14ac:dyDescent="0.35">
      <c r="A118" s="184" t="s">
        <v>704</v>
      </c>
      <c r="B118" s="184" t="s">
        <v>705</v>
      </c>
      <c r="C118" s="185">
        <v>4</v>
      </c>
    </row>
    <row r="119" spans="1:3" ht="15.5" x14ac:dyDescent="0.35">
      <c r="A119" s="184" t="s">
        <v>706</v>
      </c>
      <c r="B119" s="184" t="s">
        <v>707</v>
      </c>
      <c r="C119" s="185">
        <v>2</v>
      </c>
    </row>
    <row r="120" spans="1:3" ht="15.5" x14ac:dyDescent="0.35">
      <c r="A120" s="184" t="s">
        <v>708</v>
      </c>
      <c r="B120" s="184" t="s">
        <v>709</v>
      </c>
      <c r="C120" s="185">
        <v>2</v>
      </c>
    </row>
    <row r="121" spans="1:3" ht="15.5" x14ac:dyDescent="0.35">
      <c r="A121" s="184" t="s">
        <v>710</v>
      </c>
      <c r="B121" s="184" t="s">
        <v>711</v>
      </c>
      <c r="C121" s="185">
        <v>3</v>
      </c>
    </row>
    <row r="122" spans="1:3" ht="15.5" x14ac:dyDescent="0.35">
      <c r="A122" s="184" t="s">
        <v>712</v>
      </c>
      <c r="B122" s="184" t="s">
        <v>713</v>
      </c>
      <c r="C122" s="185">
        <v>3</v>
      </c>
    </row>
    <row r="123" spans="1:3" ht="15.5" x14ac:dyDescent="0.35">
      <c r="A123" s="184" t="s">
        <v>714</v>
      </c>
      <c r="B123" s="184" t="s">
        <v>715</v>
      </c>
      <c r="C123" s="185">
        <v>5</v>
      </c>
    </row>
    <row r="124" spans="1:3" ht="15.5" x14ac:dyDescent="0.35">
      <c r="A124" s="184" t="s">
        <v>716</v>
      </c>
      <c r="B124" s="184" t="s">
        <v>717</v>
      </c>
      <c r="C124" s="185">
        <v>4</v>
      </c>
    </row>
    <row r="125" spans="1:3" ht="15.5" x14ac:dyDescent="0.35">
      <c r="A125" s="184" t="s">
        <v>718</v>
      </c>
      <c r="B125" s="184" t="s">
        <v>719</v>
      </c>
      <c r="C125" s="185">
        <v>6</v>
      </c>
    </row>
    <row r="126" spans="1:3" ht="15.5" x14ac:dyDescent="0.35">
      <c r="A126" s="184" t="s">
        <v>720</v>
      </c>
      <c r="B126" s="184" t="s">
        <v>721</v>
      </c>
      <c r="C126" s="185">
        <v>6</v>
      </c>
    </row>
    <row r="127" spans="1:3" ht="15.5" x14ac:dyDescent="0.35">
      <c r="A127" s="184" t="s">
        <v>722</v>
      </c>
      <c r="B127" s="184" t="s">
        <v>723</v>
      </c>
      <c r="C127" s="185">
        <v>6</v>
      </c>
    </row>
    <row r="128" spans="1:3" ht="31" x14ac:dyDescent="0.35">
      <c r="A128" s="184" t="s">
        <v>724</v>
      </c>
      <c r="B128" s="184" t="s">
        <v>725</v>
      </c>
      <c r="C128" s="185">
        <v>5</v>
      </c>
    </row>
    <row r="129" spans="1:3" ht="15.5" x14ac:dyDescent="0.35">
      <c r="A129" s="184" t="s">
        <v>726</v>
      </c>
      <c r="B129" s="184" t="s">
        <v>727</v>
      </c>
      <c r="C129" s="185">
        <v>5</v>
      </c>
    </row>
    <row r="130" spans="1:3" ht="15.5" x14ac:dyDescent="0.35">
      <c r="A130" s="184" t="s">
        <v>728</v>
      </c>
      <c r="B130" s="184" t="s">
        <v>729</v>
      </c>
      <c r="C130" s="185">
        <v>3</v>
      </c>
    </row>
    <row r="131" spans="1:3" ht="15.5" x14ac:dyDescent="0.35">
      <c r="A131" s="184" t="s">
        <v>730</v>
      </c>
      <c r="B131" s="184" t="s">
        <v>731</v>
      </c>
      <c r="C131" s="185">
        <v>5</v>
      </c>
    </row>
    <row r="132" spans="1:3" ht="15.5" x14ac:dyDescent="0.35">
      <c r="A132" s="184" t="s">
        <v>732</v>
      </c>
      <c r="B132" s="184" t="s">
        <v>509</v>
      </c>
      <c r="C132" s="185">
        <v>2</v>
      </c>
    </row>
    <row r="133" spans="1:3" ht="15.5" x14ac:dyDescent="0.35">
      <c r="A133" s="184" t="s">
        <v>733</v>
      </c>
      <c r="B133" s="184" t="s">
        <v>734</v>
      </c>
      <c r="C133" s="185">
        <v>4</v>
      </c>
    </row>
    <row r="134" spans="1:3" ht="15.5" x14ac:dyDescent="0.35">
      <c r="A134" s="184" t="s">
        <v>735</v>
      </c>
      <c r="B134" s="184" t="s">
        <v>736</v>
      </c>
      <c r="C134" s="185">
        <v>1</v>
      </c>
    </row>
    <row r="135" spans="1:3" ht="15.5" x14ac:dyDescent="0.35">
      <c r="A135" s="184" t="s">
        <v>737</v>
      </c>
      <c r="B135" s="184" t="s">
        <v>738</v>
      </c>
      <c r="C135" s="185">
        <v>6</v>
      </c>
    </row>
    <row r="136" spans="1:3" ht="15.5" x14ac:dyDescent="0.35">
      <c r="A136" s="184" t="s">
        <v>739</v>
      </c>
      <c r="B136" s="184" t="s">
        <v>740</v>
      </c>
      <c r="C136" s="185">
        <v>5</v>
      </c>
    </row>
    <row r="137" spans="1:3" ht="15.5" x14ac:dyDescent="0.35">
      <c r="A137" s="184" t="s">
        <v>741</v>
      </c>
      <c r="B137" s="184" t="s">
        <v>742</v>
      </c>
      <c r="C137" s="185">
        <v>3</v>
      </c>
    </row>
    <row r="138" spans="1:3" ht="15.5" x14ac:dyDescent="0.35">
      <c r="A138" s="184" t="s">
        <v>743</v>
      </c>
      <c r="B138" s="184" t="s">
        <v>744</v>
      </c>
      <c r="C138" s="185">
        <v>3</v>
      </c>
    </row>
    <row r="139" spans="1:3" ht="15.5" x14ac:dyDescent="0.35">
      <c r="A139" s="184" t="s">
        <v>745</v>
      </c>
      <c r="B139" s="184" t="s">
        <v>746</v>
      </c>
      <c r="C139" s="185">
        <v>4</v>
      </c>
    </row>
    <row r="140" spans="1:3" ht="15.5" x14ac:dyDescent="0.35">
      <c r="A140" s="184" t="s">
        <v>747</v>
      </c>
      <c r="B140" s="184" t="s">
        <v>748</v>
      </c>
      <c r="C140" s="185">
        <v>4</v>
      </c>
    </row>
    <row r="141" spans="1:3" ht="15.5" x14ac:dyDescent="0.35">
      <c r="A141" s="184" t="s">
        <v>749</v>
      </c>
      <c r="B141" s="184" t="s">
        <v>750</v>
      </c>
      <c r="C141" s="185">
        <v>6</v>
      </c>
    </row>
    <row r="142" spans="1:3" ht="15.5" x14ac:dyDescent="0.35">
      <c r="A142" s="184" t="s">
        <v>751</v>
      </c>
      <c r="B142" s="184" t="s">
        <v>752</v>
      </c>
      <c r="C142" s="185">
        <v>3</v>
      </c>
    </row>
    <row r="143" spans="1:3" ht="15.5" x14ac:dyDescent="0.35">
      <c r="A143" s="184" t="s">
        <v>408</v>
      </c>
      <c r="B143" s="184" t="s">
        <v>753</v>
      </c>
      <c r="C143" s="185">
        <v>5</v>
      </c>
    </row>
    <row r="144" spans="1:3" ht="15.5" x14ac:dyDescent="0.35">
      <c r="A144" s="184" t="s">
        <v>754</v>
      </c>
      <c r="B144" s="184" t="s">
        <v>755</v>
      </c>
      <c r="C144" s="185">
        <v>6</v>
      </c>
    </row>
    <row r="145" spans="1:3" ht="15.5" x14ac:dyDescent="0.35">
      <c r="A145" s="184" t="s">
        <v>756</v>
      </c>
      <c r="B145" s="184" t="s">
        <v>757</v>
      </c>
      <c r="C145" s="185">
        <v>4</v>
      </c>
    </row>
    <row r="146" spans="1:3" ht="15.5" x14ac:dyDescent="0.35">
      <c r="A146" s="184" t="s">
        <v>758</v>
      </c>
      <c r="B146" s="184" t="s">
        <v>759</v>
      </c>
      <c r="C146" s="185">
        <v>5</v>
      </c>
    </row>
    <row r="147" spans="1:3" ht="15.5" x14ac:dyDescent="0.35">
      <c r="A147" s="184" t="s">
        <v>760</v>
      </c>
      <c r="B147" s="184" t="s">
        <v>761</v>
      </c>
      <c r="C147" s="185">
        <v>4</v>
      </c>
    </row>
    <row r="148" spans="1:3" ht="15.5" x14ac:dyDescent="0.35">
      <c r="A148" s="184" t="s">
        <v>762</v>
      </c>
      <c r="B148" s="184" t="s">
        <v>763</v>
      </c>
      <c r="C148" s="185">
        <v>4</v>
      </c>
    </row>
    <row r="149" spans="1:3" ht="15.5" x14ac:dyDescent="0.35">
      <c r="A149" s="184" t="s">
        <v>764</v>
      </c>
      <c r="B149" s="184" t="s">
        <v>765</v>
      </c>
      <c r="C149" s="185">
        <v>4</v>
      </c>
    </row>
    <row r="150" spans="1:3" ht="15.5" x14ac:dyDescent="0.35">
      <c r="A150" s="184" t="s">
        <v>766</v>
      </c>
      <c r="B150" s="184" t="s">
        <v>767</v>
      </c>
      <c r="C150" s="185">
        <v>5</v>
      </c>
    </row>
    <row r="151" spans="1:3" ht="15.5" x14ac:dyDescent="0.35">
      <c r="A151" s="184" t="s">
        <v>768</v>
      </c>
      <c r="B151" s="184" t="s">
        <v>769</v>
      </c>
      <c r="C151" s="185">
        <v>6</v>
      </c>
    </row>
    <row r="152" spans="1:3" ht="31" x14ac:dyDescent="0.35">
      <c r="A152" s="184" t="s">
        <v>770</v>
      </c>
      <c r="B152" s="184" t="s">
        <v>771</v>
      </c>
      <c r="C152" s="185">
        <v>5</v>
      </c>
    </row>
    <row r="153" spans="1:3" ht="15.5" x14ac:dyDescent="0.35">
      <c r="A153" s="184" t="s">
        <v>772</v>
      </c>
      <c r="B153" s="184" t="s">
        <v>773</v>
      </c>
      <c r="C153" s="185">
        <v>7</v>
      </c>
    </row>
    <row r="154" spans="1:3" ht="15.5" x14ac:dyDescent="0.35">
      <c r="A154" s="184" t="s">
        <v>774</v>
      </c>
      <c r="B154" s="184" t="s">
        <v>775</v>
      </c>
      <c r="C154" s="185">
        <v>6</v>
      </c>
    </row>
    <row r="155" spans="1:3" ht="15.5" x14ac:dyDescent="0.35">
      <c r="A155" s="184" t="s">
        <v>776</v>
      </c>
      <c r="B155" s="184" t="s">
        <v>777</v>
      </c>
      <c r="C155" s="185">
        <v>1</v>
      </c>
    </row>
    <row r="156" spans="1:3" ht="15.5" x14ac:dyDescent="0.35">
      <c r="A156" s="184" t="s">
        <v>778</v>
      </c>
      <c r="B156" s="184" t="s">
        <v>779</v>
      </c>
      <c r="C156" s="185">
        <v>6</v>
      </c>
    </row>
    <row r="157" spans="1:3" ht="31" x14ac:dyDescent="0.35">
      <c r="A157" s="184" t="s">
        <v>780</v>
      </c>
      <c r="B157" s="184" t="s">
        <v>781</v>
      </c>
      <c r="C157" s="185">
        <v>6</v>
      </c>
    </row>
    <row r="158" spans="1:3" ht="31" x14ac:dyDescent="0.35">
      <c r="A158" s="184" t="s">
        <v>782</v>
      </c>
      <c r="B158" s="184" t="s">
        <v>783</v>
      </c>
      <c r="C158" s="185">
        <v>6</v>
      </c>
    </row>
    <row r="159" spans="1:3" ht="15.5" x14ac:dyDescent="0.35">
      <c r="A159" s="184" t="s">
        <v>784</v>
      </c>
      <c r="B159" s="184" t="s">
        <v>785</v>
      </c>
      <c r="C159" s="185">
        <v>4</v>
      </c>
    </row>
    <row r="160" spans="1:3" ht="15.5" x14ac:dyDescent="0.35">
      <c r="A160" s="184" t="s">
        <v>786</v>
      </c>
      <c r="B160" s="184" t="s">
        <v>787</v>
      </c>
      <c r="C160" s="185">
        <v>6</v>
      </c>
    </row>
    <row r="161" spans="1:3" ht="15.5" x14ac:dyDescent="0.35">
      <c r="A161" s="184" t="s">
        <v>788</v>
      </c>
      <c r="B161" s="184" t="s">
        <v>789</v>
      </c>
      <c r="C161" s="185">
        <v>3</v>
      </c>
    </row>
    <row r="162" spans="1:3" ht="15.5" x14ac:dyDescent="0.35">
      <c r="A162" s="184" t="s">
        <v>790</v>
      </c>
      <c r="B162" s="184" t="s">
        <v>791</v>
      </c>
      <c r="C162" s="185">
        <v>4</v>
      </c>
    </row>
    <row r="163" spans="1:3" ht="15.5" x14ac:dyDescent="0.35">
      <c r="A163" s="184" t="s">
        <v>792</v>
      </c>
      <c r="B163" s="184" t="s">
        <v>793</v>
      </c>
      <c r="C163" s="185">
        <v>5</v>
      </c>
    </row>
    <row r="164" spans="1:3" ht="31" x14ac:dyDescent="0.35">
      <c r="A164" s="184" t="s">
        <v>794</v>
      </c>
      <c r="B164" s="184" t="s">
        <v>795</v>
      </c>
      <c r="C164" s="185">
        <v>3</v>
      </c>
    </row>
    <row r="165" spans="1:3" ht="15.5" x14ac:dyDescent="0.35">
      <c r="A165" s="184" t="s">
        <v>796</v>
      </c>
      <c r="B165" s="184" t="s">
        <v>797</v>
      </c>
      <c r="C165" s="185">
        <v>5</v>
      </c>
    </row>
    <row r="166" spans="1:3" ht="15.5" x14ac:dyDescent="0.35">
      <c r="A166" s="184" t="s">
        <v>798</v>
      </c>
      <c r="B166" s="184" t="s">
        <v>799</v>
      </c>
      <c r="C166" s="185">
        <v>5</v>
      </c>
    </row>
    <row r="167" spans="1:3" ht="15.5" x14ac:dyDescent="0.35">
      <c r="A167" s="184" t="s">
        <v>800</v>
      </c>
      <c r="B167" s="184" t="s">
        <v>801</v>
      </c>
      <c r="C167" s="185">
        <v>5</v>
      </c>
    </row>
    <row r="168" spans="1:3" ht="15.5" x14ac:dyDescent="0.35">
      <c r="A168" s="184" t="s">
        <v>802</v>
      </c>
      <c r="B168" s="184" t="s">
        <v>803</v>
      </c>
      <c r="C168" s="185">
        <v>5</v>
      </c>
    </row>
    <row r="169" spans="1:3" ht="15.5" x14ac:dyDescent="0.35">
      <c r="A169" s="184" t="s">
        <v>804</v>
      </c>
      <c r="B169" s="184" t="s">
        <v>805</v>
      </c>
      <c r="C169" s="185">
        <v>5</v>
      </c>
    </row>
    <row r="170" spans="1:3" ht="15.5" x14ac:dyDescent="0.35">
      <c r="A170" s="184" t="s">
        <v>806</v>
      </c>
      <c r="B170" s="184" t="s">
        <v>807</v>
      </c>
      <c r="C170" s="185">
        <v>5</v>
      </c>
    </row>
    <row r="171" spans="1:3" ht="15.5" x14ac:dyDescent="0.35">
      <c r="A171" s="184" t="s">
        <v>808</v>
      </c>
      <c r="B171" s="184" t="s">
        <v>809</v>
      </c>
      <c r="C171" s="185">
        <v>6</v>
      </c>
    </row>
    <row r="172" spans="1:3" ht="15.5" x14ac:dyDescent="0.35">
      <c r="A172" s="184" t="s">
        <v>810</v>
      </c>
      <c r="B172" s="184" t="s">
        <v>811</v>
      </c>
      <c r="C172" s="185">
        <v>4</v>
      </c>
    </row>
    <row r="173" spans="1:3" ht="15.5" x14ac:dyDescent="0.35">
      <c r="A173" s="184" t="s">
        <v>812</v>
      </c>
      <c r="B173" s="184" t="s">
        <v>813</v>
      </c>
      <c r="C173" s="185">
        <v>3</v>
      </c>
    </row>
    <row r="174" spans="1:3" ht="15.5" x14ac:dyDescent="0.35">
      <c r="A174" s="184" t="s">
        <v>814</v>
      </c>
      <c r="B174" s="184" t="s">
        <v>815</v>
      </c>
      <c r="C174" s="185">
        <v>4</v>
      </c>
    </row>
    <row r="175" spans="1:3" ht="15.5" x14ac:dyDescent="0.35">
      <c r="A175" s="184" t="s">
        <v>816</v>
      </c>
      <c r="B175" s="184" t="s">
        <v>817</v>
      </c>
      <c r="C175" s="185">
        <v>6</v>
      </c>
    </row>
    <row r="176" spans="1:3" ht="31" x14ac:dyDescent="0.35">
      <c r="A176" s="184" t="s">
        <v>818</v>
      </c>
      <c r="B176" s="184" t="s">
        <v>819</v>
      </c>
      <c r="C176" s="185">
        <v>5</v>
      </c>
    </row>
    <row r="177" spans="1:3" ht="15.5" x14ac:dyDescent="0.35">
      <c r="A177" s="184" t="s">
        <v>820</v>
      </c>
      <c r="B177" s="184" t="s">
        <v>821</v>
      </c>
      <c r="C177" s="185">
        <v>3</v>
      </c>
    </row>
    <row r="178" spans="1:3" ht="15.5" x14ac:dyDescent="0.35">
      <c r="A178" s="184" t="s">
        <v>822</v>
      </c>
      <c r="B178" s="184" t="s">
        <v>823</v>
      </c>
      <c r="C178" s="185">
        <v>5</v>
      </c>
    </row>
    <row r="179" spans="1:3" ht="15.5" x14ac:dyDescent="0.35">
      <c r="A179" s="184" t="s">
        <v>824</v>
      </c>
      <c r="B179" s="184" t="s">
        <v>825</v>
      </c>
      <c r="C179" s="185">
        <v>5</v>
      </c>
    </row>
    <row r="180" spans="1:3" ht="15.5" x14ac:dyDescent="0.35">
      <c r="A180" s="184" t="s">
        <v>826</v>
      </c>
      <c r="B180" s="184" t="s">
        <v>827</v>
      </c>
      <c r="C180" s="185">
        <v>4</v>
      </c>
    </row>
    <row r="181" spans="1:3" ht="15.5" x14ac:dyDescent="0.35">
      <c r="A181" s="184" t="s">
        <v>828</v>
      </c>
      <c r="B181" s="184" t="s">
        <v>509</v>
      </c>
      <c r="C181" s="185">
        <v>2</v>
      </c>
    </row>
    <row r="182" spans="1:3" ht="15.5" x14ac:dyDescent="0.35">
      <c r="A182" s="184" t="s">
        <v>829</v>
      </c>
      <c r="B182" s="184" t="s">
        <v>830</v>
      </c>
      <c r="C182" s="185">
        <v>3</v>
      </c>
    </row>
    <row r="183" spans="1:3" ht="15.5" x14ac:dyDescent="0.35">
      <c r="A183" s="184" t="s">
        <v>831</v>
      </c>
      <c r="B183" s="184" t="s">
        <v>832</v>
      </c>
      <c r="C183" s="185">
        <v>3</v>
      </c>
    </row>
    <row r="184" spans="1:3" ht="15.5" x14ac:dyDescent="0.35">
      <c r="A184" s="184" t="s">
        <v>833</v>
      </c>
      <c r="B184" s="184" t="s">
        <v>834</v>
      </c>
      <c r="C184" s="185">
        <v>5</v>
      </c>
    </row>
    <row r="185" spans="1:3" ht="15.5" x14ac:dyDescent="0.35">
      <c r="A185" s="184" t="s">
        <v>464</v>
      </c>
      <c r="B185" s="184" t="s">
        <v>835</v>
      </c>
      <c r="C185" s="185">
        <v>5</v>
      </c>
    </row>
    <row r="186" spans="1:3" ht="15.5" x14ac:dyDescent="0.35">
      <c r="A186" s="184" t="s">
        <v>836</v>
      </c>
      <c r="B186" s="184" t="s">
        <v>837</v>
      </c>
      <c r="C186" s="185">
        <v>2</v>
      </c>
    </row>
    <row r="187" spans="1:3" ht="15.5" x14ac:dyDescent="0.35">
      <c r="A187" s="184" t="s">
        <v>838</v>
      </c>
      <c r="B187" s="184" t="s">
        <v>839</v>
      </c>
      <c r="C187" s="185">
        <v>3</v>
      </c>
    </row>
    <row r="188" spans="1:3" ht="15.5" x14ac:dyDescent="0.35">
      <c r="A188" s="184" t="s">
        <v>840</v>
      </c>
      <c r="B188" s="184" t="s">
        <v>841</v>
      </c>
      <c r="C188" s="185">
        <v>4</v>
      </c>
    </row>
    <row r="189" spans="1:3" ht="15.5" x14ac:dyDescent="0.35">
      <c r="A189" s="184" t="s">
        <v>842</v>
      </c>
      <c r="B189" s="184" t="s">
        <v>843</v>
      </c>
      <c r="C189" s="185">
        <v>2</v>
      </c>
    </row>
    <row r="190" spans="1:3" ht="15.5" x14ac:dyDescent="0.35">
      <c r="A190" s="184" t="s">
        <v>844</v>
      </c>
      <c r="B190" s="184" t="s">
        <v>845</v>
      </c>
      <c r="C190" s="185">
        <v>2</v>
      </c>
    </row>
    <row r="191" spans="1:3" ht="15.5" x14ac:dyDescent="0.35">
      <c r="A191" s="184" t="s">
        <v>846</v>
      </c>
      <c r="B191" s="184" t="s">
        <v>847</v>
      </c>
      <c r="C191" s="185">
        <v>5</v>
      </c>
    </row>
    <row r="192" spans="1:3" ht="15.5" x14ac:dyDescent="0.35">
      <c r="A192" s="184" t="s">
        <v>848</v>
      </c>
      <c r="B192" s="184" t="s">
        <v>509</v>
      </c>
      <c r="C192" s="185">
        <v>2</v>
      </c>
    </row>
    <row r="193" spans="1:3" ht="15.5" x14ac:dyDescent="0.35">
      <c r="A193" s="184" t="s">
        <v>849</v>
      </c>
      <c r="B193" s="184" t="s">
        <v>850</v>
      </c>
      <c r="C193" s="185">
        <v>3</v>
      </c>
    </row>
    <row r="194" spans="1:3" ht="31" x14ac:dyDescent="0.35">
      <c r="A194" s="184" t="s">
        <v>851</v>
      </c>
      <c r="B194" s="184" t="s">
        <v>852</v>
      </c>
      <c r="C194" s="185">
        <v>3</v>
      </c>
    </row>
    <row r="195" spans="1:3" ht="31" x14ac:dyDescent="0.35">
      <c r="A195" s="184" t="s">
        <v>853</v>
      </c>
      <c r="B195" s="184" t="s">
        <v>854</v>
      </c>
      <c r="C195" s="185">
        <v>3</v>
      </c>
    </row>
    <row r="196" spans="1:3" ht="15.5" x14ac:dyDescent="0.35">
      <c r="A196" s="184" t="s">
        <v>855</v>
      </c>
      <c r="B196" s="184" t="s">
        <v>856</v>
      </c>
      <c r="C196" s="185">
        <v>5</v>
      </c>
    </row>
    <row r="197" spans="1:3" ht="15.5" x14ac:dyDescent="0.35">
      <c r="A197" s="184" t="s">
        <v>857</v>
      </c>
      <c r="B197" s="184" t="s">
        <v>858</v>
      </c>
      <c r="C197" s="185">
        <v>4</v>
      </c>
    </row>
    <row r="198" spans="1:3" ht="15.5" x14ac:dyDescent="0.35">
      <c r="A198" s="184" t="s">
        <v>859</v>
      </c>
      <c r="B198" s="184" t="s">
        <v>509</v>
      </c>
      <c r="C198" s="185">
        <v>2</v>
      </c>
    </row>
    <row r="199" spans="1:3" ht="15.5" x14ac:dyDescent="0.35">
      <c r="A199" s="184" t="s">
        <v>860</v>
      </c>
      <c r="B199" s="184" t="s">
        <v>861</v>
      </c>
      <c r="C199" s="185">
        <v>1</v>
      </c>
    </row>
    <row r="200" spans="1:3" ht="15.5" x14ac:dyDescent="0.35">
      <c r="A200" s="184" t="s">
        <v>862</v>
      </c>
      <c r="B200" s="184" t="s">
        <v>863</v>
      </c>
      <c r="C200" s="185">
        <v>4</v>
      </c>
    </row>
    <row r="201" spans="1:3" ht="15.5" x14ac:dyDescent="0.35">
      <c r="A201" s="184" t="s">
        <v>864</v>
      </c>
      <c r="B201" s="184" t="s">
        <v>865</v>
      </c>
      <c r="C201" s="185">
        <v>3</v>
      </c>
    </row>
    <row r="202" spans="1:3" ht="15.5" x14ac:dyDescent="0.35">
      <c r="A202" s="184" t="s">
        <v>866</v>
      </c>
      <c r="B202" s="184" t="s">
        <v>867</v>
      </c>
      <c r="C202" s="185">
        <v>4</v>
      </c>
    </row>
    <row r="203" spans="1:3" ht="15.5" x14ac:dyDescent="0.35">
      <c r="A203" s="184" t="s">
        <v>868</v>
      </c>
      <c r="B203" s="184" t="s">
        <v>869</v>
      </c>
      <c r="C203" s="185">
        <v>4</v>
      </c>
    </row>
    <row r="204" spans="1:3" ht="15.5" x14ac:dyDescent="0.35">
      <c r="A204" s="184" t="s">
        <v>870</v>
      </c>
      <c r="B204" s="184" t="s">
        <v>871</v>
      </c>
      <c r="C204" s="185">
        <v>4</v>
      </c>
    </row>
    <row r="205" spans="1:3" ht="15.5" x14ac:dyDescent="0.35">
      <c r="A205" s="184" t="s">
        <v>872</v>
      </c>
      <c r="B205" s="184" t="s">
        <v>873</v>
      </c>
      <c r="C205" s="185">
        <v>2</v>
      </c>
    </row>
    <row r="206" spans="1:3" ht="15.5" x14ac:dyDescent="0.35">
      <c r="A206" s="184" t="s">
        <v>874</v>
      </c>
      <c r="B206" s="184" t="s">
        <v>875</v>
      </c>
      <c r="C206" s="185">
        <v>3</v>
      </c>
    </row>
    <row r="207" spans="1:3" ht="15.5" x14ac:dyDescent="0.35">
      <c r="A207" s="184" t="s">
        <v>876</v>
      </c>
      <c r="B207" s="184" t="s">
        <v>877</v>
      </c>
      <c r="C207" s="185">
        <v>4</v>
      </c>
    </row>
    <row r="208" spans="1:3" ht="15.5" x14ac:dyDescent="0.35">
      <c r="A208" s="184" t="s">
        <v>878</v>
      </c>
      <c r="B208" s="184" t="s">
        <v>879</v>
      </c>
      <c r="C208" s="185">
        <v>2</v>
      </c>
    </row>
    <row r="209" spans="1:3" ht="15.5" x14ac:dyDescent="0.35">
      <c r="A209" s="184" t="s">
        <v>880</v>
      </c>
      <c r="B209" s="184" t="s">
        <v>881</v>
      </c>
      <c r="C209" s="185">
        <v>4</v>
      </c>
    </row>
    <row r="210" spans="1:3" ht="15.5" x14ac:dyDescent="0.35">
      <c r="A210" s="184" t="s">
        <v>882</v>
      </c>
      <c r="B210" s="184" t="s">
        <v>883</v>
      </c>
      <c r="C210" s="185">
        <v>4</v>
      </c>
    </row>
    <row r="211" spans="1:3" ht="15.5" x14ac:dyDescent="0.35">
      <c r="A211" s="184" t="s">
        <v>884</v>
      </c>
      <c r="B211" s="184" t="s">
        <v>885</v>
      </c>
      <c r="C211" s="185">
        <v>4</v>
      </c>
    </row>
    <row r="212" spans="1:3" ht="15.5" x14ac:dyDescent="0.35">
      <c r="A212" s="184" t="s">
        <v>886</v>
      </c>
      <c r="B212" s="184" t="s">
        <v>887</v>
      </c>
      <c r="C212" s="185">
        <v>3</v>
      </c>
    </row>
    <row r="213" spans="1:3" ht="15.5" x14ac:dyDescent="0.35">
      <c r="A213" s="184" t="s">
        <v>888</v>
      </c>
      <c r="B213" s="184" t="s">
        <v>509</v>
      </c>
      <c r="C213" s="185">
        <v>2</v>
      </c>
    </row>
    <row r="214" spans="1:3" ht="15.5" x14ac:dyDescent="0.35">
      <c r="A214" s="184" t="s">
        <v>889</v>
      </c>
      <c r="B214" s="184" t="s">
        <v>890</v>
      </c>
      <c r="C214" s="185">
        <v>1</v>
      </c>
    </row>
    <row r="215" spans="1:3" ht="15.5" x14ac:dyDescent="0.35">
      <c r="A215" s="184" t="s">
        <v>891</v>
      </c>
      <c r="B215" s="184" t="s">
        <v>892</v>
      </c>
      <c r="C215" s="185">
        <v>4</v>
      </c>
    </row>
    <row r="216" spans="1:3" ht="15.5" x14ac:dyDescent="0.35">
      <c r="A216" s="184" t="s">
        <v>893</v>
      </c>
      <c r="B216" s="184" t="s">
        <v>894</v>
      </c>
      <c r="C216" s="185">
        <v>4</v>
      </c>
    </row>
    <row r="217" spans="1:3" ht="15.5" x14ac:dyDescent="0.35">
      <c r="A217" s="184" t="s">
        <v>895</v>
      </c>
      <c r="B217" s="184" t="s">
        <v>896</v>
      </c>
      <c r="C217" s="185">
        <v>4</v>
      </c>
    </row>
    <row r="218" spans="1:3" ht="31" x14ac:dyDescent="0.35">
      <c r="A218" s="184" t="s">
        <v>897</v>
      </c>
      <c r="B218" s="184" t="s">
        <v>898</v>
      </c>
      <c r="C218" s="185">
        <v>4</v>
      </c>
    </row>
    <row r="219" spans="1:3" ht="15.5" x14ac:dyDescent="0.35">
      <c r="A219" s="184" t="s">
        <v>899</v>
      </c>
      <c r="B219" s="184" t="s">
        <v>900</v>
      </c>
      <c r="C219" s="185">
        <v>2</v>
      </c>
    </row>
    <row r="220" spans="1:3" ht="15.5" x14ac:dyDescent="0.35">
      <c r="A220" s="184" t="s">
        <v>901</v>
      </c>
      <c r="B220" s="184" t="s">
        <v>902</v>
      </c>
      <c r="C220" s="185">
        <v>1</v>
      </c>
    </row>
    <row r="221" spans="1:3" ht="15.5" x14ac:dyDescent="0.35">
      <c r="A221" s="184" t="s">
        <v>903</v>
      </c>
      <c r="B221" s="184" t="s">
        <v>904</v>
      </c>
      <c r="C221" s="185">
        <v>1</v>
      </c>
    </row>
    <row r="222" spans="1:3" ht="31" x14ac:dyDescent="0.35">
      <c r="A222" s="184" t="s">
        <v>905</v>
      </c>
      <c r="B222" s="184" t="s">
        <v>906</v>
      </c>
      <c r="C222" s="185">
        <v>4</v>
      </c>
    </row>
    <row r="223" spans="1:3" ht="15.5" x14ac:dyDescent="0.35">
      <c r="A223" s="184" t="s">
        <v>907</v>
      </c>
      <c r="B223" s="184" t="s">
        <v>908</v>
      </c>
      <c r="C223" s="185">
        <v>7</v>
      </c>
    </row>
    <row r="224" spans="1:3" ht="15.5" x14ac:dyDescent="0.35">
      <c r="A224" s="184" t="s">
        <v>352</v>
      </c>
      <c r="B224" s="184" t="s">
        <v>909</v>
      </c>
      <c r="C224" s="185">
        <v>5</v>
      </c>
    </row>
    <row r="225" spans="1:3" ht="15.5" x14ac:dyDescent="0.35">
      <c r="A225" s="184" t="s">
        <v>910</v>
      </c>
      <c r="B225" s="184" t="s">
        <v>911</v>
      </c>
      <c r="C225" s="185">
        <v>6</v>
      </c>
    </row>
    <row r="226" spans="1:3" ht="15.5" x14ac:dyDescent="0.35">
      <c r="A226" s="184" t="s">
        <v>359</v>
      </c>
      <c r="B226" s="184" t="s">
        <v>912</v>
      </c>
      <c r="C226" s="185">
        <v>5</v>
      </c>
    </row>
    <row r="227" spans="1:3" ht="15.5" x14ac:dyDescent="0.35">
      <c r="A227" s="184" t="s">
        <v>913</v>
      </c>
      <c r="B227" s="184" t="s">
        <v>914</v>
      </c>
      <c r="C227" s="185">
        <v>2</v>
      </c>
    </row>
    <row r="228" spans="1:3" ht="15.5" x14ac:dyDescent="0.35">
      <c r="A228" s="184" t="s">
        <v>345</v>
      </c>
      <c r="B228" s="184" t="s">
        <v>915</v>
      </c>
      <c r="C228" s="185">
        <v>3</v>
      </c>
    </row>
    <row r="229" spans="1:3" ht="15.5" x14ac:dyDescent="0.35">
      <c r="A229" s="184" t="s">
        <v>338</v>
      </c>
      <c r="B229" s="184" t="s">
        <v>916</v>
      </c>
      <c r="C229" s="185">
        <v>1</v>
      </c>
    </row>
    <row r="230" spans="1:3" ht="15.5" x14ac:dyDescent="0.35">
      <c r="A230" s="184" t="s">
        <v>376</v>
      </c>
      <c r="B230" s="184" t="s">
        <v>917</v>
      </c>
      <c r="C230" s="185">
        <v>7</v>
      </c>
    </row>
    <row r="231" spans="1:3" ht="15.5" x14ac:dyDescent="0.35">
      <c r="A231" s="184" t="s">
        <v>918</v>
      </c>
      <c r="B231" s="184" t="s">
        <v>919</v>
      </c>
      <c r="C231" s="185">
        <v>2</v>
      </c>
    </row>
    <row r="232" spans="1:3" ht="15.5" x14ac:dyDescent="0.35">
      <c r="A232" s="184" t="s">
        <v>920</v>
      </c>
      <c r="B232" s="184" t="s">
        <v>921</v>
      </c>
      <c r="C232" s="185">
        <v>5</v>
      </c>
    </row>
    <row r="233" spans="1:3" ht="15.5" x14ac:dyDescent="0.35">
      <c r="A233" s="184" t="s">
        <v>922</v>
      </c>
      <c r="B233" s="184" t="s">
        <v>509</v>
      </c>
      <c r="C233" s="185">
        <v>2</v>
      </c>
    </row>
    <row r="234" spans="1:3" ht="15.5" x14ac:dyDescent="0.35">
      <c r="A234" s="184" t="s">
        <v>923</v>
      </c>
      <c r="B234" s="184" t="s">
        <v>924</v>
      </c>
      <c r="C234" s="185">
        <v>6</v>
      </c>
    </row>
    <row r="235" spans="1:3" ht="15.5" x14ac:dyDescent="0.35">
      <c r="A235" s="184" t="s">
        <v>925</v>
      </c>
      <c r="B235" s="184" t="s">
        <v>926</v>
      </c>
      <c r="C235" s="185">
        <v>4</v>
      </c>
    </row>
    <row r="236" spans="1:3" ht="15.5" x14ac:dyDescent="0.35">
      <c r="A236" s="184" t="s">
        <v>927</v>
      </c>
      <c r="B236" s="184" t="s">
        <v>928</v>
      </c>
      <c r="C236" s="185">
        <v>6</v>
      </c>
    </row>
    <row r="237" spans="1:3" ht="15.5" x14ac:dyDescent="0.35">
      <c r="A237" s="184" t="s">
        <v>929</v>
      </c>
      <c r="B237" s="184" t="s">
        <v>930</v>
      </c>
      <c r="C237" s="185">
        <v>4</v>
      </c>
    </row>
    <row r="238" spans="1:3" ht="15.5" x14ac:dyDescent="0.35">
      <c r="A238" s="184" t="s">
        <v>931</v>
      </c>
      <c r="B238" s="184" t="s">
        <v>932</v>
      </c>
      <c r="C238" s="185">
        <v>6</v>
      </c>
    </row>
    <row r="239" spans="1:3" ht="15.5" x14ac:dyDescent="0.35">
      <c r="A239" s="184" t="s">
        <v>933</v>
      </c>
      <c r="B239" s="184" t="s">
        <v>934</v>
      </c>
      <c r="C239" s="185">
        <v>4</v>
      </c>
    </row>
    <row r="240" spans="1:3" ht="15.5" x14ac:dyDescent="0.35">
      <c r="A240" s="184" t="s">
        <v>935</v>
      </c>
      <c r="B240" s="184" t="s">
        <v>936</v>
      </c>
      <c r="C240" s="185">
        <v>7</v>
      </c>
    </row>
    <row r="241" spans="1:3" ht="15.5" x14ac:dyDescent="0.35">
      <c r="A241" s="184" t="s">
        <v>937</v>
      </c>
      <c r="B241" s="184" t="s">
        <v>938</v>
      </c>
      <c r="C241" s="185">
        <v>8</v>
      </c>
    </row>
    <row r="242" spans="1:3" ht="15.5" x14ac:dyDescent="0.35">
      <c r="A242" s="184" t="s">
        <v>939</v>
      </c>
      <c r="B242" s="184" t="s">
        <v>940</v>
      </c>
      <c r="C242" s="185">
        <v>6</v>
      </c>
    </row>
    <row r="243" spans="1:3" ht="15.5" x14ac:dyDescent="0.35">
      <c r="A243" s="184" t="s">
        <v>366</v>
      </c>
      <c r="B243" s="184" t="s">
        <v>941</v>
      </c>
      <c r="C243" s="185">
        <v>5</v>
      </c>
    </row>
    <row r="244" spans="1:3" ht="15.5" x14ac:dyDescent="0.35">
      <c r="A244" s="184" t="s">
        <v>942</v>
      </c>
      <c r="B244" s="184" t="s">
        <v>943</v>
      </c>
      <c r="C244" s="185">
        <v>6</v>
      </c>
    </row>
    <row r="245" spans="1:3" ht="31" x14ac:dyDescent="0.35">
      <c r="A245" s="184" t="s">
        <v>944</v>
      </c>
      <c r="B245" s="184" t="s">
        <v>945</v>
      </c>
      <c r="C245" s="185">
        <v>1</v>
      </c>
    </row>
    <row r="246" spans="1:3" ht="15.5" x14ac:dyDescent="0.35">
      <c r="A246" s="184" t="s">
        <v>946</v>
      </c>
      <c r="B246" s="184" t="s">
        <v>947</v>
      </c>
      <c r="C246" s="185">
        <v>4</v>
      </c>
    </row>
    <row r="247" spans="1:3" ht="15.5" x14ac:dyDescent="0.35">
      <c r="A247" s="184" t="s">
        <v>948</v>
      </c>
      <c r="B247" s="184" t="s">
        <v>949</v>
      </c>
      <c r="C247" s="185">
        <v>5</v>
      </c>
    </row>
    <row r="248" spans="1:3" ht="15.5" x14ac:dyDescent="0.35">
      <c r="A248" s="184" t="s">
        <v>950</v>
      </c>
      <c r="B248" s="184" t="s">
        <v>509</v>
      </c>
      <c r="C248" s="185">
        <v>2</v>
      </c>
    </row>
    <row r="249" spans="1:3" ht="15.5" x14ac:dyDescent="0.35">
      <c r="A249" s="184" t="s">
        <v>951</v>
      </c>
      <c r="B249" s="184" t="s">
        <v>952</v>
      </c>
      <c r="C249" s="185">
        <v>8</v>
      </c>
    </row>
    <row r="250" spans="1:3" ht="15.5" x14ac:dyDescent="0.35">
      <c r="A250" s="184" t="s">
        <v>953</v>
      </c>
      <c r="B250" s="184" t="s">
        <v>954</v>
      </c>
      <c r="C250" s="185">
        <v>8</v>
      </c>
    </row>
    <row r="251" spans="1:3" ht="31" x14ac:dyDescent="0.35">
      <c r="A251" s="184" t="s">
        <v>955</v>
      </c>
      <c r="B251" s="184" t="s">
        <v>956</v>
      </c>
      <c r="C251" s="185">
        <v>7</v>
      </c>
    </row>
    <row r="252" spans="1:3" ht="15.5" x14ac:dyDescent="0.35">
      <c r="A252" s="184" t="s">
        <v>957</v>
      </c>
      <c r="B252" s="184" t="s">
        <v>958</v>
      </c>
      <c r="C252" s="185">
        <v>5</v>
      </c>
    </row>
    <row r="253" spans="1:3" ht="15.5" x14ac:dyDescent="0.35">
      <c r="A253" s="184" t="s">
        <v>959</v>
      </c>
      <c r="B253" s="184" t="s">
        <v>960</v>
      </c>
      <c r="C253" s="185">
        <v>7</v>
      </c>
    </row>
    <row r="254" spans="1:3" ht="31" x14ac:dyDescent="0.35">
      <c r="A254" s="184" t="s">
        <v>961</v>
      </c>
      <c r="B254" s="184" t="s">
        <v>962</v>
      </c>
      <c r="C254" s="185">
        <v>4</v>
      </c>
    </row>
    <row r="255" spans="1:3" ht="15.5" x14ac:dyDescent="0.35">
      <c r="A255" s="184" t="s">
        <v>963</v>
      </c>
      <c r="B255" s="184" t="s">
        <v>964</v>
      </c>
      <c r="C255" s="185">
        <v>4</v>
      </c>
    </row>
    <row r="256" spans="1:3" ht="15.5" x14ac:dyDescent="0.35">
      <c r="A256" s="184" t="s">
        <v>965</v>
      </c>
      <c r="B256" s="184" t="s">
        <v>966</v>
      </c>
      <c r="C256" s="185">
        <v>5</v>
      </c>
    </row>
    <row r="257" spans="1:3" ht="15.5" x14ac:dyDescent="0.35">
      <c r="A257" s="184" t="s">
        <v>967</v>
      </c>
      <c r="B257" s="184" t="s">
        <v>968</v>
      </c>
      <c r="C257" s="185">
        <v>8</v>
      </c>
    </row>
    <row r="258" spans="1:3" ht="15.5" x14ac:dyDescent="0.35">
      <c r="A258" s="184" t="s">
        <v>436</v>
      </c>
      <c r="B258" s="184" t="s">
        <v>969</v>
      </c>
      <c r="C258" s="185">
        <v>4</v>
      </c>
    </row>
    <row r="259" spans="1:3" ht="15.5" x14ac:dyDescent="0.35">
      <c r="A259" s="184" t="s">
        <v>970</v>
      </c>
      <c r="B259" s="184" t="s">
        <v>509</v>
      </c>
      <c r="C259" s="185">
        <v>3</v>
      </c>
    </row>
    <row r="260" spans="1:3" ht="15.5" x14ac:dyDescent="0.35">
      <c r="A260" s="184" t="s">
        <v>971</v>
      </c>
      <c r="B260" s="184" t="s">
        <v>972</v>
      </c>
      <c r="C260" s="185">
        <v>5</v>
      </c>
    </row>
    <row r="261" spans="1:3" ht="15.5" x14ac:dyDescent="0.35">
      <c r="A261" s="184" t="s">
        <v>973</v>
      </c>
      <c r="B261" s="184" t="s">
        <v>974</v>
      </c>
      <c r="C261" s="185">
        <v>8</v>
      </c>
    </row>
    <row r="262" spans="1:3" ht="15.5" x14ac:dyDescent="0.35">
      <c r="A262" s="184" t="s">
        <v>975</v>
      </c>
      <c r="B262" s="184" t="s">
        <v>976</v>
      </c>
      <c r="C262" s="185">
        <v>5</v>
      </c>
    </row>
    <row r="263" spans="1:3" ht="15.5" x14ac:dyDescent="0.35">
      <c r="A263" s="184" t="s">
        <v>977</v>
      </c>
      <c r="B263" s="184" t="s">
        <v>978</v>
      </c>
      <c r="C263" s="185">
        <v>4</v>
      </c>
    </row>
    <row r="264" spans="1:3" ht="15.5" x14ac:dyDescent="0.35">
      <c r="A264" s="184" t="s">
        <v>979</v>
      </c>
      <c r="B264" s="184" t="s">
        <v>980</v>
      </c>
      <c r="C264" s="185">
        <v>4</v>
      </c>
    </row>
    <row r="265" spans="1:3" ht="15.5" x14ac:dyDescent="0.35">
      <c r="A265" s="184" t="s">
        <v>981</v>
      </c>
      <c r="B265" s="184" t="s">
        <v>982</v>
      </c>
      <c r="C265" s="185">
        <v>5</v>
      </c>
    </row>
    <row r="266" spans="1:3" ht="15.5" x14ac:dyDescent="0.35">
      <c r="A266" s="184" t="s">
        <v>983</v>
      </c>
      <c r="B266" s="184" t="s">
        <v>984</v>
      </c>
      <c r="C266" s="185">
        <v>6</v>
      </c>
    </row>
    <row r="267" spans="1:3" ht="15.5" x14ac:dyDescent="0.35">
      <c r="A267" s="184" t="s">
        <v>985</v>
      </c>
      <c r="B267" s="184" t="s">
        <v>986</v>
      </c>
      <c r="C267" s="185">
        <v>5</v>
      </c>
    </row>
    <row r="268" spans="1:3" ht="15.5" x14ac:dyDescent="0.35">
      <c r="A268" s="184" t="s">
        <v>987</v>
      </c>
      <c r="B268" s="184" t="s">
        <v>988</v>
      </c>
      <c r="C268" s="185">
        <v>6</v>
      </c>
    </row>
    <row r="269" spans="1:3" ht="31" x14ac:dyDescent="0.35">
      <c r="A269" s="184" t="s">
        <v>989</v>
      </c>
      <c r="B269" s="184" t="s">
        <v>990</v>
      </c>
      <c r="C269" s="185">
        <v>8</v>
      </c>
    </row>
    <row r="270" spans="1:3" ht="31" x14ac:dyDescent="0.35">
      <c r="A270" s="184" t="s">
        <v>991</v>
      </c>
      <c r="B270" s="184" t="s">
        <v>992</v>
      </c>
      <c r="C270" s="185">
        <v>7</v>
      </c>
    </row>
    <row r="271" spans="1:3" ht="15.5" x14ac:dyDescent="0.35">
      <c r="A271" s="184" t="s">
        <v>993</v>
      </c>
      <c r="B271" s="184" t="s">
        <v>994</v>
      </c>
      <c r="C271" s="185">
        <v>6</v>
      </c>
    </row>
    <row r="272" spans="1:3" ht="15.5" x14ac:dyDescent="0.35">
      <c r="A272" s="184" t="s">
        <v>995</v>
      </c>
      <c r="B272" s="184" t="s">
        <v>996</v>
      </c>
      <c r="C272" s="185">
        <v>8</v>
      </c>
    </row>
    <row r="273" spans="1:3" ht="31" x14ac:dyDescent="0.35">
      <c r="A273" s="184" t="s">
        <v>208</v>
      </c>
      <c r="B273" s="184" t="s">
        <v>997</v>
      </c>
      <c r="C273" s="185">
        <v>4</v>
      </c>
    </row>
    <row r="274" spans="1:3" ht="15.5" x14ac:dyDescent="0.35">
      <c r="A274" s="184" t="s">
        <v>998</v>
      </c>
      <c r="B274" s="184" t="s">
        <v>999</v>
      </c>
      <c r="C274" s="185">
        <v>8</v>
      </c>
    </row>
    <row r="275" spans="1:3" ht="15.5" x14ac:dyDescent="0.35">
      <c r="A275" s="184" t="s">
        <v>232</v>
      </c>
      <c r="B275" s="184" t="s">
        <v>1000</v>
      </c>
      <c r="C275" s="185">
        <v>6</v>
      </c>
    </row>
    <row r="276" spans="1:3" ht="15.5" x14ac:dyDescent="0.35">
      <c r="A276" s="184" t="s">
        <v>1001</v>
      </c>
      <c r="B276" s="184" t="s">
        <v>1002</v>
      </c>
      <c r="C276" s="185">
        <v>6</v>
      </c>
    </row>
    <row r="277" spans="1:3" ht="15.5" x14ac:dyDescent="0.35">
      <c r="A277" s="184" t="s">
        <v>1003</v>
      </c>
      <c r="B277" s="184" t="s">
        <v>1004</v>
      </c>
      <c r="C277" s="185">
        <v>6</v>
      </c>
    </row>
    <row r="278" spans="1:3" ht="15.5" x14ac:dyDescent="0.35">
      <c r="A278" s="184" t="s">
        <v>1005</v>
      </c>
      <c r="B278" s="184" t="s">
        <v>1006</v>
      </c>
      <c r="C278" s="185">
        <v>4</v>
      </c>
    </row>
    <row r="279" spans="1:3" ht="15.5" x14ac:dyDescent="0.35">
      <c r="A279" s="184" t="s">
        <v>1007</v>
      </c>
      <c r="B279" s="184" t="s">
        <v>509</v>
      </c>
      <c r="C279" s="185">
        <v>2</v>
      </c>
    </row>
    <row r="280" spans="1:3" ht="15.5" x14ac:dyDescent="0.35">
      <c r="A280" s="184" t="s">
        <v>1008</v>
      </c>
      <c r="B280" s="184" t="s">
        <v>1009</v>
      </c>
      <c r="C280" s="185">
        <v>2</v>
      </c>
    </row>
    <row r="281" spans="1:3" ht="15.5" x14ac:dyDescent="0.35">
      <c r="A281" s="184" t="s">
        <v>1010</v>
      </c>
      <c r="B281" s="184" t="s">
        <v>1011</v>
      </c>
      <c r="C281" s="185">
        <v>5</v>
      </c>
    </row>
    <row r="282" spans="1:3" ht="15.5" x14ac:dyDescent="0.35">
      <c r="A282" s="184" t="s">
        <v>1012</v>
      </c>
      <c r="B282" s="184" t="s">
        <v>1013</v>
      </c>
      <c r="C282" s="185">
        <v>5</v>
      </c>
    </row>
    <row r="283" spans="1:3" ht="15.5" x14ac:dyDescent="0.35">
      <c r="A283" s="184" t="s">
        <v>1014</v>
      </c>
      <c r="B283" s="184" t="s">
        <v>1015</v>
      </c>
      <c r="C283" s="185">
        <v>4</v>
      </c>
    </row>
    <row r="284" spans="1:3" ht="31" x14ac:dyDescent="0.35">
      <c r="A284" s="184" t="s">
        <v>1016</v>
      </c>
      <c r="B284" s="184" t="s">
        <v>1017</v>
      </c>
      <c r="C284" s="185">
        <v>4</v>
      </c>
    </row>
    <row r="285" spans="1:3" ht="15.5" x14ac:dyDescent="0.35">
      <c r="A285" s="184" t="s">
        <v>1018</v>
      </c>
      <c r="B285" s="184" t="s">
        <v>1019</v>
      </c>
      <c r="C285" s="185">
        <v>8</v>
      </c>
    </row>
    <row r="286" spans="1:3" ht="31" x14ac:dyDescent="0.35">
      <c r="A286" s="184" t="s">
        <v>1020</v>
      </c>
      <c r="B286" s="184" t="s">
        <v>1021</v>
      </c>
      <c r="C286" s="185">
        <v>7</v>
      </c>
    </row>
    <row r="287" spans="1:3" ht="31" x14ac:dyDescent="0.35">
      <c r="A287" s="184" t="s">
        <v>1022</v>
      </c>
      <c r="B287" s="184" t="s">
        <v>1023</v>
      </c>
      <c r="C287" s="185">
        <v>6</v>
      </c>
    </row>
    <row r="288" spans="1:3" ht="31" x14ac:dyDescent="0.35">
      <c r="A288" s="184" t="s">
        <v>1024</v>
      </c>
      <c r="B288" s="184" t="s">
        <v>1025</v>
      </c>
      <c r="C288" s="185">
        <v>8</v>
      </c>
    </row>
    <row r="289" spans="1:3" ht="31" x14ac:dyDescent="0.35">
      <c r="A289" s="184" t="s">
        <v>1026</v>
      </c>
      <c r="B289" s="184" t="s">
        <v>1027</v>
      </c>
      <c r="C289" s="185">
        <v>7</v>
      </c>
    </row>
    <row r="290" spans="1:3" ht="15.5" x14ac:dyDescent="0.35">
      <c r="A290" s="184" t="s">
        <v>1028</v>
      </c>
      <c r="B290" s="184" t="s">
        <v>1029</v>
      </c>
      <c r="C290" s="185">
        <v>6</v>
      </c>
    </row>
    <row r="291" spans="1:3" ht="31" x14ac:dyDescent="0.35">
      <c r="A291" s="184" t="s">
        <v>1030</v>
      </c>
      <c r="B291" s="184" t="s">
        <v>1031</v>
      </c>
      <c r="C291" s="185">
        <v>4</v>
      </c>
    </row>
    <row r="292" spans="1:3" ht="15.5" x14ac:dyDescent="0.35">
      <c r="A292" s="184" t="s">
        <v>1032</v>
      </c>
      <c r="B292" s="184" t="s">
        <v>1033</v>
      </c>
      <c r="C292" s="185">
        <v>4</v>
      </c>
    </row>
    <row r="293" spans="1:3" ht="15.5" x14ac:dyDescent="0.35">
      <c r="A293" s="184" t="s">
        <v>1034</v>
      </c>
      <c r="B293" s="184" t="s">
        <v>1035</v>
      </c>
      <c r="C293" s="185">
        <v>5</v>
      </c>
    </row>
    <row r="294" spans="1:3" ht="15.5" x14ac:dyDescent="0.35">
      <c r="A294" s="184" t="s">
        <v>1036</v>
      </c>
      <c r="B294" s="184" t="s">
        <v>1037</v>
      </c>
      <c r="C294" s="185">
        <v>1</v>
      </c>
    </row>
    <row r="295" spans="1:3" ht="15.5" x14ac:dyDescent="0.35">
      <c r="A295" s="184" t="s">
        <v>1038</v>
      </c>
      <c r="B295" s="184" t="s">
        <v>1039</v>
      </c>
      <c r="C295" s="185">
        <v>4</v>
      </c>
    </row>
    <row r="296" spans="1:3" ht="15.5" x14ac:dyDescent="0.35">
      <c r="A296" s="184" t="s">
        <v>1040</v>
      </c>
      <c r="B296" s="184" t="s">
        <v>1041</v>
      </c>
      <c r="C296" s="185">
        <v>7</v>
      </c>
    </row>
    <row r="297" spans="1:3" ht="15.5" x14ac:dyDescent="0.35">
      <c r="A297" s="184" t="s">
        <v>1042</v>
      </c>
      <c r="B297" s="184" t="s">
        <v>1043</v>
      </c>
      <c r="C297" s="185">
        <v>6</v>
      </c>
    </row>
    <row r="298" spans="1:3" ht="15.5" x14ac:dyDescent="0.35">
      <c r="A298" s="184" t="s">
        <v>1044</v>
      </c>
      <c r="B298" s="184" t="s">
        <v>1045</v>
      </c>
      <c r="C298" s="185">
        <v>5</v>
      </c>
    </row>
    <row r="299" spans="1:3" ht="15.5" x14ac:dyDescent="0.35">
      <c r="A299" s="184" t="s">
        <v>1046</v>
      </c>
      <c r="B299" s="184" t="s">
        <v>1047</v>
      </c>
      <c r="C299" s="185">
        <v>5</v>
      </c>
    </row>
    <row r="300" spans="1:3" ht="15.5" x14ac:dyDescent="0.35">
      <c r="A300" s="184" t="s">
        <v>1048</v>
      </c>
      <c r="B300" s="184" t="s">
        <v>1049</v>
      </c>
      <c r="C300" s="185">
        <v>3</v>
      </c>
    </row>
    <row r="301" spans="1:3" ht="15.5" x14ac:dyDescent="0.35">
      <c r="A301" s="184" t="s">
        <v>1050</v>
      </c>
      <c r="B301" s="184" t="s">
        <v>1051</v>
      </c>
      <c r="C301" s="185">
        <v>6</v>
      </c>
    </row>
    <row r="302" spans="1:3" ht="15.5" x14ac:dyDescent="0.35">
      <c r="A302" s="184" t="s">
        <v>1052</v>
      </c>
      <c r="B302" s="184" t="s">
        <v>1053</v>
      </c>
      <c r="C302" s="185">
        <v>5</v>
      </c>
    </row>
    <row r="303" spans="1:3" ht="15.5" x14ac:dyDescent="0.35">
      <c r="A303" s="184" t="s">
        <v>1054</v>
      </c>
      <c r="B303" s="184" t="s">
        <v>1055</v>
      </c>
      <c r="C303" s="185">
        <v>5</v>
      </c>
    </row>
    <row r="304" spans="1:3" ht="15.5" x14ac:dyDescent="0.35">
      <c r="A304" s="184" t="s">
        <v>1056</v>
      </c>
      <c r="B304" s="184" t="s">
        <v>1057</v>
      </c>
      <c r="C304" s="185">
        <v>6</v>
      </c>
    </row>
    <row r="305" spans="1:3" ht="15.5" x14ac:dyDescent="0.35">
      <c r="A305" s="184" t="s">
        <v>1058</v>
      </c>
      <c r="B305" s="184" t="s">
        <v>1059</v>
      </c>
      <c r="C305" s="185">
        <v>5</v>
      </c>
    </row>
    <row r="306" spans="1:3" ht="15.5" x14ac:dyDescent="0.35">
      <c r="A306" s="184" t="s">
        <v>1060</v>
      </c>
      <c r="B306" s="184" t="s">
        <v>1061</v>
      </c>
      <c r="C306" s="185">
        <v>5</v>
      </c>
    </row>
    <row r="307" spans="1:3" ht="15.5" x14ac:dyDescent="0.35">
      <c r="A307" s="184" t="s">
        <v>1062</v>
      </c>
      <c r="B307" s="184" t="s">
        <v>509</v>
      </c>
      <c r="C307" s="185">
        <v>2</v>
      </c>
    </row>
    <row r="308" spans="1:3" ht="15.5" x14ac:dyDescent="0.35">
      <c r="A308" s="184" t="s">
        <v>1063</v>
      </c>
      <c r="B308" s="184" t="s">
        <v>1064</v>
      </c>
      <c r="C308" s="185">
        <v>1</v>
      </c>
    </row>
    <row r="309" spans="1:3" ht="15.5" x14ac:dyDescent="0.35">
      <c r="A309" s="184" t="s">
        <v>1065</v>
      </c>
      <c r="B309" s="184" t="s">
        <v>1066</v>
      </c>
      <c r="C309" s="185">
        <v>4</v>
      </c>
    </row>
    <row r="310" spans="1:3" ht="15.5" x14ac:dyDescent="0.35">
      <c r="A310" s="184" t="s">
        <v>1067</v>
      </c>
      <c r="B310" s="184" t="s">
        <v>1068</v>
      </c>
      <c r="C310" s="185">
        <v>5</v>
      </c>
    </row>
    <row r="311" spans="1:3" ht="15.5" x14ac:dyDescent="0.35">
      <c r="A311" s="184" t="s">
        <v>1069</v>
      </c>
      <c r="B311" s="184" t="s">
        <v>1070</v>
      </c>
      <c r="C311" s="185">
        <v>3</v>
      </c>
    </row>
    <row r="312" spans="1:3" ht="15.5" x14ac:dyDescent="0.35">
      <c r="A312" s="184" t="s">
        <v>1071</v>
      </c>
      <c r="B312" s="184" t="s">
        <v>1072</v>
      </c>
      <c r="C312" s="185">
        <v>6</v>
      </c>
    </row>
    <row r="313" spans="1:3" ht="15.5" x14ac:dyDescent="0.35">
      <c r="A313" s="184" t="s">
        <v>1073</v>
      </c>
      <c r="B313" s="184" t="s">
        <v>1074</v>
      </c>
      <c r="C313" s="185">
        <v>4</v>
      </c>
    </row>
    <row r="314" spans="1:3" ht="15.5" x14ac:dyDescent="0.35">
      <c r="A314" s="184" t="s">
        <v>1075</v>
      </c>
      <c r="B314" s="184" t="s">
        <v>1076</v>
      </c>
      <c r="C314" s="185">
        <v>5</v>
      </c>
    </row>
    <row r="315" spans="1:3" ht="15.5" x14ac:dyDescent="0.35">
      <c r="A315" s="184" t="s">
        <v>1077</v>
      </c>
      <c r="B315" s="184" t="s">
        <v>1078</v>
      </c>
      <c r="C315" s="185">
        <v>4</v>
      </c>
    </row>
    <row r="316" spans="1:3" ht="15.5" x14ac:dyDescent="0.35">
      <c r="A316" s="184" t="s">
        <v>1079</v>
      </c>
      <c r="B316" s="184" t="s">
        <v>1080</v>
      </c>
      <c r="C316" s="185">
        <v>6</v>
      </c>
    </row>
    <row r="317" spans="1:3" ht="15.5" x14ac:dyDescent="0.35">
      <c r="A317" s="184" t="s">
        <v>1081</v>
      </c>
      <c r="B317" s="184" t="s">
        <v>1082</v>
      </c>
      <c r="C317" s="185">
        <v>6</v>
      </c>
    </row>
    <row r="318" spans="1:3" ht="15.5" x14ac:dyDescent="0.35">
      <c r="A318" s="184" t="s">
        <v>1083</v>
      </c>
      <c r="B318" s="184" t="s">
        <v>1084</v>
      </c>
      <c r="C318" s="185">
        <v>4</v>
      </c>
    </row>
    <row r="319" spans="1:3" ht="15.5" x14ac:dyDescent="0.35">
      <c r="A319" s="184" t="s">
        <v>1085</v>
      </c>
      <c r="B319" s="184" t="s">
        <v>1086</v>
      </c>
      <c r="C319" s="185">
        <v>6</v>
      </c>
    </row>
    <row r="320" spans="1:3" ht="15.5" x14ac:dyDescent="0.35">
      <c r="A320" s="184" t="s">
        <v>1087</v>
      </c>
      <c r="B320" s="184" t="s">
        <v>1088</v>
      </c>
      <c r="C320" s="185">
        <v>3</v>
      </c>
    </row>
    <row r="321" spans="1:3" ht="15.5" x14ac:dyDescent="0.35">
      <c r="A321" s="184" t="s">
        <v>1089</v>
      </c>
      <c r="B321" s="184" t="s">
        <v>1090</v>
      </c>
      <c r="C321" s="185">
        <v>5</v>
      </c>
    </row>
    <row r="322" spans="1:3" ht="15.5" x14ac:dyDescent="0.35">
      <c r="A322" s="184" t="s">
        <v>394</v>
      </c>
      <c r="B322" s="184" t="s">
        <v>1091</v>
      </c>
      <c r="C322" s="185">
        <v>4</v>
      </c>
    </row>
    <row r="323" spans="1:3" ht="15.5" x14ac:dyDescent="0.35">
      <c r="A323" s="184" t="s">
        <v>1092</v>
      </c>
      <c r="B323" s="184" t="s">
        <v>1093</v>
      </c>
      <c r="C323" s="185">
        <v>3</v>
      </c>
    </row>
    <row r="324" spans="1:3" ht="15.5" x14ac:dyDescent="0.35">
      <c r="A324" s="184" t="s">
        <v>1094</v>
      </c>
      <c r="B324" s="184" t="s">
        <v>1095</v>
      </c>
      <c r="C324" s="185">
        <v>4</v>
      </c>
    </row>
    <row r="325" spans="1:3" ht="15.5" x14ac:dyDescent="0.35">
      <c r="A325" s="184" t="s">
        <v>1096</v>
      </c>
      <c r="B325" s="184" t="s">
        <v>1097</v>
      </c>
      <c r="C325" s="185">
        <v>5</v>
      </c>
    </row>
    <row r="326" spans="1:3" ht="15.5" x14ac:dyDescent="0.35">
      <c r="A326" s="184" t="s">
        <v>1098</v>
      </c>
      <c r="B326" s="184" t="s">
        <v>1099</v>
      </c>
      <c r="C326" s="185">
        <v>4</v>
      </c>
    </row>
    <row r="327" spans="1:3" ht="15.5" x14ac:dyDescent="0.35">
      <c r="A327" s="184" t="s">
        <v>1100</v>
      </c>
      <c r="B327" s="184" t="s">
        <v>1101</v>
      </c>
      <c r="C327" s="185">
        <v>5</v>
      </c>
    </row>
    <row r="328" spans="1:3" ht="15.5" x14ac:dyDescent="0.35">
      <c r="A328" s="184" t="s">
        <v>1102</v>
      </c>
      <c r="B328" s="184" t="s">
        <v>1103</v>
      </c>
      <c r="C328" s="185">
        <v>4</v>
      </c>
    </row>
    <row r="329" spans="1:3" ht="15.5" x14ac:dyDescent="0.35">
      <c r="A329" s="184" t="s">
        <v>1104</v>
      </c>
      <c r="B329" s="184" t="s">
        <v>1105</v>
      </c>
      <c r="C329" s="185">
        <v>4</v>
      </c>
    </row>
    <row r="330" spans="1:3" ht="15.5" x14ac:dyDescent="0.35">
      <c r="A330" s="184" t="s">
        <v>1106</v>
      </c>
      <c r="B330" s="184" t="s">
        <v>1107</v>
      </c>
      <c r="C330" s="185">
        <v>5</v>
      </c>
    </row>
    <row r="331" spans="1:3" ht="31" x14ac:dyDescent="0.35">
      <c r="A331" s="184" t="s">
        <v>1108</v>
      </c>
      <c r="B331" s="184" t="s">
        <v>1109</v>
      </c>
      <c r="C331" s="185">
        <v>6</v>
      </c>
    </row>
    <row r="332" spans="1:3" ht="15.5" x14ac:dyDescent="0.35">
      <c r="A332" s="184" t="s">
        <v>1110</v>
      </c>
      <c r="B332" s="184" t="s">
        <v>1111</v>
      </c>
      <c r="C332" s="185">
        <v>5</v>
      </c>
    </row>
    <row r="333" spans="1:3" ht="15.5" x14ac:dyDescent="0.35">
      <c r="A333" s="184" t="s">
        <v>1112</v>
      </c>
      <c r="B333" s="184" t="s">
        <v>1113</v>
      </c>
      <c r="C333" s="185">
        <v>5</v>
      </c>
    </row>
    <row r="334" spans="1:3" ht="15.5" x14ac:dyDescent="0.35">
      <c r="A334" s="184" t="s">
        <v>1114</v>
      </c>
      <c r="B334" s="184" t="s">
        <v>1115</v>
      </c>
      <c r="C334" s="185">
        <v>6</v>
      </c>
    </row>
    <row r="335" spans="1:3" ht="15.5" x14ac:dyDescent="0.35">
      <c r="A335" s="184" t="s">
        <v>1116</v>
      </c>
      <c r="B335" s="184" t="s">
        <v>1117</v>
      </c>
      <c r="C335" s="185">
        <v>5</v>
      </c>
    </row>
    <row r="336" spans="1:3" ht="15.5" x14ac:dyDescent="0.35">
      <c r="A336" s="184" t="s">
        <v>1118</v>
      </c>
      <c r="B336" s="184" t="s">
        <v>1119</v>
      </c>
      <c r="C336" s="185">
        <v>5</v>
      </c>
    </row>
    <row r="337" spans="1:3" ht="15.5" x14ac:dyDescent="0.35">
      <c r="A337" s="184" t="s">
        <v>1120</v>
      </c>
      <c r="B337" s="184" t="s">
        <v>1121</v>
      </c>
      <c r="C337" s="185">
        <v>6</v>
      </c>
    </row>
    <row r="338" spans="1:3" ht="15.5" x14ac:dyDescent="0.35">
      <c r="A338" s="184" t="s">
        <v>1122</v>
      </c>
      <c r="B338" s="184" t="s">
        <v>1123</v>
      </c>
      <c r="C338" s="185">
        <v>6</v>
      </c>
    </row>
    <row r="339" spans="1:3" ht="15.5" x14ac:dyDescent="0.35">
      <c r="A339" s="184" t="s">
        <v>385</v>
      </c>
      <c r="B339" s="184" t="s">
        <v>1124</v>
      </c>
      <c r="C339" s="185">
        <v>6</v>
      </c>
    </row>
    <row r="340" spans="1:3" ht="15.5" x14ac:dyDescent="0.35">
      <c r="A340" s="184" t="s">
        <v>1125</v>
      </c>
      <c r="B340" s="184" t="s">
        <v>1126</v>
      </c>
      <c r="C340" s="185">
        <v>6</v>
      </c>
    </row>
    <row r="341" spans="1:3" ht="15.5" x14ac:dyDescent="0.35">
      <c r="A341" s="184" t="s">
        <v>1127</v>
      </c>
      <c r="B341" s="184" t="s">
        <v>1128</v>
      </c>
      <c r="C341" s="185">
        <v>6</v>
      </c>
    </row>
    <row r="342" spans="1:3" ht="15.5" x14ac:dyDescent="0.35">
      <c r="A342" s="184" t="s">
        <v>1129</v>
      </c>
      <c r="B342" s="184" t="s">
        <v>1130</v>
      </c>
      <c r="C342" s="185">
        <v>5</v>
      </c>
    </row>
    <row r="343" spans="1:3" ht="15.5" x14ac:dyDescent="0.35">
      <c r="A343" s="184" t="s">
        <v>1131</v>
      </c>
      <c r="B343" s="184" t="s">
        <v>1132</v>
      </c>
      <c r="C343" s="185">
        <v>6</v>
      </c>
    </row>
    <row r="344" spans="1:3" ht="15.5" x14ac:dyDescent="0.35">
      <c r="A344" s="184" t="s">
        <v>1133</v>
      </c>
      <c r="B344" s="184" t="s">
        <v>1134</v>
      </c>
      <c r="C344" s="185">
        <v>5</v>
      </c>
    </row>
    <row r="345" spans="1:3" ht="15.5" x14ac:dyDescent="0.35">
      <c r="A345" s="184" t="s">
        <v>1135</v>
      </c>
      <c r="B345" s="184" t="s">
        <v>1136</v>
      </c>
      <c r="C345" s="185">
        <v>6</v>
      </c>
    </row>
    <row r="346" spans="1:3" ht="15.5" x14ac:dyDescent="0.35">
      <c r="A346" s="184" t="s">
        <v>1137</v>
      </c>
      <c r="B346" s="184" t="s">
        <v>1138</v>
      </c>
      <c r="C346" s="185">
        <v>6</v>
      </c>
    </row>
    <row r="347" spans="1:3" ht="15.5" x14ac:dyDescent="0.35">
      <c r="A347" s="184" t="s">
        <v>1139</v>
      </c>
      <c r="B347" s="184" t="s">
        <v>1140</v>
      </c>
      <c r="C347" s="185">
        <v>4</v>
      </c>
    </row>
    <row r="348" spans="1:3" ht="15.5" x14ac:dyDescent="0.35">
      <c r="A348" s="184" t="s">
        <v>1141</v>
      </c>
      <c r="B348" s="184" t="s">
        <v>1142</v>
      </c>
      <c r="C348" s="185">
        <v>5</v>
      </c>
    </row>
    <row r="349" spans="1:3" ht="15.5" x14ac:dyDescent="0.35">
      <c r="A349" s="184" t="s">
        <v>1143</v>
      </c>
      <c r="B349" s="184" t="s">
        <v>1144</v>
      </c>
      <c r="C349" s="185">
        <v>4</v>
      </c>
    </row>
    <row r="350" spans="1:3" ht="15.5" x14ac:dyDescent="0.35">
      <c r="A350" s="184" t="s">
        <v>1145</v>
      </c>
      <c r="B350" s="184" t="s">
        <v>1146</v>
      </c>
      <c r="C350" s="185">
        <v>3</v>
      </c>
    </row>
    <row r="351" spans="1:3" ht="15.5" x14ac:dyDescent="0.35">
      <c r="A351" s="184" t="s">
        <v>1147</v>
      </c>
      <c r="B351" s="184" t="s">
        <v>1148</v>
      </c>
      <c r="C351" s="185">
        <v>2</v>
      </c>
    </row>
    <row r="352" spans="1:3" ht="15.5" x14ac:dyDescent="0.35">
      <c r="A352" s="184" t="s">
        <v>1149</v>
      </c>
      <c r="B352" s="184" t="s">
        <v>1150</v>
      </c>
      <c r="C352" s="185">
        <v>3</v>
      </c>
    </row>
    <row r="353" spans="1:3" ht="15.5" x14ac:dyDescent="0.35">
      <c r="A353" s="184" t="s">
        <v>1151</v>
      </c>
      <c r="B353" s="184" t="s">
        <v>509</v>
      </c>
      <c r="C353" s="185">
        <v>2</v>
      </c>
    </row>
    <row r="354" spans="1:3" ht="15.5" x14ac:dyDescent="0.35">
      <c r="A354" s="184" t="s">
        <v>1152</v>
      </c>
      <c r="B354" s="184" t="s">
        <v>1153</v>
      </c>
      <c r="C354" s="185">
        <v>7</v>
      </c>
    </row>
    <row r="355" spans="1:3" ht="15.5" x14ac:dyDescent="0.35">
      <c r="A355" s="184" t="s">
        <v>1154</v>
      </c>
      <c r="B355" s="184" t="s">
        <v>1155</v>
      </c>
      <c r="C355" s="185">
        <v>6</v>
      </c>
    </row>
    <row r="356" spans="1:3" ht="15.5" x14ac:dyDescent="0.35">
      <c r="A356" s="184" t="s">
        <v>1156</v>
      </c>
      <c r="B356" s="184" t="s">
        <v>1157</v>
      </c>
      <c r="C356" s="185">
        <v>7</v>
      </c>
    </row>
    <row r="357" spans="1:3" ht="15.5" x14ac:dyDescent="0.35">
      <c r="A357" s="184" t="s">
        <v>1158</v>
      </c>
      <c r="B357" s="184" t="s">
        <v>1159</v>
      </c>
      <c r="C357" s="185">
        <v>5</v>
      </c>
    </row>
    <row r="358" spans="1:3" ht="15.5" x14ac:dyDescent="0.35">
      <c r="A358" s="184" t="s">
        <v>1160</v>
      </c>
      <c r="B358" s="184" t="s">
        <v>1161</v>
      </c>
      <c r="C358" s="185">
        <v>5</v>
      </c>
    </row>
    <row r="359" spans="1:3" ht="15.5" x14ac:dyDescent="0.35">
      <c r="A359" s="184" t="s">
        <v>1162</v>
      </c>
      <c r="B359" s="184" t="s">
        <v>1163</v>
      </c>
      <c r="C359" s="185">
        <v>6</v>
      </c>
    </row>
    <row r="360" spans="1:3" ht="15.5" x14ac:dyDescent="0.35">
      <c r="A360" s="184" t="s">
        <v>1164</v>
      </c>
      <c r="B360" s="184" t="s">
        <v>1165</v>
      </c>
      <c r="C360" s="185">
        <v>5</v>
      </c>
    </row>
    <row r="361" spans="1:3" ht="15.5" x14ac:dyDescent="0.35">
      <c r="A361" s="184" t="s">
        <v>1166</v>
      </c>
      <c r="B361" s="184" t="s">
        <v>1167</v>
      </c>
      <c r="C361" s="185">
        <v>4</v>
      </c>
    </row>
    <row r="362" spans="1:3" ht="15.5" x14ac:dyDescent="0.35">
      <c r="A362" s="184" t="s">
        <v>444</v>
      </c>
      <c r="B362" s="184" t="s">
        <v>1168</v>
      </c>
      <c r="C362" s="185">
        <v>2</v>
      </c>
    </row>
    <row r="363" spans="1:3" ht="15.5" x14ac:dyDescent="0.35">
      <c r="A363" s="184" t="s">
        <v>1169</v>
      </c>
      <c r="B363" s="184" t="s">
        <v>1170</v>
      </c>
      <c r="C363" s="185">
        <v>4</v>
      </c>
    </row>
    <row r="364" spans="1:3" ht="15.5" x14ac:dyDescent="0.35">
      <c r="A364" s="184" t="s">
        <v>1171</v>
      </c>
      <c r="B364" s="184" t="s">
        <v>1172</v>
      </c>
      <c r="C364" s="185">
        <v>4</v>
      </c>
    </row>
    <row r="365" spans="1:3" ht="15.5" x14ac:dyDescent="0.35">
      <c r="A365" s="184" t="s">
        <v>431</v>
      </c>
      <c r="B365" s="184" t="s">
        <v>1173</v>
      </c>
      <c r="C365" s="185">
        <v>5</v>
      </c>
    </row>
    <row r="366" spans="1:3" ht="15.5" x14ac:dyDescent="0.35">
      <c r="A366" s="184" t="s">
        <v>1174</v>
      </c>
      <c r="B366" s="184" t="s">
        <v>1175</v>
      </c>
      <c r="C366" s="185">
        <v>2</v>
      </c>
    </row>
    <row r="367" spans="1:3" ht="15.5" x14ac:dyDescent="0.35">
      <c r="A367" s="184" t="s">
        <v>1176</v>
      </c>
      <c r="B367" s="184" t="s">
        <v>1177</v>
      </c>
      <c r="C367" s="185">
        <v>4</v>
      </c>
    </row>
    <row r="368" spans="1:3" ht="15.5" x14ac:dyDescent="0.35">
      <c r="A368" s="184" t="s">
        <v>1178</v>
      </c>
      <c r="B368" s="184" t="s">
        <v>1179</v>
      </c>
      <c r="C368" s="185">
        <v>4</v>
      </c>
    </row>
    <row r="369" spans="1:3" ht="15.5" x14ac:dyDescent="0.35">
      <c r="A369" s="184" t="s">
        <v>1180</v>
      </c>
      <c r="B369" s="184" t="s">
        <v>1181</v>
      </c>
      <c r="C369" s="185">
        <v>5</v>
      </c>
    </row>
    <row r="370" spans="1:3" ht="15.5" x14ac:dyDescent="0.35">
      <c r="A370" s="184" t="s">
        <v>1182</v>
      </c>
      <c r="B370" s="184" t="s">
        <v>1183</v>
      </c>
      <c r="C370" s="185">
        <v>8</v>
      </c>
    </row>
    <row r="371" spans="1:3" ht="15.5" x14ac:dyDescent="0.35">
      <c r="A371" s="184" t="s">
        <v>1184</v>
      </c>
      <c r="B371" s="184" t="s">
        <v>1185</v>
      </c>
      <c r="C371" s="185">
        <v>3</v>
      </c>
    </row>
    <row r="372" spans="1:3" ht="15.5" x14ac:dyDescent="0.35">
      <c r="A372" s="184" t="s">
        <v>1186</v>
      </c>
      <c r="B372" s="184" t="s">
        <v>1187</v>
      </c>
      <c r="C372" s="185">
        <v>4</v>
      </c>
    </row>
    <row r="373" spans="1:3" ht="15.5" x14ac:dyDescent="0.35">
      <c r="A373" s="184" t="s">
        <v>1188</v>
      </c>
      <c r="B373" s="184" t="s">
        <v>1189</v>
      </c>
      <c r="C373" s="185">
        <v>4</v>
      </c>
    </row>
    <row r="374" spans="1:3" ht="31" x14ac:dyDescent="0.35">
      <c r="A374" s="184" t="s">
        <v>1190</v>
      </c>
      <c r="B374" s="184" t="s">
        <v>1191</v>
      </c>
      <c r="C374" s="185">
        <v>4</v>
      </c>
    </row>
    <row r="375" spans="1:3" ht="15.5" x14ac:dyDescent="0.35">
      <c r="A375" s="184" t="s">
        <v>1192</v>
      </c>
      <c r="B375" s="184" t="s">
        <v>1193</v>
      </c>
      <c r="C375" s="185">
        <v>5</v>
      </c>
    </row>
    <row r="376" spans="1:3" ht="15.5" x14ac:dyDescent="0.35">
      <c r="A376" s="184" t="s">
        <v>1194</v>
      </c>
      <c r="B376" s="184" t="s">
        <v>1195</v>
      </c>
      <c r="C376" s="185">
        <v>5</v>
      </c>
    </row>
    <row r="377" spans="1:3" ht="15.5" x14ac:dyDescent="0.35">
      <c r="A377" s="184" t="s">
        <v>1196</v>
      </c>
      <c r="B377" s="184" t="s">
        <v>1197</v>
      </c>
      <c r="C377" s="185">
        <v>5</v>
      </c>
    </row>
    <row r="378" spans="1:3" ht="15.5" x14ac:dyDescent="0.35">
      <c r="A378" s="184" t="s">
        <v>1198</v>
      </c>
      <c r="B378" s="184" t="s">
        <v>1199</v>
      </c>
      <c r="C378" s="185">
        <v>4</v>
      </c>
    </row>
    <row r="379" spans="1:3" ht="15.5" x14ac:dyDescent="0.35">
      <c r="A379" s="184" t="s">
        <v>1200</v>
      </c>
      <c r="B379" s="184" t="s">
        <v>1201</v>
      </c>
      <c r="C379" s="185">
        <v>6</v>
      </c>
    </row>
    <row r="380" spans="1:3" ht="15.5" x14ac:dyDescent="0.35">
      <c r="A380" s="184" t="s">
        <v>1202</v>
      </c>
      <c r="B380" s="184" t="s">
        <v>1203</v>
      </c>
      <c r="C380" s="185">
        <v>4</v>
      </c>
    </row>
    <row r="381" spans="1:3" ht="15.5" x14ac:dyDescent="0.35">
      <c r="A381" s="184" t="s">
        <v>1204</v>
      </c>
      <c r="B381" s="184" t="s">
        <v>509</v>
      </c>
      <c r="C381" s="185">
        <v>2</v>
      </c>
    </row>
    <row r="382" spans="1:3" ht="15.5" x14ac:dyDescent="0.35">
      <c r="A382" s="184" t="s">
        <v>1205</v>
      </c>
      <c r="B382" s="184" t="s">
        <v>1206</v>
      </c>
      <c r="C382" s="185">
        <v>4</v>
      </c>
    </row>
    <row r="383" spans="1:3" ht="15.5" x14ac:dyDescent="0.35">
      <c r="A383" s="184" t="s">
        <v>1207</v>
      </c>
      <c r="B383" s="184" t="s">
        <v>1208</v>
      </c>
      <c r="C383" s="185">
        <v>1</v>
      </c>
    </row>
    <row r="384" spans="1:3" ht="15.5" x14ac:dyDescent="0.35">
      <c r="A384" s="184" t="s">
        <v>1209</v>
      </c>
      <c r="B384" s="184" t="s">
        <v>1210</v>
      </c>
      <c r="C384" s="185">
        <v>4</v>
      </c>
    </row>
    <row r="385" spans="1:3" ht="15.5" x14ac:dyDescent="0.35">
      <c r="A385" s="184" t="s">
        <v>1211</v>
      </c>
      <c r="B385" s="184" t="s">
        <v>1212</v>
      </c>
      <c r="C385" s="185">
        <v>3</v>
      </c>
    </row>
    <row r="386" spans="1:3" ht="15.5" x14ac:dyDescent="0.35">
      <c r="A386" s="184" t="s">
        <v>1213</v>
      </c>
      <c r="B386" s="184" t="s">
        <v>1214</v>
      </c>
      <c r="C386" s="185">
        <v>5</v>
      </c>
    </row>
    <row r="387" spans="1:3" ht="15.5" x14ac:dyDescent="0.35">
      <c r="A387" s="184" t="s">
        <v>1215</v>
      </c>
      <c r="B387" s="184" t="s">
        <v>1216</v>
      </c>
      <c r="C387" s="185">
        <v>4</v>
      </c>
    </row>
    <row r="388" spans="1:3" ht="15.5" x14ac:dyDescent="0.35">
      <c r="A388" s="184" t="s">
        <v>1217</v>
      </c>
      <c r="B388" s="184" t="s">
        <v>1218</v>
      </c>
      <c r="C388" s="185">
        <v>4</v>
      </c>
    </row>
    <row r="389" spans="1:3" ht="15.5" x14ac:dyDescent="0.35">
      <c r="A389" s="184" t="s">
        <v>1219</v>
      </c>
      <c r="B389" s="184" t="s">
        <v>1220</v>
      </c>
      <c r="C389" s="185">
        <v>5</v>
      </c>
    </row>
    <row r="390" spans="1:3" ht="15.5" x14ac:dyDescent="0.35">
      <c r="A390" s="184" t="s">
        <v>1221</v>
      </c>
      <c r="B390" s="184" t="s">
        <v>1222</v>
      </c>
      <c r="C390" s="185">
        <v>1</v>
      </c>
    </row>
    <row r="391" spans="1:3" ht="15.5" x14ac:dyDescent="0.35">
      <c r="A391" s="184" t="s">
        <v>1223</v>
      </c>
      <c r="B391" s="184" t="s">
        <v>1224</v>
      </c>
      <c r="C391" s="185">
        <v>1</v>
      </c>
    </row>
    <row r="392" spans="1:3" ht="15.5" x14ac:dyDescent="0.35">
      <c r="A392" s="184" t="s">
        <v>1225</v>
      </c>
      <c r="B392" s="184" t="s">
        <v>509</v>
      </c>
      <c r="C392" s="185">
        <v>2</v>
      </c>
    </row>
    <row r="393" spans="1:3" ht="15.5" x14ac:dyDescent="0.35">
      <c r="A393" s="184" t="s">
        <v>1226</v>
      </c>
      <c r="B393" s="184" t="s">
        <v>1227</v>
      </c>
      <c r="C393" s="185">
        <v>1</v>
      </c>
    </row>
    <row r="394" spans="1:3" ht="15.5" x14ac:dyDescent="0.35">
      <c r="A394" s="184" t="s">
        <v>1228</v>
      </c>
      <c r="B394" s="184" t="s">
        <v>1229</v>
      </c>
      <c r="C394" s="185">
        <v>1</v>
      </c>
    </row>
    <row r="395" spans="1:3" ht="15.5" x14ac:dyDescent="0.35">
      <c r="A395" s="184" t="s">
        <v>1230</v>
      </c>
      <c r="B395" s="184" t="s">
        <v>1231</v>
      </c>
      <c r="C395" s="185">
        <v>1</v>
      </c>
    </row>
    <row r="396" spans="1:3" ht="15.5" x14ac:dyDescent="0.35">
      <c r="A396" s="184" t="s">
        <v>1232</v>
      </c>
      <c r="B396" s="184" t="s">
        <v>1233</v>
      </c>
      <c r="C396" s="185">
        <v>1</v>
      </c>
    </row>
    <row r="397" spans="1:3" ht="15.5" x14ac:dyDescent="0.35">
      <c r="A397" s="184" t="s">
        <v>1234</v>
      </c>
      <c r="B397" s="184" t="s">
        <v>1235</v>
      </c>
      <c r="C397" s="185">
        <v>1</v>
      </c>
    </row>
    <row r="398" spans="1:3" ht="15.5" x14ac:dyDescent="0.35">
      <c r="A398" s="184" t="s">
        <v>1236</v>
      </c>
      <c r="B398" s="184" t="s">
        <v>1237</v>
      </c>
      <c r="C398" s="185">
        <v>1</v>
      </c>
    </row>
    <row r="399" spans="1:3" ht="15.5" x14ac:dyDescent="0.35">
      <c r="A399" s="184" t="s">
        <v>1238</v>
      </c>
      <c r="B399" s="184" t="s">
        <v>1239</v>
      </c>
      <c r="C399" s="185">
        <v>1</v>
      </c>
    </row>
    <row r="400" spans="1:3" ht="15.5" x14ac:dyDescent="0.35">
      <c r="A400" s="184" t="s">
        <v>1240</v>
      </c>
      <c r="B400" s="184" t="s">
        <v>1241</v>
      </c>
      <c r="C400" s="185">
        <v>1</v>
      </c>
    </row>
    <row r="401" spans="1:3" ht="15.5" x14ac:dyDescent="0.35">
      <c r="A401" s="184" t="s">
        <v>1242</v>
      </c>
      <c r="B401" s="184" t="s">
        <v>1243</v>
      </c>
      <c r="C401" s="185">
        <v>1</v>
      </c>
    </row>
    <row r="402" spans="1:3" ht="15.5" x14ac:dyDescent="0.35">
      <c r="A402" s="184" t="s">
        <v>1244</v>
      </c>
      <c r="B402" s="184" t="s">
        <v>1245</v>
      </c>
      <c r="C402" s="185">
        <v>1</v>
      </c>
    </row>
    <row r="403" spans="1:3" ht="15.5" x14ac:dyDescent="0.35">
      <c r="A403" s="184" t="s">
        <v>1246</v>
      </c>
      <c r="B403" s="184" t="s">
        <v>1247</v>
      </c>
      <c r="C403" s="185">
        <v>1</v>
      </c>
    </row>
    <row r="404" spans="1:3" ht="15.5" x14ac:dyDescent="0.35">
      <c r="A404" s="184" t="s">
        <v>1248</v>
      </c>
      <c r="B404" s="184" t="s">
        <v>1249</v>
      </c>
      <c r="C404" s="185">
        <v>1</v>
      </c>
    </row>
    <row r="405" spans="1:3" ht="15.5" x14ac:dyDescent="0.35">
      <c r="A405" s="184" t="s">
        <v>1250</v>
      </c>
      <c r="B405" s="184" t="s">
        <v>1251</v>
      </c>
      <c r="C405" s="185">
        <v>1</v>
      </c>
    </row>
    <row r="406" spans="1:3" ht="15.5" x14ac:dyDescent="0.35">
      <c r="A406" s="184" t="s">
        <v>1252</v>
      </c>
      <c r="B406" s="184" t="s">
        <v>1253</v>
      </c>
      <c r="C406" s="185">
        <v>1</v>
      </c>
    </row>
    <row r="407" spans="1:3" ht="15.5" x14ac:dyDescent="0.35">
      <c r="A407" s="184" t="s">
        <v>1254</v>
      </c>
      <c r="B407" s="184" t="s">
        <v>1255</v>
      </c>
      <c r="C407" s="185">
        <v>1</v>
      </c>
    </row>
    <row r="408" spans="1:3" ht="15.5" x14ac:dyDescent="0.35">
      <c r="A408" s="184" t="s">
        <v>1256</v>
      </c>
      <c r="B408" s="184" t="s">
        <v>1257</v>
      </c>
      <c r="C408" s="185">
        <v>1</v>
      </c>
    </row>
    <row r="409" spans="1:3" ht="15.5" x14ac:dyDescent="0.35">
      <c r="A409" s="184" t="s">
        <v>1258</v>
      </c>
      <c r="B409" s="184" t="s">
        <v>1259</v>
      </c>
      <c r="C409" s="185">
        <v>1</v>
      </c>
    </row>
    <row r="410" spans="1:3" ht="15.5" x14ac:dyDescent="0.35">
      <c r="A410" s="184" t="s">
        <v>1260</v>
      </c>
      <c r="B410" s="184" t="s">
        <v>1261</v>
      </c>
      <c r="C410" s="185">
        <v>1</v>
      </c>
    </row>
    <row r="411" spans="1:3" ht="15.5" x14ac:dyDescent="0.35">
      <c r="A411" s="184" t="s">
        <v>1262</v>
      </c>
      <c r="B411" s="184" t="s">
        <v>1263</v>
      </c>
      <c r="C411" s="185">
        <v>1</v>
      </c>
    </row>
    <row r="412" spans="1:3" ht="15.5" x14ac:dyDescent="0.35">
      <c r="A412" s="184" t="s">
        <v>1264</v>
      </c>
      <c r="B412" s="184" t="s">
        <v>1265</v>
      </c>
      <c r="C412" s="185">
        <v>1</v>
      </c>
    </row>
    <row r="413" spans="1:3" ht="15.5" x14ac:dyDescent="0.35">
      <c r="A413" s="184" t="s">
        <v>1266</v>
      </c>
      <c r="B413" s="184" t="s">
        <v>1267</v>
      </c>
      <c r="C413" s="185">
        <v>1</v>
      </c>
    </row>
    <row r="414" spans="1:3" ht="15.5" x14ac:dyDescent="0.35">
      <c r="A414" s="184" t="s">
        <v>1268</v>
      </c>
      <c r="B414" s="184" t="s">
        <v>1269</v>
      </c>
      <c r="C414" s="185">
        <v>1</v>
      </c>
    </row>
    <row r="415" spans="1:3" ht="15.5" x14ac:dyDescent="0.35">
      <c r="A415" s="184" t="s">
        <v>1270</v>
      </c>
      <c r="B415" s="184" t="s">
        <v>1271</v>
      </c>
      <c r="C415" s="185">
        <v>1</v>
      </c>
    </row>
    <row r="416" spans="1:3" ht="15.5" x14ac:dyDescent="0.35">
      <c r="A416" s="184" t="s">
        <v>1272</v>
      </c>
      <c r="B416" s="184" t="s">
        <v>1273</v>
      </c>
      <c r="C416" s="185">
        <v>1</v>
      </c>
    </row>
    <row r="417" spans="1:3" ht="15.5" x14ac:dyDescent="0.35">
      <c r="A417" s="184" t="s">
        <v>1274</v>
      </c>
      <c r="B417" s="184" t="s">
        <v>1275</v>
      </c>
      <c r="C417" s="185">
        <v>1</v>
      </c>
    </row>
    <row r="418" spans="1:3" ht="15.5" x14ac:dyDescent="0.35">
      <c r="A418" s="184" t="s">
        <v>1276</v>
      </c>
      <c r="B418" s="184" t="s">
        <v>1277</v>
      </c>
      <c r="C418" s="185">
        <v>1</v>
      </c>
    </row>
    <row r="419" spans="1:3" ht="15.5" x14ac:dyDescent="0.35">
      <c r="A419" s="184" t="s">
        <v>1278</v>
      </c>
      <c r="B419" s="184" t="s">
        <v>1279</v>
      </c>
      <c r="C419" s="185">
        <v>1</v>
      </c>
    </row>
    <row r="420" spans="1:3" ht="15.5" x14ac:dyDescent="0.35">
      <c r="A420" s="184" t="s">
        <v>1280</v>
      </c>
      <c r="B420" s="184" t="s">
        <v>1281</v>
      </c>
      <c r="C420" s="185">
        <v>1</v>
      </c>
    </row>
    <row r="421" spans="1:3" ht="15.5" x14ac:dyDescent="0.35">
      <c r="A421" s="184" t="s">
        <v>1282</v>
      </c>
      <c r="B421" s="184" t="s">
        <v>1283</v>
      </c>
      <c r="C421" s="185">
        <v>1</v>
      </c>
    </row>
    <row r="422" spans="1:3" ht="15.5" x14ac:dyDescent="0.35">
      <c r="A422" s="184" t="s">
        <v>1284</v>
      </c>
      <c r="B422" s="184" t="s">
        <v>1285</v>
      </c>
      <c r="C422" s="185">
        <v>1</v>
      </c>
    </row>
    <row r="423" spans="1:3" ht="15.5" x14ac:dyDescent="0.35">
      <c r="A423" s="184" t="s">
        <v>1286</v>
      </c>
      <c r="B423" s="184" t="s">
        <v>1287</v>
      </c>
      <c r="C423" s="185">
        <v>1</v>
      </c>
    </row>
    <row r="424" spans="1:3" ht="15.5" x14ac:dyDescent="0.35">
      <c r="A424" s="184" t="s">
        <v>1288</v>
      </c>
      <c r="B424" s="184" t="s">
        <v>1289</v>
      </c>
      <c r="C424" s="185">
        <v>1</v>
      </c>
    </row>
    <row r="425" spans="1:3" ht="15.5" x14ac:dyDescent="0.35">
      <c r="A425" s="184" t="s">
        <v>1290</v>
      </c>
      <c r="B425" s="184" t="s">
        <v>1291</v>
      </c>
      <c r="C425" s="185">
        <v>1</v>
      </c>
    </row>
    <row r="426" spans="1:3" ht="15.5" x14ac:dyDescent="0.35">
      <c r="A426" s="184" t="s">
        <v>1292</v>
      </c>
      <c r="B426" s="184" t="s">
        <v>1293</v>
      </c>
      <c r="C426" s="185">
        <v>1</v>
      </c>
    </row>
    <row r="427" spans="1:3" ht="15.5" x14ac:dyDescent="0.35">
      <c r="A427" s="184" t="s">
        <v>1294</v>
      </c>
      <c r="B427" s="184" t="s">
        <v>1295</v>
      </c>
      <c r="C427" s="185">
        <v>1</v>
      </c>
    </row>
    <row r="428" spans="1:3" ht="15.5" x14ac:dyDescent="0.35">
      <c r="A428" s="184" t="s">
        <v>1296</v>
      </c>
      <c r="B428" s="184" t="s">
        <v>1297</v>
      </c>
      <c r="C428" s="185">
        <v>1</v>
      </c>
    </row>
    <row r="429" spans="1:3" ht="15.5" x14ac:dyDescent="0.35">
      <c r="A429" s="184" t="s">
        <v>1298</v>
      </c>
      <c r="B429" s="184" t="s">
        <v>1285</v>
      </c>
      <c r="C429" s="185">
        <v>1</v>
      </c>
    </row>
    <row r="430" spans="1:3" ht="15.5" x14ac:dyDescent="0.35">
      <c r="A430" s="184" t="s">
        <v>1299</v>
      </c>
      <c r="B430" s="184" t="s">
        <v>1300</v>
      </c>
      <c r="C430" s="185">
        <v>1</v>
      </c>
    </row>
    <row r="431" spans="1:3" ht="15.5" x14ac:dyDescent="0.35">
      <c r="A431" s="184" t="s">
        <v>1301</v>
      </c>
      <c r="B431" s="184" t="s">
        <v>1302</v>
      </c>
      <c r="C431" s="185">
        <v>1</v>
      </c>
    </row>
    <row r="432" spans="1:3" ht="15.5" x14ac:dyDescent="0.35">
      <c r="A432" s="184" t="s">
        <v>1303</v>
      </c>
      <c r="B432" s="184" t="s">
        <v>1304</v>
      </c>
      <c r="C432" s="185">
        <v>1</v>
      </c>
    </row>
    <row r="433" spans="1:3" ht="15.5" x14ac:dyDescent="0.35">
      <c r="A433" s="184" t="s">
        <v>1305</v>
      </c>
      <c r="B433" s="184" t="s">
        <v>1306</v>
      </c>
      <c r="C433" s="185">
        <v>1</v>
      </c>
    </row>
    <row r="434" spans="1:3" ht="15.5" x14ac:dyDescent="0.35">
      <c r="A434" s="184" t="s">
        <v>1307</v>
      </c>
      <c r="B434" s="184" t="s">
        <v>1308</v>
      </c>
      <c r="C434" s="185">
        <v>1</v>
      </c>
    </row>
    <row r="435" spans="1:3" ht="15.5" x14ac:dyDescent="0.35">
      <c r="A435" s="184" t="s">
        <v>1309</v>
      </c>
      <c r="B435" s="184" t="s">
        <v>1310</v>
      </c>
      <c r="C435" s="185">
        <v>1</v>
      </c>
    </row>
    <row r="436" spans="1:3" ht="15.5" x14ac:dyDescent="0.35">
      <c r="A436" s="184" t="s">
        <v>1311</v>
      </c>
      <c r="B436" s="184" t="s">
        <v>1312</v>
      </c>
      <c r="C436" s="185">
        <v>1</v>
      </c>
    </row>
    <row r="437" spans="1:3" ht="15.5" x14ac:dyDescent="0.35">
      <c r="A437" s="184" t="s">
        <v>1313</v>
      </c>
      <c r="B437" s="184" t="s">
        <v>1314</v>
      </c>
      <c r="C437" s="185">
        <v>1</v>
      </c>
    </row>
    <row r="438" spans="1:3" ht="15.5" x14ac:dyDescent="0.35">
      <c r="A438" s="184" t="s">
        <v>1315</v>
      </c>
      <c r="B438" s="184" t="s">
        <v>1316</v>
      </c>
      <c r="C438" s="185">
        <v>1</v>
      </c>
    </row>
    <row r="439" spans="1:3" ht="15.5" x14ac:dyDescent="0.35">
      <c r="A439" s="184" t="s">
        <v>1317</v>
      </c>
      <c r="B439" s="184" t="s">
        <v>1318</v>
      </c>
      <c r="C439" s="185">
        <v>1</v>
      </c>
    </row>
    <row r="440" spans="1:3" ht="15.5" x14ac:dyDescent="0.35">
      <c r="A440" s="184" t="s">
        <v>1319</v>
      </c>
      <c r="B440" s="184" t="s">
        <v>1320</v>
      </c>
      <c r="C440" s="185">
        <v>1</v>
      </c>
    </row>
    <row r="441" spans="1:3" ht="15.5" x14ac:dyDescent="0.35">
      <c r="A441" s="184" t="s">
        <v>1321</v>
      </c>
      <c r="B441" s="184" t="s">
        <v>1322</v>
      </c>
      <c r="C441" s="185">
        <v>1</v>
      </c>
    </row>
    <row r="442" spans="1:3" ht="15.5" x14ac:dyDescent="0.35">
      <c r="A442" s="184" t="s">
        <v>1323</v>
      </c>
      <c r="B442" s="184" t="s">
        <v>1324</v>
      </c>
      <c r="C442" s="185">
        <v>1</v>
      </c>
    </row>
    <row r="443" spans="1:3" ht="15.5" x14ac:dyDescent="0.35">
      <c r="A443" s="184" t="s">
        <v>1325</v>
      </c>
      <c r="B443" s="184" t="s">
        <v>1326</v>
      </c>
      <c r="C443" s="185">
        <v>1</v>
      </c>
    </row>
    <row r="444" spans="1:3" ht="15.5" x14ac:dyDescent="0.35">
      <c r="A444" s="184" t="s">
        <v>1327</v>
      </c>
      <c r="B444" s="184" t="s">
        <v>1328</v>
      </c>
      <c r="C444" s="185">
        <v>1</v>
      </c>
    </row>
    <row r="445" spans="1:3" ht="15.5" x14ac:dyDescent="0.35">
      <c r="A445" s="184" t="s">
        <v>1329</v>
      </c>
      <c r="B445" s="184" t="s">
        <v>1330</v>
      </c>
      <c r="C445" s="185">
        <v>1</v>
      </c>
    </row>
    <row r="446" spans="1:3" ht="15.5" x14ac:dyDescent="0.35">
      <c r="A446" s="184" t="s">
        <v>1331</v>
      </c>
      <c r="B446" s="184" t="s">
        <v>1332</v>
      </c>
      <c r="C446" s="185">
        <v>1</v>
      </c>
    </row>
    <row r="447" spans="1:3" ht="15.5" x14ac:dyDescent="0.35">
      <c r="A447" s="184" t="s">
        <v>1333</v>
      </c>
      <c r="B447" s="184" t="s">
        <v>1334</v>
      </c>
      <c r="C447" s="185">
        <v>1</v>
      </c>
    </row>
    <row r="448" spans="1:3" ht="15.5" x14ac:dyDescent="0.35">
      <c r="A448" s="184" t="s">
        <v>1335</v>
      </c>
      <c r="B448" s="184" t="s">
        <v>1336</v>
      </c>
      <c r="C448" s="185">
        <v>1</v>
      </c>
    </row>
    <row r="449" spans="1:3" ht="15.5" x14ac:dyDescent="0.35">
      <c r="A449" s="184" t="s">
        <v>1337</v>
      </c>
      <c r="B449" s="184" t="s">
        <v>1338</v>
      </c>
      <c r="C449" s="185">
        <v>1</v>
      </c>
    </row>
    <row r="450" spans="1:3" ht="15.5" x14ac:dyDescent="0.35">
      <c r="A450" s="184" t="s">
        <v>1339</v>
      </c>
      <c r="B450" s="184" t="s">
        <v>1340</v>
      </c>
      <c r="C450" s="185">
        <v>1</v>
      </c>
    </row>
    <row r="451" spans="1:3" ht="15.5" x14ac:dyDescent="0.35">
      <c r="A451" s="184" t="s">
        <v>1341</v>
      </c>
      <c r="B451" s="184" t="s">
        <v>1342</v>
      </c>
      <c r="C451" s="185">
        <v>1</v>
      </c>
    </row>
    <row r="452" spans="1:3" ht="15.5" x14ac:dyDescent="0.35">
      <c r="A452" s="184" t="s">
        <v>1343</v>
      </c>
      <c r="B452" s="184" t="s">
        <v>1344</v>
      </c>
      <c r="C452" s="185">
        <v>1</v>
      </c>
    </row>
    <row r="453" spans="1:3" ht="15.5" x14ac:dyDescent="0.35">
      <c r="A453" s="184" t="s">
        <v>1345</v>
      </c>
      <c r="B453" s="184" t="s">
        <v>1346</v>
      </c>
      <c r="C453" s="185">
        <v>1</v>
      </c>
    </row>
    <row r="454" spans="1:3" ht="15.5" x14ac:dyDescent="0.35">
      <c r="A454" s="184" t="s">
        <v>1347</v>
      </c>
      <c r="B454" s="184" t="s">
        <v>1348</v>
      </c>
      <c r="C454" s="185">
        <v>1</v>
      </c>
    </row>
    <row r="455" spans="1:3" ht="15.5" x14ac:dyDescent="0.35">
      <c r="A455" s="184" t="s">
        <v>1349</v>
      </c>
      <c r="B455" s="184" t="s">
        <v>1350</v>
      </c>
      <c r="C455" s="185">
        <v>1</v>
      </c>
    </row>
    <row r="456" spans="1:3" ht="15.5" x14ac:dyDescent="0.35">
      <c r="A456" s="184" t="s">
        <v>1351</v>
      </c>
      <c r="B456" s="184" t="s">
        <v>1352</v>
      </c>
      <c r="C456" s="185">
        <v>1</v>
      </c>
    </row>
    <row r="457" spans="1:3" ht="15.5" x14ac:dyDescent="0.35">
      <c r="A457" s="184" t="s">
        <v>1353</v>
      </c>
      <c r="B457" s="184" t="s">
        <v>1354</v>
      </c>
      <c r="C457" s="185">
        <v>1</v>
      </c>
    </row>
    <row r="458" spans="1:3" ht="15.5" x14ac:dyDescent="0.35">
      <c r="A458" s="184" t="s">
        <v>1355</v>
      </c>
      <c r="B458" s="184" t="s">
        <v>1356</v>
      </c>
      <c r="C458" s="185">
        <v>1</v>
      </c>
    </row>
    <row r="459" spans="1:3" ht="15.5" x14ac:dyDescent="0.35">
      <c r="A459" s="184" t="s">
        <v>1357</v>
      </c>
      <c r="B459" s="184" t="s">
        <v>1358</v>
      </c>
      <c r="C459" s="185">
        <v>1</v>
      </c>
    </row>
    <row r="460" spans="1:3" ht="15.5" x14ac:dyDescent="0.35">
      <c r="A460" s="184" t="s">
        <v>1359</v>
      </c>
      <c r="B460" s="184" t="s">
        <v>1360</v>
      </c>
      <c r="C460" s="185">
        <v>1</v>
      </c>
    </row>
    <row r="461" spans="1:3" ht="15.5" x14ac:dyDescent="0.35">
      <c r="A461" s="184" t="s">
        <v>1361</v>
      </c>
      <c r="B461" s="184" t="s">
        <v>1362</v>
      </c>
      <c r="C461" s="185">
        <v>1</v>
      </c>
    </row>
    <row r="462" spans="1:3" ht="15.5" x14ac:dyDescent="0.35">
      <c r="A462" s="184" t="s">
        <v>1363</v>
      </c>
      <c r="B462" s="184" t="s">
        <v>1364</v>
      </c>
      <c r="C462" s="185">
        <v>1</v>
      </c>
    </row>
    <row r="463" spans="1:3" ht="15.5" x14ac:dyDescent="0.35">
      <c r="A463" s="184" t="s">
        <v>1365</v>
      </c>
      <c r="B463" s="184" t="s">
        <v>1366</v>
      </c>
      <c r="C463" s="185">
        <v>1</v>
      </c>
    </row>
    <row r="464" spans="1:3" ht="15.5" x14ac:dyDescent="0.35">
      <c r="A464" s="184" t="s">
        <v>1367</v>
      </c>
      <c r="B464" s="184" t="s">
        <v>1368</v>
      </c>
      <c r="C464" s="185">
        <v>1</v>
      </c>
    </row>
    <row r="465" spans="1:3" ht="15.5" x14ac:dyDescent="0.35">
      <c r="A465" s="184" t="s">
        <v>1369</v>
      </c>
      <c r="B465" s="184" t="s">
        <v>1370</v>
      </c>
      <c r="C465" s="185">
        <v>1</v>
      </c>
    </row>
    <row r="466" spans="1:3" ht="15.5" x14ac:dyDescent="0.35">
      <c r="A466" s="184" t="s">
        <v>1371</v>
      </c>
      <c r="B466" s="184" t="s">
        <v>1372</v>
      </c>
      <c r="C466" s="185">
        <v>1</v>
      </c>
    </row>
    <row r="467" spans="1:3" ht="15.5" x14ac:dyDescent="0.35">
      <c r="A467" s="184" t="s">
        <v>1373</v>
      </c>
      <c r="B467" s="184" t="s">
        <v>1374</v>
      </c>
      <c r="C467" s="185">
        <v>1</v>
      </c>
    </row>
    <row r="468" spans="1:3" ht="15.5" x14ac:dyDescent="0.35">
      <c r="A468" s="184" t="s">
        <v>1375</v>
      </c>
      <c r="B468" s="184" t="s">
        <v>1376</v>
      </c>
      <c r="C468" s="185">
        <v>1</v>
      </c>
    </row>
    <row r="469" spans="1:3" ht="15.5" x14ac:dyDescent="0.35">
      <c r="A469" s="184" t="s">
        <v>1377</v>
      </c>
      <c r="B469" s="184" t="s">
        <v>1378</v>
      </c>
      <c r="C469" s="185">
        <v>1</v>
      </c>
    </row>
    <row r="470" spans="1:3" ht="15.5" x14ac:dyDescent="0.35">
      <c r="A470" s="184" t="s">
        <v>1379</v>
      </c>
      <c r="B470" s="184" t="s">
        <v>1380</v>
      </c>
      <c r="C470" s="185">
        <v>1</v>
      </c>
    </row>
    <row r="471" spans="1:3" ht="15.5" x14ac:dyDescent="0.35">
      <c r="A471" s="184" t="s">
        <v>1381</v>
      </c>
      <c r="B471" s="184" t="s">
        <v>1382</v>
      </c>
      <c r="C471" s="185">
        <v>1</v>
      </c>
    </row>
    <row r="472" spans="1:3" ht="15.5" x14ac:dyDescent="0.35">
      <c r="A472" s="184" t="s">
        <v>1383</v>
      </c>
      <c r="B472" s="184" t="s">
        <v>1384</v>
      </c>
      <c r="C472" s="185">
        <v>1</v>
      </c>
    </row>
    <row r="473" spans="1:3" ht="15.5" x14ac:dyDescent="0.35">
      <c r="A473" s="184" t="s">
        <v>1385</v>
      </c>
      <c r="B473" s="184" t="s">
        <v>1386</v>
      </c>
      <c r="C473" s="185">
        <v>1</v>
      </c>
    </row>
    <row r="474" spans="1:3" ht="15.5" x14ac:dyDescent="0.35">
      <c r="A474" s="184" t="s">
        <v>1387</v>
      </c>
      <c r="B474" s="184" t="s">
        <v>1388</v>
      </c>
      <c r="C474" s="185">
        <v>1</v>
      </c>
    </row>
    <row r="475" spans="1:3" ht="15.5" x14ac:dyDescent="0.35">
      <c r="A475" s="184" t="s">
        <v>1389</v>
      </c>
      <c r="B475" s="184" t="s">
        <v>1390</v>
      </c>
      <c r="C475" s="185">
        <v>5</v>
      </c>
    </row>
    <row r="476" spans="1:3" ht="15.5" x14ac:dyDescent="0.35">
      <c r="A476" s="184" t="s">
        <v>1391</v>
      </c>
      <c r="B476" s="184" t="s">
        <v>1392</v>
      </c>
      <c r="C476" s="185">
        <v>4</v>
      </c>
    </row>
    <row r="477" spans="1:3" ht="15.5" x14ac:dyDescent="0.35">
      <c r="A477" s="184" t="s">
        <v>1393</v>
      </c>
      <c r="B477" s="184" t="s">
        <v>1394</v>
      </c>
      <c r="C477" s="185">
        <v>1</v>
      </c>
    </row>
    <row r="478" spans="1:3" ht="15.5" x14ac:dyDescent="0.35">
      <c r="A478" s="184" t="s">
        <v>1395</v>
      </c>
      <c r="B478" s="184" t="s">
        <v>1396</v>
      </c>
      <c r="C478" s="185">
        <v>1</v>
      </c>
    </row>
    <row r="479" spans="1:3" ht="15.5" x14ac:dyDescent="0.35">
      <c r="A479" s="184" t="s">
        <v>1397</v>
      </c>
      <c r="B479" s="184" t="s">
        <v>1398</v>
      </c>
      <c r="C479" s="185">
        <v>1</v>
      </c>
    </row>
    <row r="480" spans="1:3" ht="15.5" x14ac:dyDescent="0.35">
      <c r="A480" s="184" t="s">
        <v>1399</v>
      </c>
      <c r="B480" s="184" t="s">
        <v>1400</v>
      </c>
      <c r="C480" s="185">
        <v>1</v>
      </c>
    </row>
    <row r="481" spans="1:3" ht="15.5" x14ac:dyDescent="0.35">
      <c r="A481" s="184" t="s">
        <v>1401</v>
      </c>
      <c r="B481" s="184" t="s">
        <v>1402</v>
      </c>
      <c r="C481" s="185">
        <v>1</v>
      </c>
    </row>
    <row r="482" spans="1:3" ht="15.5" x14ac:dyDescent="0.35">
      <c r="A482" s="184" t="s">
        <v>1403</v>
      </c>
      <c r="B482" s="184" t="s">
        <v>1404</v>
      </c>
      <c r="C482" s="185">
        <v>1</v>
      </c>
    </row>
    <row r="483" spans="1:3" ht="15.5" x14ac:dyDescent="0.35">
      <c r="A483" s="184" t="s">
        <v>1405</v>
      </c>
      <c r="B483" s="184" t="s">
        <v>1406</v>
      </c>
      <c r="C483" s="185">
        <v>1</v>
      </c>
    </row>
    <row r="484" spans="1:3" ht="15.5" x14ac:dyDescent="0.35">
      <c r="A484" s="184" t="s">
        <v>1407</v>
      </c>
      <c r="B484" s="184" t="s">
        <v>1408</v>
      </c>
      <c r="C484" s="185">
        <v>1</v>
      </c>
    </row>
    <row r="485" spans="1:3" ht="15.5" x14ac:dyDescent="0.35">
      <c r="A485" s="184" t="s">
        <v>1409</v>
      </c>
      <c r="B485" s="184" t="s">
        <v>1410</v>
      </c>
      <c r="C485" s="185">
        <v>1</v>
      </c>
    </row>
    <row r="486" spans="1:3" ht="15.5" x14ac:dyDescent="0.35">
      <c r="A486" s="184" t="s">
        <v>1411</v>
      </c>
      <c r="B486" s="184" t="s">
        <v>1412</v>
      </c>
      <c r="C486" s="185">
        <v>1</v>
      </c>
    </row>
    <row r="487" spans="1:3" ht="15.5" x14ac:dyDescent="0.35">
      <c r="A487" s="184" t="s">
        <v>1413</v>
      </c>
      <c r="B487" s="184" t="s">
        <v>1414</v>
      </c>
      <c r="C487" s="185">
        <v>1</v>
      </c>
    </row>
    <row r="488" spans="1:3" ht="15.5" x14ac:dyDescent="0.35">
      <c r="A488" s="184" t="s">
        <v>1415</v>
      </c>
      <c r="B488" s="184" t="s">
        <v>1416</v>
      </c>
      <c r="C488" s="185">
        <v>1</v>
      </c>
    </row>
    <row r="489" spans="1:3" ht="15.5" x14ac:dyDescent="0.35">
      <c r="A489" s="184" t="s">
        <v>1417</v>
      </c>
      <c r="B489" s="184" t="s">
        <v>1418</v>
      </c>
      <c r="C489" s="185">
        <v>1</v>
      </c>
    </row>
    <row r="490" spans="1:3" ht="15.5" x14ac:dyDescent="0.35">
      <c r="A490" s="184" t="s">
        <v>1419</v>
      </c>
      <c r="B490" s="184" t="s">
        <v>1420</v>
      </c>
      <c r="C490" s="185">
        <v>8</v>
      </c>
    </row>
    <row r="491" spans="1:3" ht="15.5" x14ac:dyDescent="0.35">
      <c r="A491" s="184" t="s">
        <v>1421</v>
      </c>
      <c r="B491" s="184" t="s">
        <v>1422</v>
      </c>
      <c r="C491" s="185">
        <v>1</v>
      </c>
    </row>
    <row r="492" spans="1:3" ht="15.5" x14ac:dyDescent="0.35">
      <c r="A492" s="184" t="s">
        <v>1423</v>
      </c>
      <c r="B492" s="184" t="s">
        <v>1424</v>
      </c>
      <c r="C492" s="185">
        <v>1</v>
      </c>
    </row>
    <row r="493" spans="1:3" ht="15.5" x14ac:dyDescent="0.35">
      <c r="A493" s="184" t="s">
        <v>1425</v>
      </c>
      <c r="B493" s="184" t="s">
        <v>1426</v>
      </c>
      <c r="C493" s="185">
        <v>1</v>
      </c>
    </row>
    <row r="494" spans="1:3" ht="15.5" x14ac:dyDescent="0.35">
      <c r="A494" s="184" t="s">
        <v>1427</v>
      </c>
      <c r="B494" s="184" t="s">
        <v>1428</v>
      </c>
      <c r="C494" s="185">
        <v>1</v>
      </c>
    </row>
    <row r="495" spans="1:3" ht="15.5" x14ac:dyDescent="0.35">
      <c r="A495" s="184" t="s">
        <v>1429</v>
      </c>
      <c r="B495" s="184" t="s">
        <v>1430</v>
      </c>
      <c r="C495" s="185">
        <v>1</v>
      </c>
    </row>
    <row r="496" spans="1:3" ht="15.5" x14ac:dyDescent="0.35">
      <c r="A496" s="184" t="s">
        <v>1431</v>
      </c>
      <c r="B496" s="184" t="s">
        <v>1432</v>
      </c>
      <c r="C496" s="185">
        <v>1</v>
      </c>
    </row>
    <row r="497" spans="1:3" ht="15.5" x14ac:dyDescent="0.35">
      <c r="A497" s="184" t="s">
        <v>1433</v>
      </c>
      <c r="B497" s="184" t="s">
        <v>1434</v>
      </c>
      <c r="C497" s="185">
        <v>1</v>
      </c>
    </row>
    <row r="498" spans="1:3" ht="15.5" x14ac:dyDescent="0.35">
      <c r="A498" s="184" t="s">
        <v>1435</v>
      </c>
      <c r="B498" s="184" t="s">
        <v>1436</v>
      </c>
      <c r="C498" s="185">
        <v>1</v>
      </c>
    </row>
    <row r="499" spans="1:3" ht="15.5" x14ac:dyDescent="0.35">
      <c r="A499" s="184" t="s">
        <v>1437</v>
      </c>
      <c r="B499" s="184" t="s">
        <v>1438</v>
      </c>
      <c r="C499" s="185">
        <v>1</v>
      </c>
    </row>
    <row r="500" spans="1:3" ht="15.5" x14ac:dyDescent="0.35">
      <c r="A500" s="184" t="s">
        <v>1439</v>
      </c>
      <c r="B500" s="184" t="s">
        <v>1440</v>
      </c>
      <c r="C500" s="185">
        <v>1</v>
      </c>
    </row>
    <row r="501" spans="1:3" ht="15.5" x14ac:dyDescent="0.35">
      <c r="A501" s="184" t="s">
        <v>1441</v>
      </c>
      <c r="B501" s="184" t="s">
        <v>1442</v>
      </c>
      <c r="C501" s="185">
        <v>1</v>
      </c>
    </row>
    <row r="502" spans="1:3" ht="15.5" x14ac:dyDescent="0.35">
      <c r="A502" s="184" t="s">
        <v>1443</v>
      </c>
      <c r="B502" s="184" t="s">
        <v>1444</v>
      </c>
      <c r="C502" s="185">
        <v>1</v>
      </c>
    </row>
    <row r="503" spans="1:3" ht="15.5" x14ac:dyDescent="0.35">
      <c r="A503" s="184" t="s">
        <v>1445</v>
      </c>
      <c r="B503" s="184" t="s">
        <v>1446</v>
      </c>
      <c r="C503" s="185">
        <v>1</v>
      </c>
    </row>
    <row r="504" spans="1:3" ht="15.5" x14ac:dyDescent="0.35">
      <c r="A504" s="184" t="s">
        <v>1447</v>
      </c>
      <c r="B504" s="184" t="s">
        <v>1448</v>
      </c>
      <c r="C504" s="185">
        <v>1</v>
      </c>
    </row>
    <row r="505" spans="1:3" ht="15.5" x14ac:dyDescent="0.35">
      <c r="A505" s="184" t="s">
        <v>1449</v>
      </c>
      <c r="B505" s="184" t="s">
        <v>1450</v>
      </c>
      <c r="C505" s="185">
        <v>1</v>
      </c>
    </row>
    <row r="506" spans="1:3" ht="15.5" x14ac:dyDescent="0.35">
      <c r="A506" s="184" t="s">
        <v>1451</v>
      </c>
      <c r="B506" s="184" t="s">
        <v>1452</v>
      </c>
      <c r="C506" s="185">
        <v>1</v>
      </c>
    </row>
    <row r="507" spans="1:3" ht="15.5" x14ac:dyDescent="0.35">
      <c r="A507" s="184" t="s">
        <v>1453</v>
      </c>
      <c r="B507" s="184" t="s">
        <v>1454</v>
      </c>
      <c r="C507" s="185">
        <v>1</v>
      </c>
    </row>
    <row r="508" spans="1:3" ht="15.5" x14ac:dyDescent="0.35">
      <c r="A508" s="184" t="s">
        <v>1455</v>
      </c>
      <c r="B508" s="184" t="s">
        <v>1456</v>
      </c>
      <c r="C508" s="185">
        <v>1</v>
      </c>
    </row>
    <row r="509" spans="1:3" ht="15.5" x14ac:dyDescent="0.35">
      <c r="A509" s="184" t="s">
        <v>1457</v>
      </c>
      <c r="B509" s="184" t="s">
        <v>1458</v>
      </c>
      <c r="C509" s="185">
        <v>1</v>
      </c>
    </row>
    <row r="510" spans="1:3" ht="15.5" x14ac:dyDescent="0.35">
      <c r="A510" s="184" t="s">
        <v>1459</v>
      </c>
      <c r="B510" s="184" t="s">
        <v>1460</v>
      </c>
      <c r="C510" s="185">
        <v>1</v>
      </c>
    </row>
    <row r="511" spans="1:3" ht="15.5" x14ac:dyDescent="0.35">
      <c r="A511" s="184" t="s">
        <v>1461</v>
      </c>
      <c r="B511" s="184" t="s">
        <v>1462</v>
      </c>
      <c r="C511" s="185">
        <v>1</v>
      </c>
    </row>
    <row r="512" spans="1:3" ht="15.5" x14ac:dyDescent="0.35">
      <c r="A512" s="184" t="s">
        <v>1463</v>
      </c>
      <c r="B512" s="184" t="s">
        <v>1464</v>
      </c>
      <c r="C512" s="185">
        <v>1</v>
      </c>
    </row>
    <row r="513" spans="1:3" ht="15.5" x14ac:dyDescent="0.35">
      <c r="A513" s="184" t="s">
        <v>1465</v>
      </c>
      <c r="B513" s="184" t="s">
        <v>1466</v>
      </c>
      <c r="C513" s="185">
        <v>1</v>
      </c>
    </row>
    <row r="514" spans="1:3" ht="15.5" x14ac:dyDescent="0.35">
      <c r="A514" s="184" t="s">
        <v>1467</v>
      </c>
      <c r="B514" s="184" t="s">
        <v>1468</v>
      </c>
      <c r="C514" s="185">
        <v>1</v>
      </c>
    </row>
    <row r="515" spans="1:3" ht="15.5" x14ac:dyDescent="0.35">
      <c r="A515" s="184" t="s">
        <v>1469</v>
      </c>
      <c r="B515" s="184" t="s">
        <v>1470</v>
      </c>
      <c r="C515" s="185">
        <v>1</v>
      </c>
    </row>
    <row r="516" spans="1:3" ht="15.5" x14ac:dyDescent="0.35">
      <c r="A516" s="184" t="s">
        <v>1471</v>
      </c>
      <c r="B516" s="184" t="s">
        <v>1472</v>
      </c>
      <c r="C516" s="185">
        <v>1</v>
      </c>
    </row>
    <row r="517" spans="1:3" ht="15.5" x14ac:dyDescent="0.35">
      <c r="A517" s="184" t="s">
        <v>1473</v>
      </c>
      <c r="B517" s="184" t="s">
        <v>1474</v>
      </c>
      <c r="C517" s="185">
        <v>1</v>
      </c>
    </row>
    <row r="518" spans="1:3" ht="15.5" x14ac:dyDescent="0.35">
      <c r="A518" s="184" t="s">
        <v>1475</v>
      </c>
      <c r="B518" s="184" t="s">
        <v>1476</v>
      </c>
      <c r="C518" s="185">
        <v>1</v>
      </c>
    </row>
    <row r="519" spans="1:3" ht="15.5" x14ac:dyDescent="0.35">
      <c r="A519" s="184" t="s">
        <v>1477</v>
      </c>
      <c r="B519" s="184" t="s">
        <v>1478</v>
      </c>
      <c r="C519" s="185">
        <v>1</v>
      </c>
    </row>
    <row r="520" spans="1:3" ht="15.5" x14ac:dyDescent="0.35">
      <c r="A520" s="184" t="s">
        <v>1479</v>
      </c>
      <c r="B520" s="184" t="s">
        <v>1480</v>
      </c>
      <c r="C520" s="185">
        <v>1</v>
      </c>
    </row>
    <row r="521" spans="1:3" ht="15.5" x14ac:dyDescent="0.35">
      <c r="A521" s="184" t="s">
        <v>1481</v>
      </c>
      <c r="B521" s="184" t="s">
        <v>1482</v>
      </c>
      <c r="C521" s="185">
        <v>1</v>
      </c>
    </row>
    <row r="522" spans="1:3" ht="15.5" x14ac:dyDescent="0.35">
      <c r="A522" s="184" t="s">
        <v>1483</v>
      </c>
      <c r="B522" s="184" t="s">
        <v>1484</v>
      </c>
      <c r="C522" s="185">
        <v>1</v>
      </c>
    </row>
    <row r="523" spans="1:3" ht="15.5" x14ac:dyDescent="0.35">
      <c r="A523" s="184" t="s">
        <v>1485</v>
      </c>
      <c r="B523" s="184" t="s">
        <v>1486</v>
      </c>
      <c r="C523" s="185">
        <v>1</v>
      </c>
    </row>
    <row r="524" spans="1:3" ht="15.5" x14ac:dyDescent="0.35">
      <c r="A524" s="184" t="s">
        <v>1487</v>
      </c>
      <c r="B524" s="184" t="s">
        <v>1488</v>
      </c>
      <c r="C524" s="185">
        <v>1</v>
      </c>
    </row>
    <row r="525" spans="1:3" ht="15.5" x14ac:dyDescent="0.35">
      <c r="A525" s="184" t="s">
        <v>1489</v>
      </c>
      <c r="B525" s="184" t="s">
        <v>1490</v>
      </c>
      <c r="C525" s="185">
        <v>1</v>
      </c>
    </row>
    <row r="526" spans="1:3" ht="15.5" x14ac:dyDescent="0.35">
      <c r="A526" s="184" t="s">
        <v>1491</v>
      </c>
      <c r="B526" s="184" t="s">
        <v>1492</v>
      </c>
      <c r="C526" s="185">
        <v>1</v>
      </c>
    </row>
    <row r="527" spans="1:3" ht="15.5" x14ac:dyDescent="0.35">
      <c r="A527" s="184" t="s">
        <v>1493</v>
      </c>
      <c r="B527" s="184" t="s">
        <v>1494</v>
      </c>
      <c r="C527" s="185">
        <v>1</v>
      </c>
    </row>
    <row r="528" spans="1:3" ht="15.5" x14ac:dyDescent="0.35">
      <c r="A528" s="184" t="s">
        <v>1497</v>
      </c>
      <c r="B528" s="184" t="s">
        <v>1498</v>
      </c>
      <c r="C528" s="185">
        <v>1</v>
      </c>
    </row>
    <row r="529" spans="1:3" ht="15.5" x14ac:dyDescent="0.35">
      <c r="A529" s="184" t="s">
        <v>1499</v>
      </c>
      <c r="B529" s="184" t="s">
        <v>1500</v>
      </c>
      <c r="C529" s="185">
        <v>1</v>
      </c>
    </row>
    <row r="530" spans="1:3" ht="15.5" x14ac:dyDescent="0.35">
      <c r="A530" s="184" t="s">
        <v>1501</v>
      </c>
      <c r="B530" s="184" t="s">
        <v>1502</v>
      </c>
      <c r="C530" s="185">
        <v>1</v>
      </c>
    </row>
    <row r="531" spans="1:3" ht="15.5" x14ac:dyDescent="0.35">
      <c r="A531" s="184" t="s">
        <v>1503</v>
      </c>
      <c r="B531" s="184" t="s">
        <v>1504</v>
      </c>
      <c r="C531" s="185">
        <v>1</v>
      </c>
    </row>
    <row r="532" spans="1:3" ht="15.5" x14ac:dyDescent="0.35">
      <c r="A532" s="184" t="s">
        <v>1505</v>
      </c>
      <c r="B532" s="184" t="s">
        <v>1506</v>
      </c>
      <c r="C532" s="185">
        <v>1</v>
      </c>
    </row>
    <row r="533" spans="1:3" ht="15.5" x14ac:dyDescent="0.35">
      <c r="A533" s="184" t="s">
        <v>1507</v>
      </c>
      <c r="B533" s="184" t="s">
        <v>1508</v>
      </c>
      <c r="C533" s="185">
        <v>1</v>
      </c>
    </row>
    <row r="534" spans="1:3" ht="31" x14ac:dyDescent="0.35">
      <c r="A534" s="184" t="s">
        <v>1509</v>
      </c>
      <c r="B534" s="184" t="s">
        <v>1510</v>
      </c>
      <c r="C534" s="185">
        <v>1</v>
      </c>
    </row>
    <row r="535" spans="1:3" ht="31" x14ac:dyDescent="0.35">
      <c r="A535" s="184" t="s">
        <v>1511</v>
      </c>
      <c r="B535" s="184" t="s">
        <v>1512</v>
      </c>
      <c r="C535" s="185">
        <v>1</v>
      </c>
    </row>
    <row r="536" spans="1:3" ht="15.5" x14ac:dyDescent="0.35">
      <c r="A536" s="184" t="s">
        <v>1513</v>
      </c>
      <c r="B536" s="184" t="s">
        <v>1514</v>
      </c>
      <c r="C536" s="185">
        <v>1</v>
      </c>
    </row>
    <row r="537" spans="1:3" ht="15.5" x14ac:dyDescent="0.35">
      <c r="A537" s="184" t="s">
        <v>1515</v>
      </c>
      <c r="B537" s="184" t="s">
        <v>1516</v>
      </c>
      <c r="C537" s="185">
        <v>1</v>
      </c>
    </row>
    <row r="538" spans="1:3" ht="15.5" x14ac:dyDescent="0.35">
      <c r="A538" s="184" t="s">
        <v>1517</v>
      </c>
      <c r="B538" s="184" t="s">
        <v>1518</v>
      </c>
      <c r="C538" s="185">
        <v>1</v>
      </c>
    </row>
    <row r="539" spans="1:3" ht="15.5" x14ac:dyDescent="0.35">
      <c r="A539" s="184" t="s">
        <v>1519</v>
      </c>
      <c r="B539" s="184" t="s">
        <v>1526</v>
      </c>
      <c r="C539" s="185">
        <v>1</v>
      </c>
    </row>
    <row r="540" spans="1:3" ht="15.5" x14ac:dyDescent="0.35">
      <c r="A540" s="184" t="s">
        <v>1527</v>
      </c>
      <c r="B540" s="184" t="s">
        <v>1528</v>
      </c>
      <c r="C540" s="185">
        <v>1</v>
      </c>
    </row>
    <row r="541" spans="1:3" ht="15.5" x14ac:dyDescent="0.35">
      <c r="A541" s="184" t="s">
        <v>1529</v>
      </c>
      <c r="B541" s="184" t="s">
        <v>1530</v>
      </c>
      <c r="C541" s="185">
        <v>1</v>
      </c>
    </row>
    <row r="542" spans="1:3" ht="15.5" x14ac:dyDescent="0.35">
      <c r="A542" s="184" t="s">
        <v>1531</v>
      </c>
      <c r="B542" s="184" t="s">
        <v>1532</v>
      </c>
      <c r="C542" s="185">
        <v>1</v>
      </c>
    </row>
    <row r="543" spans="1:3" ht="15.5" x14ac:dyDescent="0.35">
      <c r="A543" s="184" t="s">
        <v>1533</v>
      </c>
      <c r="B543" s="184" t="s">
        <v>1534</v>
      </c>
      <c r="C543" s="185">
        <v>1</v>
      </c>
    </row>
    <row r="544" spans="1:3" ht="15.5" x14ac:dyDescent="0.35">
      <c r="A544" s="184" t="s">
        <v>1535</v>
      </c>
      <c r="B544" s="184" t="s">
        <v>1536</v>
      </c>
      <c r="C544" s="185">
        <v>1</v>
      </c>
    </row>
    <row r="545" spans="1:3" ht="15.5" x14ac:dyDescent="0.35">
      <c r="A545" s="184" t="s">
        <v>1537</v>
      </c>
      <c r="B545" s="184" t="s">
        <v>1538</v>
      </c>
      <c r="C545" s="185">
        <v>1</v>
      </c>
    </row>
    <row r="546" spans="1:3" ht="15.5" x14ac:dyDescent="0.35">
      <c r="A546" s="184" t="s">
        <v>1539</v>
      </c>
      <c r="B546" s="184" t="s">
        <v>1540</v>
      </c>
      <c r="C546" s="185">
        <v>1</v>
      </c>
    </row>
    <row r="547" spans="1:3" ht="15.5" x14ac:dyDescent="0.35">
      <c r="A547" s="184" t="s">
        <v>1541</v>
      </c>
      <c r="B547" s="184" t="s">
        <v>1542</v>
      </c>
      <c r="C547" s="185">
        <v>1</v>
      </c>
    </row>
    <row r="548" spans="1:3" ht="15.5" x14ac:dyDescent="0.35">
      <c r="A548" s="184" t="s">
        <v>1543</v>
      </c>
      <c r="B548" s="184" t="s">
        <v>1544</v>
      </c>
      <c r="C548" s="18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2C54D-ECDB-465A-B65C-1AC25239B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AAA6B0-F9C1-4974-AA27-4701E04FEAB4}">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2c75e67c-ed2d-4c91-baba-8aa4949e551e"/>
    <ds:schemaRef ds:uri="http://purl.org/dc/elements/1.1/"/>
    <ds:schemaRef ds:uri="http://purl.org/dc/dcmitype/"/>
    <ds:schemaRef ds:uri="http://schemas.openxmlformats.org/package/2006/metadata/core-properties"/>
    <ds:schemaRef ds:uri="33874043-1092-46f2-b7ed-3863b0441e79"/>
  </ds:schemaRefs>
</ds:datastoreItem>
</file>

<file path=customXml/itemProps3.xml><?xml version="1.0" encoding="utf-8"?>
<ds:datastoreItem xmlns:ds="http://schemas.openxmlformats.org/officeDocument/2006/customXml" ds:itemID="{080749F7-5D71-4672-ACD4-1C07CDA799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2023-11-20T22:28:59Z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